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revisan\Documents\GitHub\13C-Experiment\"/>
    </mc:Choice>
  </mc:AlternateContent>
  <xr:revisionPtr revIDLastSave="0" documentId="13_ncr:1_{C2B68E7C-6289-4B9D-90D6-990C8C6A9F9D}" xr6:coauthVersionLast="47" xr6:coauthVersionMax="47" xr10:uidLastSave="{00000000-0000-0000-0000-000000000000}"/>
  <bookViews>
    <workbookView xWindow="-110" yWindow="-110" windowWidth="19420" windowHeight="10420" firstSheet="2" activeTab="7" xr2:uid="{419451C2-00C9-458D-9F8F-D83574AB7AF5}"/>
  </bookViews>
  <sheets>
    <sheet name="Barley" sheetId="1" r:id="rId1"/>
    <sheet name="Cucumber" sheetId="3" r:id="rId2"/>
    <sheet name="Maize" sheetId="5" r:id="rId3"/>
    <sheet name="Tomato" sheetId="2" r:id="rId4"/>
    <sheet name="Info" sheetId="6" r:id="rId5"/>
    <sheet name="Stom cond" sheetId="4" r:id="rId6"/>
    <sheet name="Evapotranspitration" sheetId="8" r:id="rId7"/>
    <sheet name="Photosynthesis rate" sheetId="7" r:id="rId8"/>
    <sheet name="Summary" sheetId="9" r:id="rId9"/>
  </sheets>
  <externalReferences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1" i="2" l="1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69" i="2"/>
  <c r="R70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3" i="5"/>
  <c r="Y4" i="2" l="1"/>
  <c r="Y69" i="5"/>
  <c r="W69" i="5"/>
  <c r="X69" i="5" s="1"/>
  <c r="U69" i="5"/>
  <c r="V69" i="5" s="1"/>
  <c r="Y67" i="5"/>
  <c r="W67" i="5"/>
  <c r="X67" i="5" s="1"/>
  <c r="U67" i="5"/>
  <c r="V67" i="5" s="1"/>
  <c r="Y66" i="5"/>
  <c r="W66" i="5"/>
  <c r="X66" i="5" s="1"/>
  <c r="U66" i="5"/>
  <c r="V66" i="5" s="1"/>
  <c r="Y65" i="5"/>
  <c r="W65" i="5"/>
  <c r="X65" i="5" s="1"/>
  <c r="U65" i="5"/>
  <c r="V65" i="5" s="1"/>
  <c r="Y64" i="5"/>
  <c r="W64" i="5"/>
  <c r="X64" i="5" s="1"/>
  <c r="U64" i="5"/>
  <c r="V64" i="5" s="1"/>
  <c r="Y63" i="5"/>
  <c r="W63" i="5"/>
  <c r="X63" i="5" s="1"/>
  <c r="U63" i="5"/>
  <c r="V63" i="5" s="1"/>
  <c r="Y62" i="5"/>
  <c r="W62" i="5"/>
  <c r="X62" i="5" s="1"/>
  <c r="U62" i="5"/>
  <c r="V62" i="5" s="1"/>
  <c r="Y61" i="5"/>
  <c r="W61" i="5"/>
  <c r="X61" i="5" s="1"/>
  <c r="U61" i="5"/>
  <c r="V61" i="5" s="1"/>
  <c r="Y60" i="5"/>
  <c r="W60" i="5"/>
  <c r="X60" i="5" s="1"/>
  <c r="U60" i="5"/>
  <c r="V60" i="5" s="1"/>
  <c r="Y59" i="5"/>
  <c r="W59" i="5"/>
  <c r="X59" i="5" s="1"/>
  <c r="U59" i="5"/>
  <c r="V59" i="5" s="1"/>
  <c r="Y58" i="5"/>
  <c r="W58" i="5"/>
  <c r="X58" i="5" s="1"/>
  <c r="U58" i="5"/>
  <c r="V58" i="5" s="1"/>
  <c r="Y57" i="5"/>
  <c r="W57" i="5"/>
  <c r="X57" i="5" s="1"/>
  <c r="U57" i="5"/>
  <c r="V57" i="5" s="1"/>
  <c r="Y56" i="5"/>
  <c r="W56" i="5"/>
  <c r="X56" i="5" s="1"/>
  <c r="U56" i="5"/>
  <c r="V56" i="5" s="1"/>
  <c r="Y55" i="5"/>
  <c r="W55" i="5"/>
  <c r="X55" i="5" s="1"/>
  <c r="U55" i="5"/>
  <c r="V55" i="5" s="1"/>
  <c r="Y53" i="5"/>
  <c r="W53" i="5"/>
  <c r="X53" i="5" s="1"/>
  <c r="U53" i="5"/>
  <c r="V53" i="5" s="1"/>
  <c r="Y52" i="5"/>
  <c r="W52" i="5"/>
  <c r="X52" i="5" s="1"/>
  <c r="U52" i="5"/>
  <c r="V52" i="5" s="1"/>
  <c r="Y51" i="5"/>
  <c r="W51" i="5"/>
  <c r="X51" i="5" s="1"/>
  <c r="U51" i="5"/>
  <c r="V51" i="5" s="1"/>
  <c r="Y50" i="5"/>
  <c r="W50" i="5"/>
  <c r="X50" i="5" s="1"/>
  <c r="U50" i="5"/>
  <c r="V50" i="5" s="1"/>
  <c r="Y49" i="5"/>
  <c r="W49" i="5"/>
  <c r="X49" i="5" s="1"/>
  <c r="U49" i="5"/>
  <c r="V49" i="5" s="1"/>
  <c r="Y48" i="5"/>
  <c r="W48" i="5"/>
  <c r="X48" i="5" s="1"/>
  <c r="U48" i="5"/>
  <c r="V48" i="5" s="1"/>
  <c r="Y47" i="5"/>
  <c r="W47" i="5"/>
  <c r="X47" i="5" s="1"/>
  <c r="U47" i="5"/>
  <c r="V47" i="5" s="1"/>
  <c r="Y46" i="5"/>
  <c r="W46" i="5"/>
  <c r="X46" i="5" s="1"/>
  <c r="U46" i="5"/>
  <c r="V46" i="5" s="1"/>
  <c r="Y45" i="5"/>
  <c r="W45" i="5"/>
  <c r="X45" i="5" s="1"/>
  <c r="U45" i="5"/>
  <c r="V45" i="5" s="1"/>
  <c r="Y44" i="5"/>
  <c r="W44" i="5"/>
  <c r="X44" i="5" s="1"/>
  <c r="U44" i="5"/>
  <c r="V44" i="5" s="1"/>
  <c r="Y43" i="5"/>
  <c r="W43" i="5"/>
  <c r="X43" i="5" s="1"/>
  <c r="U43" i="5"/>
  <c r="V43" i="5" s="1"/>
  <c r="Y42" i="5"/>
  <c r="W42" i="5"/>
  <c r="X42" i="5" s="1"/>
  <c r="U42" i="5"/>
  <c r="V42" i="5" s="1"/>
  <c r="Y40" i="5"/>
  <c r="W40" i="5"/>
  <c r="X40" i="5" s="1"/>
  <c r="U40" i="5"/>
  <c r="V40" i="5" s="1"/>
  <c r="Y39" i="5"/>
  <c r="W39" i="5"/>
  <c r="X39" i="5" s="1"/>
  <c r="U39" i="5"/>
  <c r="V39" i="5" s="1"/>
  <c r="Y37" i="5"/>
  <c r="W37" i="5"/>
  <c r="X37" i="5" s="1"/>
  <c r="U37" i="5"/>
  <c r="V37" i="5" s="1"/>
  <c r="Y35" i="5"/>
  <c r="W35" i="5"/>
  <c r="X35" i="5" s="1"/>
  <c r="U35" i="5"/>
  <c r="V35" i="5" s="1"/>
  <c r="Y33" i="5"/>
  <c r="W33" i="5"/>
  <c r="X33" i="5" s="1"/>
  <c r="U33" i="5"/>
  <c r="V33" i="5" s="1"/>
  <c r="Y32" i="5"/>
  <c r="W32" i="5"/>
  <c r="X32" i="5" s="1"/>
  <c r="U32" i="5"/>
  <c r="V32" i="5" s="1"/>
  <c r="Y31" i="5"/>
  <c r="W31" i="5"/>
  <c r="X31" i="5" s="1"/>
  <c r="U31" i="5"/>
  <c r="V31" i="5" s="1"/>
  <c r="Y30" i="5"/>
  <c r="W30" i="5"/>
  <c r="X30" i="5" s="1"/>
  <c r="U30" i="5"/>
  <c r="V30" i="5" s="1"/>
  <c r="Y29" i="5"/>
  <c r="W29" i="5"/>
  <c r="X29" i="5" s="1"/>
  <c r="U29" i="5"/>
  <c r="V29" i="5" s="1"/>
  <c r="Y28" i="5"/>
  <c r="W28" i="5"/>
  <c r="X28" i="5" s="1"/>
  <c r="U28" i="5"/>
  <c r="V28" i="5" s="1"/>
  <c r="Y27" i="5"/>
  <c r="W27" i="5"/>
  <c r="X27" i="5" s="1"/>
  <c r="U27" i="5"/>
  <c r="V27" i="5" s="1"/>
  <c r="Y26" i="5"/>
  <c r="W26" i="5"/>
  <c r="X26" i="5" s="1"/>
  <c r="U26" i="5"/>
  <c r="V26" i="5" s="1"/>
  <c r="Y25" i="5"/>
  <c r="W25" i="5"/>
  <c r="X25" i="5" s="1"/>
  <c r="U25" i="5"/>
  <c r="V25" i="5" s="1"/>
  <c r="Y24" i="5"/>
  <c r="W24" i="5"/>
  <c r="X24" i="5" s="1"/>
  <c r="U24" i="5"/>
  <c r="V24" i="5" s="1"/>
  <c r="Y23" i="5"/>
  <c r="W23" i="5"/>
  <c r="X23" i="5" s="1"/>
  <c r="U23" i="5"/>
  <c r="V23" i="5" s="1"/>
  <c r="Y22" i="5"/>
  <c r="W22" i="5"/>
  <c r="X22" i="5" s="1"/>
  <c r="U22" i="5"/>
  <c r="V22" i="5" s="1"/>
  <c r="Y21" i="5"/>
  <c r="W21" i="5"/>
  <c r="X21" i="5" s="1"/>
  <c r="U21" i="5"/>
  <c r="V21" i="5" s="1"/>
  <c r="Y20" i="5"/>
  <c r="W20" i="5"/>
  <c r="X20" i="5" s="1"/>
  <c r="U20" i="5"/>
  <c r="V20" i="5" s="1"/>
  <c r="Y19" i="5"/>
  <c r="W19" i="5"/>
  <c r="X19" i="5" s="1"/>
  <c r="U19" i="5"/>
  <c r="V19" i="5" s="1"/>
  <c r="Y18" i="5"/>
  <c r="W18" i="5"/>
  <c r="X18" i="5" s="1"/>
  <c r="U18" i="5"/>
  <c r="V18" i="5" s="1"/>
  <c r="Y17" i="5"/>
  <c r="W17" i="5"/>
  <c r="X17" i="5" s="1"/>
  <c r="U17" i="5"/>
  <c r="V17" i="5" s="1"/>
  <c r="Y16" i="5"/>
  <c r="W16" i="5"/>
  <c r="X16" i="5" s="1"/>
  <c r="U16" i="5"/>
  <c r="V16" i="5" s="1"/>
  <c r="Y15" i="5"/>
  <c r="W15" i="5"/>
  <c r="X15" i="5" s="1"/>
  <c r="U15" i="5"/>
  <c r="V15" i="5" s="1"/>
  <c r="Y14" i="5"/>
  <c r="W14" i="5"/>
  <c r="X14" i="5" s="1"/>
  <c r="U14" i="5"/>
  <c r="V14" i="5" s="1"/>
  <c r="Y13" i="5"/>
  <c r="W13" i="5"/>
  <c r="X13" i="5" s="1"/>
  <c r="U13" i="5"/>
  <c r="V13" i="5" s="1"/>
  <c r="Y12" i="5"/>
  <c r="W12" i="5"/>
  <c r="X12" i="5" s="1"/>
  <c r="U12" i="5"/>
  <c r="V12" i="5" s="1"/>
  <c r="Y11" i="5"/>
  <c r="W11" i="5"/>
  <c r="X11" i="5" s="1"/>
  <c r="U11" i="5"/>
  <c r="V11" i="5" s="1"/>
  <c r="Y10" i="5"/>
  <c r="W10" i="5"/>
  <c r="X10" i="5" s="1"/>
  <c r="U10" i="5"/>
  <c r="V10" i="5" s="1"/>
  <c r="Y9" i="5"/>
  <c r="W9" i="5"/>
  <c r="X9" i="5" s="1"/>
  <c r="U9" i="5"/>
  <c r="V9" i="5" s="1"/>
  <c r="Y8" i="5"/>
  <c r="W8" i="5"/>
  <c r="X8" i="5" s="1"/>
  <c r="U8" i="5"/>
  <c r="V8" i="5" s="1"/>
  <c r="Y7" i="5"/>
  <c r="W7" i="5"/>
  <c r="X7" i="5" s="1"/>
  <c r="U7" i="5"/>
  <c r="V7" i="5" s="1"/>
  <c r="Y6" i="5"/>
  <c r="W6" i="5"/>
  <c r="X6" i="5" s="1"/>
  <c r="U6" i="5"/>
  <c r="V6" i="5" s="1"/>
  <c r="Y5" i="5"/>
  <c r="W5" i="5"/>
  <c r="X5" i="5" s="1"/>
  <c r="U5" i="5"/>
  <c r="V5" i="5" s="1"/>
  <c r="Y4" i="5"/>
  <c r="W4" i="5"/>
  <c r="X4" i="5" s="1"/>
  <c r="U4" i="5"/>
  <c r="V4" i="5" s="1"/>
  <c r="Y3" i="5"/>
  <c r="W3" i="5"/>
  <c r="X3" i="5" s="1"/>
  <c r="U3" i="5"/>
  <c r="V3" i="5" s="1"/>
  <c r="Y59" i="3"/>
  <c r="W59" i="3"/>
  <c r="X59" i="3" s="1"/>
  <c r="U59" i="3"/>
  <c r="V59" i="3" s="1"/>
  <c r="Y58" i="3"/>
  <c r="W58" i="3"/>
  <c r="X58" i="3" s="1"/>
  <c r="U58" i="3"/>
  <c r="V58" i="3" s="1"/>
  <c r="Y57" i="3"/>
  <c r="W57" i="3"/>
  <c r="X57" i="3" s="1"/>
  <c r="U57" i="3"/>
  <c r="V57" i="3" s="1"/>
  <c r="Y56" i="3"/>
  <c r="W56" i="3"/>
  <c r="X56" i="3" s="1"/>
  <c r="U56" i="3"/>
  <c r="V56" i="3" s="1"/>
  <c r="Y55" i="3"/>
  <c r="W55" i="3"/>
  <c r="X55" i="3" s="1"/>
  <c r="U55" i="3"/>
  <c r="V55" i="3" s="1"/>
  <c r="Y54" i="3"/>
  <c r="W54" i="3"/>
  <c r="X54" i="3" s="1"/>
  <c r="U54" i="3"/>
  <c r="V54" i="3" s="1"/>
  <c r="Y53" i="3"/>
  <c r="W53" i="3"/>
  <c r="X53" i="3" s="1"/>
  <c r="U53" i="3"/>
  <c r="V53" i="3" s="1"/>
  <c r="Y52" i="3"/>
  <c r="W52" i="3"/>
  <c r="X52" i="3" s="1"/>
  <c r="U52" i="3"/>
  <c r="V52" i="3" s="1"/>
  <c r="Y51" i="3"/>
  <c r="W51" i="3"/>
  <c r="X51" i="3" s="1"/>
  <c r="U51" i="3"/>
  <c r="V51" i="3" s="1"/>
  <c r="Y50" i="3"/>
  <c r="W50" i="3"/>
  <c r="X50" i="3" s="1"/>
  <c r="U50" i="3"/>
  <c r="V50" i="3" s="1"/>
  <c r="Y49" i="3"/>
  <c r="W49" i="3"/>
  <c r="X49" i="3" s="1"/>
  <c r="U49" i="3"/>
  <c r="V49" i="3" s="1"/>
  <c r="Y48" i="3"/>
  <c r="W48" i="3"/>
  <c r="X48" i="3" s="1"/>
  <c r="U48" i="3"/>
  <c r="V48" i="3" s="1"/>
  <c r="Y47" i="3"/>
  <c r="W47" i="3"/>
  <c r="X47" i="3" s="1"/>
  <c r="U47" i="3"/>
  <c r="V47" i="3" s="1"/>
  <c r="Y46" i="3"/>
  <c r="W46" i="3"/>
  <c r="X46" i="3" s="1"/>
  <c r="U46" i="3"/>
  <c r="V46" i="3" s="1"/>
  <c r="Y45" i="3"/>
  <c r="W45" i="3"/>
  <c r="X45" i="3" s="1"/>
  <c r="U45" i="3"/>
  <c r="V45" i="3" s="1"/>
  <c r="Y44" i="3"/>
  <c r="W44" i="3"/>
  <c r="X44" i="3" s="1"/>
  <c r="U44" i="3"/>
  <c r="V44" i="3" s="1"/>
  <c r="Y43" i="3"/>
  <c r="W43" i="3"/>
  <c r="X43" i="3" s="1"/>
  <c r="U43" i="3"/>
  <c r="V43" i="3" s="1"/>
  <c r="Y42" i="3"/>
  <c r="W42" i="3"/>
  <c r="X42" i="3" s="1"/>
  <c r="U42" i="3"/>
  <c r="V42" i="3" s="1"/>
  <c r="Y41" i="3"/>
  <c r="W41" i="3"/>
  <c r="X41" i="3" s="1"/>
  <c r="U41" i="3"/>
  <c r="V41" i="3" s="1"/>
  <c r="Y40" i="3"/>
  <c r="W40" i="3"/>
  <c r="X40" i="3" s="1"/>
  <c r="U40" i="3"/>
  <c r="V40" i="3" s="1"/>
  <c r="Y39" i="3"/>
  <c r="W39" i="3"/>
  <c r="X39" i="3" s="1"/>
  <c r="U39" i="3"/>
  <c r="V39" i="3" s="1"/>
  <c r="Y38" i="3"/>
  <c r="W38" i="3"/>
  <c r="X38" i="3" s="1"/>
  <c r="U38" i="3"/>
  <c r="V38" i="3" s="1"/>
  <c r="Y37" i="3"/>
  <c r="W37" i="3"/>
  <c r="X37" i="3" s="1"/>
  <c r="U37" i="3"/>
  <c r="V37" i="3" s="1"/>
  <c r="Y36" i="3"/>
  <c r="W36" i="3"/>
  <c r="X36" i="3" s="1"/>
  <c r="U36" i="3"/>
  <c r="V36" i="3" s="1"/>
  <c r="Y35" i="3"/>
  <c r="W35" i="3"/>
  <c r="X35" i="3" s="1"/>
  <c r="U35" i="3"/>
  <c r="V35" i="3" s="1"/>
  <c r="Y34" i="3"/>
  <c r="W34" i="3"/>
  <c r="X34" i="3" s="1"/>
  <c r="U34" i="3"/>
  <c r="V34" i="3" s="1"/>
  <c r="Y33" i="3"/>
  <c r="W33" i="3"/>
  <c r="X33" i="3" s="1"/>
  <c r="U33" i="3"/>
  <c r="V33" i="3" s="1"/>
  <c r="Y32" i="3"/>
  <c r="W32" i="3"/>
  <c r="X32" i="3" s="1"/>
  <c r="U32" i="3"/>
  <c r="V32" i="3" s="1"/>
  <c r="Y31" i="3"/>
  <c r="W31" i="3"/>
  <c r="X31" i="3" s="1"/>
  <c r="U31" i="3"/>
  <c r="V31" i="3" s="1"/>
  <c r="Y30" i="3"/>
  <c r="W30" i="3"/>
  <c r="X30" i="3" s="1"/>
  <c r="U30" i="3"/>
  <c r="V30" i="3" s="1"/>
  <c r="Y29" i="3"/>
  <c r="W29" i="3"/>
  <c r="X29" i="3" s="1"/>
  <c r="U29" i="3"/>
  <c r="V29" i="3" s="1"/>
  <c r="Y28" i="3"/>
  <c r="W28" i="3"/>
  <c r="X28" i="3" s="1"/>
  <c r="U28" i="3"/>
  <c r="V28" i="3" s="1"/>
  <c r="Y27" i="3"/>
  <c r="W27" i="3"/>
  <c r="X27" i="3" s="1"/>
  <c r="U27" i="3"/>
  <c r="V27" i="3" s="1"/>
  <c r="Y26" i="3"/>
  <c r="W26" i="3"/>
  <c r="X26" i="3" s="1"/>
  <c r="U26" i="3"/>
  <c r="V26" i="3" s="1"/>
  <c r="Y25" i="3"/>
  <c r="W25" i="3"/>
  <c r="X25" i="3" s="1"/>
  <c r="U25" i="3"/>
  <c r="V25" i="3" s="1"/>
  <c r="Y24" i="3"/>
  <c r="W24" i="3"/>
  <c r="X24" i="3" s="1"/>
  <c r="U24" i="3"/>
  <c r="V24" i="3" s="1"/>
  <c r="Y23" i="3"/>
  <c r="W23" i="3"/>
  <c r="X23" i="3" s="1"/>
  <c r="U23" i="3"/>
  <c r="V23" i="3" s="1"/>
  <c r="Y22" i="3"/>
  <c r="W22" i="3"/>
  <c r="X22" i="3" s="1"/>
  <c r="U22" i="3"/>
  <c r="V22" i="3" s="1"/>
  <c r="Y21" i="3"/>
  <c r="W21" i="3"/>
  <c r="X21" i="3" s="1"/>
  <c r="U21" i="3"/>
  <c r="V21" i="3" s="1"/>
  <c r="Y20" i="3"/>
  <c r="W20" i="3"/>
  <c r="X20" i="3" s="1"/>
  <c r="U20" i="3"/>
  <c r="V20" i="3" s="1"/>
  <c r="Y19" i="3"/>
  <c r="W19" i="3"/>
  <c r="X19" i="3" s="1"/>
  <c r="U19" i="3"/>
  <c r="V19" i="3" s="1"/>
  <c r="Y18" i="3"/>
  <c r="W18" i="3"/>
  <c r="X18" i="3" s="1"/>
  <c r="U18" i="3"/>
  <c r="V18" i="3" s="1"/>
  <c r="Y17" i="3"/>
  <c r="W17" i="3"/>
  <c r="X17" i="3" s="1"/>
  <c r="U17" i="3"/>
  <c r="V17" i="3" s="1"/>
  <c r="Y16" i="3"/>
  <c r="W16" i="3"/>
  <c r="X16" i="3" s="1"/>
  <c r="U16" i="3"/>
  <c r="V16" i="3" s="1"/>
  <c r="Y15" i="3"/>
  <c r="W15" i="3"/>
  <c r="X15" i="3" s="1"/>
  <c r="U15" i="3"/>
  <c r="V15" i="3" s="1"/>
  <c r="Y14" i="3"/>
  <c r="W14" i="3"/>
  <c r="X14" i="3" s="1"/>
  <c r="U14" i="3"/>
  <c r="V14" i="3" s="1"/>
  <c r="Y13" i="3"/>
  <c r="W13" i="3"/>
  <c r="X13" i="3" s="1"/>
  <c r="U13" i="3"/>
  <c r="V13" i="3" s="1"/>
  <c r="Y12" i="3"/>
  <c r="W12" i="3"/>
  <c r="X12" i="3" s="1"/>
  <c r="U12" i="3"/>
  <c r="V12" i="3" s="1"/>
  <c r="Y11" i="3"/>
  <c r="W11" i="3"/>
  <c r="X11" i="3" s="1"/>
  <c r="U11" i="3"/>
  <c r="V11" i="3" s="1"/>
  <c r="Y10" i="3"/>
  <c r="W10" i="3"/>
  <c r="X10" i="3" s="1"/>
  <c r="U10" i="3"/>
  <c r="V10" i="3" s="1"/>
  <c r="Y9" i="3"/>
  <c r="W9" i="3"/>
  <c r="X9" i="3" s="1"/>
  <c r="U9" i="3"/>
  <c r="V9" i="3" s="1"/>
  <c r="Y8" i="3"/>
  <c r="W8" i="3"/>
  <c r="X8" i="3" s="1"/>
  <c r="U8" i="3"/>
  <c r="V8" i="3" s="1"/>
  <c r="Y7" i="3"/>
  <c r="W7" i="3"/>
  <c r="X7" i="3" s="1"/>
  <c r="U7" i="3"/>
  <c r="V7" i="3" s="1"/>
  <c r="Y6" i="3"/>
  <c r="W6" i="3"/>
  <c r="X6" i="3" s="1"/>
  <c r="U6" i="3"/>
  <c r="V6" i="3" s="1"/>
  <c r="Y5" i="3"/>
  <c r="W5" i="3"/>
  <c r="X5" i="3" s="1"/>
  <c r="U5" i="3"/>
  <c r="V5" i="3" s="1"/>
  <c r="Y4" i="3"/>
  <c r="W4" i="3"/>
  <c r="X4" i="3" s="1"/>
  <c r="U4" i="3"/>
  <c r="V4" i="3" s="1"/>
  <c r="Y90" i="2"/>
  <c r="W90" i="2"/>
  <c r="X90" i="2" s="1"/>
  <c r="U90" i="2"/>
  <c r="V90" i="2" s="1"/>
  <c r="Y89" i="2"/>
  <c r="W89" i="2"/>
  <c r="X89" i="2" s="1"/>
  <c r="U89" i="2"/>
  <c r="V89" i="2" s="1"/>
  <c r="Y88" i="2"/>
  <c r="W88" i="2"/>
  <c r="X88" i="2" s="1"/>
  <c r="U88" i="2"/>
  <c r="V88" i="2" s="1"/>
  <c r="Y87" i="2"/>
  <c r="W87" i="2"/>
  <c r="X87" i="2" s="1"/>
  <c r="U87" i="2"/>
  <c r="V87" i="2" s="1"/>
  <c r="Y86" i="2"/>
  <c r="W86" i="2"/>
  <c r="X86" i="2" s="1"/>
  <c r="U86" i="2"/>
  <c r="V86" i="2" s="1"/>
  <c r="Y85" i="2"/>
  <c r="W85" i="2"/>
  <c r="X85" i="2" s="1"/>
  <c r="U85" i="2"/>
  <c r="V85" i="2" s="1"/>
  <c r="Y84" i="2"/>
  <c r="W84" i="2"/>
  <c r="X84" i="2" s="1"/>
  <c r="U84" i="2"/>
  <c r="V84" i="2" s="1"/>
  <c r="Y83" i="2"/>
  <c r="W83" i="2"/>
  <c r="X83" i="2" s="1"/>
  <c r="U83" i="2"/>
  <c r="V83" i="2" s="1"/>
  <c r="Y82" i="2"/>
  <c r="W82" i="2"/>
  <c r="X82" i="2" s="1"/>
  <c r="U82" i="2"/>
  <c r="V82" i="2" s="1"/>
  <c r="Y81" i="2"/>
  <c r="W81" i="2"/>
  <c r="X81" i="2" s="1"/>
  <c r="U81" i="2"/>
  <c r="V81" i="2" s="1"/>
  <c r="Y80" i="2"/>
  <c r="W80" i="2"/>
  <c r="X80" i="2" s="1"/>
  <c r="U80" i="2"/>
  <c r="V80" i="2" s="1"/>
  <c r="Y79" i="2"/>
  <c r="W79" i="2"/>
  <c r="X79" i="2" s="1"/>
  <c r="U79" i="2"/>
  <c r="V79" i="2" s="1"/>
  <c r="Y78" i="2"/>
  <c r="W78" i="2"/>
  <c r="X78" i="2" s="1"/>
  <c r="U78" i="2"/>
  <c r="V78" i="2" s="1"/>
  <c r="Y77" i="2"/>
  <c r="W77" i="2"/>
  <c r="X77" i="2" s="1"/>
  <c r="U77" i="2"/>
  <c r="V77" i="2" s="1"/>
  <c r="Y76" i="2"/>
  <c r="W76" i="2"/>
  <c r="X76" i="2" s="1"/>
  <c r="U76" i="2"/>
  <c r="V76" i="2" s="1"/>
  <c r="Y75" i="2"/>
  <c r="W75" i="2"/>
  <c r="X75" i="2" s="1"/>
  <c r="U75" i="2"/>
  <c r="V75" i="2" s="1"/>
  <c r="Y74" i="2"/>
  <c r="W74" i="2"/>
  <c r="X74" i="2" s="1"/>
  <c r="U74" i="2"/>
  <c r="V74" i="2" s="1"/>
  <c r="Y73" i="2"/>
  <c r="W73" i="2"/>
  <c r="X73" i="2" s="1"/>
  <c r="U73" i="2"/>
  <c r="V73" i="2" s="1"/>
  <c r="Y72" i="2"/>
  <c r="W72" i="2"/>
  <c r="X72" i="2" s="1"/>
  <c r="U72" i="2"/>
  <c r="V72" i="2" s="1"/>
  <c r="Y71" i="2"/>
  <c r="W71" i="2"/>
  <c r="X71" i="2" s="1"/>
  <c r="U71" i="2"/>
  <c r="V71" i="2" s="1"/>
  <c r="Y70" i="2"/>
  <c r="W70" i="2"/>
  <c r="X70" i="2" s="1"/>
  <c r="U70" i="2"/>
  <c r="V70" i="2" s="1"/>
  <c r="Y69" i="2"/>
  <c r="W69" i="2"/>
  <c r="X69" i="2" s="1"/>
  <c r="U69" i="2"/>
  <c r="V69" i="2" s="1"/>
  <c r="Y68" i="2"/>
  <c r="W68" i="2"/>
  <c r="X68" i="2" s="1"/>
  <c r="V68" i="2"/>
  <c r="U68" i="2"/>
  <c r="Y67" i="2"/>
  <c r="W67" i="2"/>
  <c r="X67" i="2" s="1"/>
  <c r="U67" i="2"/>
  <c r="V67" i="2" s="1"/>
  <c r="Y66" i="2"/>
  <c r="W66" i="2"/>
  <c r="X66" i="2" s="1"/>
  <c r="U66" i="2"/>
  <c r="V66" i="2" s="1"/>
  <c r="Y65" i="2"/>
  <c r="W65" i="2"/>
  <c r="X65" i="2" s="1"/>
  <c r="U65" i="2"/>
  <c r="V65" i="2" s="1"/>
  <c r="Y64" i="2"/>
  <c r="W64" i="2"/>
  <c r="X64" i="2" s="1"/>
  <c r="U64" i="2"/>
  <c r="V64" i="2" s="1"/>
  <c r="Y63" i="2"/>
  <c r="W63" i="2"/>
  <c r="X63" i="2" s="1"/>
  <c r="U63" i="2"/>
  <c r="V63" i="2" s="1"/>
  <c r="Y62" i="2"/>
  <c r="W62" i="2"/>
  <c r="X62" i="2" s="1"/>
  <c r="U62" i="2"/>
  <c r="V62" i="2" s="1"/>
  <c r="Y61" i="2"/>
  <c r="W61" i="2"/>
  <c r="X61" i="2" s="1"/>
  <c r="U61" i="2"/>
  <c r="V61" i="2" s="1"/>
  <c r="Y60" i="2"/>
  <c r="W60" i="2"/>
  <c r="X60" i="2" s="1"/>
  <c r="U60" i="2"/>
  <c r="V60" i="2" s="1"/>
  <c r="Y59" i="2"/>
  <c r="W59" i="2"/>
  <c r="X59" i="2" s="1"/>
  <c r="U59" i="2"/>
  <c r="V59" i="2" s="1"/>
  <c r="Y58" i="2"/>
  <c r="W58" i="2"/>
  <c r="X58" i="2" s="1"/>
  <c r="U58" i="2"/>
  <c r="V58" i="2" s="1"/>
  <c r="Y57" i="2"/>
  <c r="W57" i="2"/>
  <c r="X57" i="2" s="1"/>
  <c r="U57" i="2"/>
  <c r="V57" i="2" s="1"/>
  <c r="Y56" i="2"/>
  <c r="W56" i="2"/>
  <c r="X56" i="2" s="1"/>
  <c r="U56" i="2"/>
  <c r="V56" i="2" s="1"/>
  <c r="Y55" i="2"/>
  <c r="W55" i="2"/>
  <c r="X55" i="2" s="1"/>
  <c r="U55" i="2"/>
  <c r="V55" i="2" s="1"/>
  <c r="Y54" i="2"/>
  <c r="W54" i="2"/>
  <c r="X54" i="2" s="1"/>
  <c r="U54" i="2"/>
  <c r="V54" i="2" s="1"/>
  <c r="Y53" i="2"/>
  <c r="W53" i="2"/>
  <c r="X53" i="2" s="1"/>
  <c r="U53" i="2"/>
  <c r="V53" i="2" s="1"/>
  <c r="Y52" i="2"/>
  <c r="W52" i="2"/>
  <c r="X52" i="2" s="1"/>
  <c r="U52" i="2"/>
  <c r="V52" i="2" s="1"/>
  <c r="Y51" i="2"/>
  <c r="W51" i="2"/>
  <c r="X51" i="2" s="1"/>
  <c r="U51" i="2"/>
  <c r="V51" i="2" s="1"/>
  <c r="Y50" i="2"/>
  <c r="W50" i="2"/>
  <c r="X50" i="2" s="1"/>
  <c r="U50" i="2"/>
  <c r="V50" i="2" s="1"/>
  <c r="Y49" i="2"/>
  <c r="W49" i="2"/>
  <c r="X49" i="2" s="1"/>
  <c r="U49" i="2"/>
  <c r="V49" i="2" s="1"/>
  <c r="Y48" i="2"/>
  <c r="W48" i="2"/>
  <c r="X48" i="2" s="1"/>
  <c r="U48" i="2"/>
  <c r="V48" i="2" s="1"/>
  <c r="Y47" i="2"/>
  <c r="W47" i="2"/>
  <c r="X47" i="2" s="1"/>
  <c r="U47" i="2"/>
  <c r="V47" i="2" s="1"/>
  <c r="Y46" i="2"/>
  <c r="W46" i="2"/>
  <c r="X46" i="2" s="1"/>
  <c r="U46" i="2"/>
  <c r="V46" i="2" s="1"/>
  <c r="Y45" i="2"/>
  <c r="W45" i="2"/>
  <c r="X45" i="2" s="1"/>
  <c r="U45" i="2"/>
  <c r="V45" i="2" s="1"/>
  <c r="Y44" i="2"/>
  <c r="W44" i="2"/>
  <c r="X44" i="2" s="1"/>
  <c r="U44" i="2"/>
  <c r="V44" i="2" s="1"/>
  <c r="Y43" i="2"/>
  <c r="W43" i="2"/>
  <c r="X43" i="2" s="1"/>
  <c r="U43" i="2"/>
  <c r="V43" i="2" s="1"/>
  <c r="Z43" i="2" s="1"/>
  <c r="AA43" i="2" s="1"/>
  <c r="AC43" i="2" s="1"/>
  <c r="Y42" i="2"/>
  <c r="W42" i="2"/>
  <c r="X42" i="2" s="1"/>
  <c r="U42" i="2"/>
  <c r="V42" i="2" s="1"/>
  <c r="Y41" i="2"/>
  <c r="W41" i="2"/>
  <c r="X41" i="2" s="1"/>
  <c r="U41" i="2"/>
  <c r="V41" i="2" s="1"/>
  <c r="Y40" i="2"/>
  <c r="W40" i="2"/>
  <c r="X40" i="2" s="1"/>
  <c r="U40" i="2"/>
  <c r="V40" i="2" s="1"/>
  <c r="Y39" i="2"/>
  <c r="W39" i="2"/>
  <c r="X39" i="2" s="1"/>
  <c r="U39" i="2"/>
  <c r="V39" i="2" s="1"/>
  <c r="Y38" i="2"/>
  <c r="W38" i="2"/>
  <c r="X38" i="2" s="1"/>
  <c r="U38" i="2"/>
  <c r="V38" i="2" s="1"/>
  <c r="Y37" i="2"/>
  <c r="W37" i="2"/>
  <c r="X37" i="2" s="1"/>
  <c r="U37" i="2"/>
  <c r="V37" i="2" s="1"/>
  <c r="Y36" i="2"/>
  <c r="W36" i="2"/>
  <c r="X36" i="2" s="1"/>
  <c r="U36" i="2"/>
  <c r="V36" i="2" s="1"/>
  <c r="Y35" i="2"/>
  <c r="W35" i="2"/>
  <c r="X35" i="2" s="1"/>
  <c r="U35" i="2"/>
  <c r="V35" i="2" s="1"/>
  <c r="Y34" i="2"/>
  <c r="W34" i="2"/>
  <c r="X34" i="2" s="1"/>
  <c r="U34" i="2"/>
  <c r="V34" i="2" s="1"/>
  <c r="Y33" i="2"/>
  <c r="W33" i="2"/>
  <c r="X33" i="2" s="1"/>
  <c r="U33" i="2"/>
  <c r="V33" i="2" s="1"/>
  <c r="Y32" i="2"/>
  <c r="W32" i="2"/>
  <c r="X32" i="2" s="1"/>
  <c r="U32" i="2"/>
  <c r="V32" i="2" s="1"/>
  <c r="Y31" i="2"/>
  <c r="W31" i="2"/>
  <c r="X31" i="2" s="1"/>
  <c r="U31" i="2"/>
  <c r="V31" i="2" s="1"/>
  <c r="Y30" i="2"/>
  <c r="W30" i="2"/>
  <c r="X30" i="2" s="1"/>
  <c r="U30" i="2"/>
  <c r="V30" i="2" s="1"/>
  <c r="Y29" i="2"/>
  <c r="W29" i="2"/>
  <c r="X29" i="2" s="1"/>
  <c r="U29" i="2"/>
  <c r="V29" i="2" s="1"/>
  <c r="Y28" i="2"/>
  <c r="W28" i="2"/>
  <c r="X28" i="2" s="1"/>
  <c r="U28" i="2"/>
  <c r="V28" i="2" s="1"/>
  <c r="Y27" i="2"/>
  <c r="W27" i="2"/>
  <c r="X27" i="2" s="1"/>
  <c r="U27" i="2"/>
  <c r="V27" i="2" s="1"/>
  <c r="Y26" i="2"/>
  <c r="W26" i="2"/>
  <c r="X26" i="2" s="1"/>
  <c r="U26" i="2"/>
  <c r="V26" i="2" s="1"/>
  <c r="Y25" i="2"/>
  <c r="W25" i="2"/>
  <c r="X25" i="2" s="1"/>
  <c r="U25" i="2"/>
  <c r="V25" i="2" s="1"/>
  <c r="Y24" i="2"/>
  <c r="W24" i="2"/>
  <c r="X24" i="2" s="1"/>
  <c r="U24" i="2"/>
  <c r="V24" i="2" s="1"/>
  <c r="Y23" i="2"/>
  <c r="W23" i="2"/>
  <c r="X23" i="2" s="1"/>
  <c r="U23" i="2"/>
  <c r="V23" i="2" s="1"/>
  <c r="Y22" i="2"/>
  <c r="W22" i="2"/>
  <c r="X22" i="2" s="1"/>
  <c r="U22" i="2"/>
  <c r="V22" i="2" s="1"/>
  <c r="Y21" i="2"/>
  <c r="W21" i="2"/>
  <c r="X21" i="2" s="1"/>
  <c r="U21" i="2"/>
  <c r="V21" i="2" s="1"/>
  <c r="Y20" i="2"/>
  <c r="W20" i="2"/>
  <c r="X20" i="2" s="1"/>
  <c r="U20" i="2"/>
  <c r="V20" i="2" s="1"/>
  <c r="Y19" i="2"/>
  <c r="W19" i="2"/>
  <c r="X19" i="2" s="1"/>
  <c r="U19" i="2"/>
  <c r="V19" i="2" s="1"/>
  <c r="Y18" i="2"/>
  <c r="W18" i="2"/>
  <c r="X18" i="2" s="1"/>
  <c r="U18" i="2"/>
  <c r="V18" i="2" s="1"/>
  <c r="Y17" i="2"/>
  <c r="W17" i="2"/>
  <c r="X17" i="2" s="1"/>
  <c r="U17" i="2"/>
  <c r="V17" i="2" s="1"/>
  <c r="Y16" i="2"/>
  <c r="W16" i="2"/>
  <c r="X16" i="2" s="1"/>
  <c r="U16" i="2"/>
  <c r="V16" i="2" s="1"/>
  <c r="Y15" i="2"/>
  <c r="W15" i="2"/>
  <c r="X15" i="2" s="1"/>
  <c r="U15" i="2"/>
  <c r="V15" i="2" s="1"/>
  <c r="Y14" i="2"/>
  <c r="W14" i="2"/>
  <c r="X14" i="2" s="1"/>
  <c r="U14" i="2"/>
  <c r="V14" i="2" s="1"/>
  <c r="Y13" i="2"/>
  <c r="W13" i="2"/>
  <c r="X13" i="2" s="1"/>
  <c r="U13" i="2"/>
  <c r="V13" i="2" s="1"/>
  <c r="Y12" i="2"/>
  <c r="W12" i="2"/>
  <c r="X12" i="2" s="1"/>
  <c r="U12" i="2"/>
  <c r="V12" i="2" s="1"/>
  <c r="Y11" i="2"/>
  <c r="W11" i="2"/>
  <c r="X11" i="2" s="1"/>
  <c r="U11" i="2"/>
  <c r="V11" i="2" s="1"/>
  <c r="Y10" i="2"/>
  <c r="W10" i="2"/>
  <c r="X10" i="2" s="1"/>
  <c r="U10" i="2"/>
  <c r="V10" i="2" s="1"/>
  <c r="Y9" i="2"/>
  <c r="W9" i="2"/>
  <c r="X9" i="2" s="1"/>
  <c r="U9" i="2"/>
  <c r="V9" i="2" s="1"/>
  <c r="Y8" i="2"/>
  <c r="W8" i="2"/>
  <c r="X8" i="2" s="1"/>
  <c r="U8" i="2"/>
  <c r="V8" i="2" s="1"/>
  <c r="Y7" i="2"/>
  <c r="W7" i="2"/>
  <c r="X7" i="2" s="1"/>
  <c r="U7" i="2"/>
  <c r="V7" i="2" s="1"/>
  <c r="Y6" i="2"/>
  <c r="W6" i="2"/>
  <c r="X6" i="2" s="1"/>
  <c r="U6" i="2"/>
  <c r="V6" i="2" s="1"/>
  <c r="Y5" i="2"/>
  <c r="W5" i="2"/>
  <c r="X5" i="2" s="1"/>
  <c r="U5" i="2"/>
  <c r="V5" i="2" s="1"/>
  <c r="W4" i="2"/>
  <c r="X4" i="2" s="1"/>
  <c r="U4" i="2"/>
  <c r="V4" i="2" s="1"/>
  <c r="Y82" i="1"/>
  <c r="W82" i="1"/>
  <c r="X82" i="1" s="1"/>
  <c r="U82" i="1"/>
  <c r="V82" i="1" s="1"/>
  <c r="Y81" i="1"/>
  <c r="W81" i="1"/>
  <c r="X81" i="1" s="1"/>
  <c r="U81" i="1"/>
  <c r="V81" i="1" s="1"/>
  <c r="Y80" i="1"/>
  <c r="W80" i="1"/>
  <c r="X80" i="1" s="1"/>
  <c r="U80" i="1"/>
  <c r="V80" i="1" s="1"/>
  <c r="Y79" i="1"/>
  <c r="X79" i="1"/>
  <c r="W79" i="1"/>
  <c r="U79" i="1"/>
  <c r="V79" i="1" s="1"/>
  <c r="Y78" i="1"/>
  <c r="W78" i="1"/>
  <c r="X78" i="1" s="1"/>
  <c r="U78" i="1"/>
  <c r="V78" i="1" s="1"/>
  <c r="Y77" i="1"/>
  <c r="W77" i="1"/>
  <c r="X77" i="1" s="1"/>
  <c r="U77" i="1"/>
  <c r="V77" i="1" s="1"/>
  <c r="Y76" i="1"/>
  <c r="W76" i="1"/>
  <c r="X76" i="1" s="1"/>
  <c r="U76" i="1"/>
  <c r="V76" i="1" s="1"/>
  <c r="Y75" i="1"/>
  <c r="W75" i="1"/>
  <c r="X75" i="1" s="1"/>
  <c r="U75" i="1"/>
  <c r="V75" i="1" s="1"/>
  <c r="Y74" i="1"/>
  <c r="W74" i="1"/>
  <c r="X74" i="1" s="1"/>
  <c r="U74" i="1"/>
  <c r="V74" i="1" s="1"/>
  <c r="Y73" i="1"/>
  <c r="W73" i="1"/>
  <c r="X73" i="1" s="1"/>
  <c r="U73" i="1"/>
  <c r="V73" i="1" s="1"/>
  <c r="Y72" i="1"/>
  <c r="W72" i="1"/>
  <c r="X72" i="1" s="1"/>
  <c r="U72" i="1"/>
  <c r="V72" i="1" s="1"/>
  <c r="Y71" i="1"/>
  <c r="X71" i="1"/>
  <c r="Z71" i="1" s="1"/>
  <c r="AA71" i="1" s="1"/>
  <c r="AC71" i="1" s="1"/>
  <c r="W71" i="1"/>
  <c r="U71" i="1"/>
  <c r="V71" i="1" s="1"/>
  <c r="Y70" i="1"/>
  <c r="W70" i="1"/>
  <c r="X70" i="1" s="1"/>
  <c r="U70" i="1"/>
  <c r="V70" i="1" s="1"/>
  <c r="Z70" i="1" s="1"/>
  <c r="AA70" i="1" s="1"/>
  <c r="AC70" i="1" s="1"/>
  <c r="Y69" i="1"/>
  <c r="W69" i="1"/>
  <c r="X69" i="1" s="1"/>
  <c r="U69" i="1"/>
  <c r="V69" i="1" s="1"/>
  <c r="Y68" i="1"/>
  <c r="W68" i="1"/>
  <c r="X68" i="1" s="1"/>
  <c r="U68" i="1"/>
  <c r="V68" i="1" s="1"/>
  <c r="Y67" i="1"/>
  <c r="W67" i="1"/>
  <c r="X67" i="1" s="1"/>
  <c r="U67" i="1"/>
  <c r="V67" i="1" s="1"/>
  <c r="Y66" i="1"/>
  <c r="W66" i="1"/>
  <c r="X66" i="1" s="1"/>
  <c r="U66" i="1"/>
  <c r="V66" i="1" s="1"/>
  <c r="Y65" i="1"/>
  <c r="W65" i="1"/>
  <c r="X65" i="1" s="1"/>
  <c r="U65" i="1"/>
  <c r="V65" i="1" s="1"/>
  <c r="Y64" i="1"/>
  <c r="W64" i="1"/>
  <c r="X64" i="1" s="1"/>
  <c r="U64" i="1"/>
  <c r="V64" i="1" s="1"/>
  <c r="Y63" i="1"/>
  <c r="X63" i="1"/>
  <c r="W63" i="1"/>
  <c r="U63" i="1"/>
  <c r="V63" i="1" s="1"/>
  <c r="Y62" i="1"/>
  <c r="W62" i="1"/>
  <c r="X62" i="1" s="1"/>
  <c r="V62" i="1"/>
  <c r="U62" i="1"/>
  <c r="Y61" i="1"/>
  <c r="W61" i="1"/>
  <c r="X61" i="1" s="1"/>
  <c r="U61" i="1"/>
  <c r="V61" i="1" s="1"/>
  <c r="Y60" i="1"/>
  <c r="W60" i="1"/>
  <c r="X60" i="1" s="1"/>
  <c r="U60" i="1"/>
  <c r="V60" i="1" s="1"/>
  <c r="Y59" i="1"/>
  <c r="W59" i="1"/>
  <c r="X59" i="1" s="1"/>
  <c r="U59" i="1"/>
  <c r="V59" i="1" s="1"/>
  <c r="Y58" i="1"/>
  <c r="W58" i="1"/>
  <c r="X58" i="1" s="1"/>
  <c r="U58" i="1"/>
  <c r="V58" i="1" s="1"/>
  <c r="Z58" i="1" s="1"/>
  <c r="AA58" i="1" s="1"/>
  <c r="AC58" i="1" s="1"/>
  <c r="Y57" i="1"/>
  <c r="W57" i="1"/>
  <c r="X57" i="1" s="1"/>
  <c r="U57" i="1"/>
  <c r="V57" i="1" s="1"/>
  <c r="Y56" i="1"/>
  <c r="W56" i="1"/>
  <c r="X56" i="1" s="1"/>
  <c r="U56" i="1"/>
  <c r="V56" i="1" s="1"/>
  <c r="Y55" i="1"/>
  <c r="W55" i="1"/>
  <c r="X55" i="1" s="1"/>
  <c r="Z55" i="1" s="1"/>
  <c r="AA55" i="1" s="1"/>
  <c r="AC55" i="1" s="1"/>
  <c r="U55" i="1"/>
  <c r="V55" i="1" s="1"/>
  <c r="Y54" i="1"/>
  <c r="W54" i="1"/>
  <c r="X54" i="1" s="1"/>
  <c r="U54" i="1"/>
  <c r="V54" i="1" s="1"/>
  <c r="Z54" i="1" s="1"/>
  <c r="AA54" i="1" s="1"/>
  <c r="AC54" i="1" s="1"/>
  <c r="Y53" i="1"/>
  <c r="W53" i="1"/>
  <c r="X53" i="1" s="1"/>
  <c r="U53" i="1"/>
  <c r="V53" i="1" s="1"/>
  <c r="Y52" i="1"/>
  <c r="W52" i="1"/>
  <c r="X52" i="1" s="1"/>
  <c r="U52" i="1"/>
  <c r="V52" i="1" s="1"/>
  <c r="Y51" i="1"/>
  <c r="W51" i="1"/>
  <c r="X51" i="1" s="1"/>
  <c r="U51" i="1"/>
  <c r="V51" i="1" s="1"/>
  <c r="Z51" i="1" s="1"/>
  <c r="AA51" i="1" s="1"/>
  <c r="AC51" i="1" s="1"/>
  <c r="Y50" i="1"/>
  <c r="W50" i="1"/>
  <c r="X50" i="1" s="1"/>
  <c r="U50" i="1"/>
  <c r="V50" i="1" s="1"/>
  <c r="Y49" i="1"/>
  <c r="X49" i="1"/>
  <c r="W49" i="1"/>
  <c r="U49" i="1"/>
  <c r="V49" i="1" s="1"/>
  <c r="Y48" i="1"/>
  <c r="X48" i="1"/>
  <c r="W48" i="1"/>
  <c r="U48" i="1"/>
  <c r="V48" i="1" s="1"/>
  <c r="Y47" i="1"/>
  <c r="W47" i="1"/>
  <c r="X47" i="1" s="1"/>
  <c r="U47" i="1"/>
  <c r="V47" i="1" s="1"/>
  <c r="Y46" i="1"/>
  <c r="W46" i="1"/>
  <c r="X46" i="1" s="1"/>
  <c r="V46" i="1"/>
  <c r="U46" i="1"/>
  <c r="Y45" i="1"/>
  <c r="W45" i="1"/>
  <c r="X45" i="1" s="1"/>
  <c r="U45" i="1"/>
  <c r="V45" i="1" s="1"/>
  <c r="Y44" i="1"/>
  <c r="X44" i="1"/>
  <c r="W44" i="1"/>
  <c r="U44" i="1"/>
  <c r="V44" i="1" s="1"/>
  <c r="Z44" i="1" s="1"/>
  <c r="AA44" i="1" s="1"/>
  <c r="AC44" i="1" s="1"/>
  <c r="Y43" i="1"/>
  <c r="W43" i="1"/>
  <c r="X43" i="1" s="1"/>
  <c r="U43" i="1"/>
  <c r="V43" i="1" s="1"/>
  <c r="Y42" i="1"/>
  <c r="W42" i="1"/>
  <c r="X42" i="1" s="1"/>
  <c r="U42" i="1"/>
  <c r="V42" i="1" s="1"/>
  <c r="Y41" i="1"/>
  <c r="X41" i="1"/>
  <c r="W41" i="1"/>
  <c r="U41" i="1"/>
  <c r="V41" i="1" s="1"/>
  <c r="Y40" i="1"/>
  <c r="W40" i="1"/>
  <c r="X40" i="1" s="1"/>
  <c r="U40" i="1"/>
  <c r="V40" i="1" s="1"/>
  <c r="Y39" i="1"/>
  <c r="X39" i="1"/>
  <c r="W39" i="1"/>
  <c r="U39" i="1"/>
  <c r="V39" i="1" s="1"/>
  <c r="Y38" i="1"/>
  <c r="W38" i="1"/>
  <c r="X38" i="1" s="1"/>
  <c r="V38" i="1"/>
  <c r="U38" i="1"/>
  <c r="Y37" i="1"/>
  <c r="W37" i="1"/>
  <c r="X37" i="1" s="1"/>
  <c r="U37" i="1"/>
  <c r="V37" i="1" s="1"/>
  <c r="Y36" i="1"/>
  <c r="W36" i="1"/>
  <c r="X36" i="1" s="1"/>
  <c r="U36" i="1"/>
  <c r="V36" i="1" s="1"/>
  <c r="Y35" i="1"/>
  <c r="W35" i="1"/>
  <c r="X35" i="1" s="1"/>
  <c r="U35" i="1"/>
  <c r="V35" i="1" s="1"/>
  <c r="Y34" i="1"/>
  <c r="W34" i="1"/>
  <c r="X34" i="1" s="1"/>
  <c r="U34" i="1"/>
  <c r="V34" i="1" s="1"/>
  <c r="Y33" i="1"/>
  <c r="W33" i="1"/>
  <c r="X33" i="1" s="1"/>
  <c r="V33" i="1"/>
  <c r="U33" i="1"/>
  <c r="Y32" i="1"/>
  <c r="X32" i="1"/>
  <c r="W32" i="1"/>
  <c r="U32" i="1"/>
  <c r="V32" i="1" s="1"/>
  <c r="Y31" i="1"/>
  <c r="W31" i="1"/>
  <c r="X31" i="1" s="1"/>
  <c r="V31" i="1"/>
  <c r="U31" i="1"/>
  <c r="Y30" i="1"/>
  <c r="W30" i="1"/>
  <c r="X30" i="1" s="1"/>
  <c r="U30" i="1"/>
  <c r="V30" i="1" s="1"/>
  <c r="Y29" i="1"/>
  <c r="W29" i="1"/>
  <c r="X29" i="1" s="1"/>
  <c r="U29" i="1"/>
  <c r="V29" i="1" s="1"/>
  <c r="Y28" i="1"/>
  <c r="W28" i="1"/>
  <c r="X28" i="1" s="1"/>
  <c r="U28" i="1"/>
  <c r="V28" i="1" s="1"/>
  <c r="Y27" i="1"/>
  <c r="W27" i="1"/>
  <c r="X27" i="1" s="1"/>
  <c r="U27" i="1"/>
  <c r="V27" i="1" s="1"/>
  <c r="Y26" i="1"/>
  <c r="W26" i="1"/>
  <c r="X26" i="1" s="1"/>
  <c r="U26" i="1"/>
  <c r="V26" i="1" s="1"/>
  <c r="Y25" i="1"/>
  <c r="W25" i="1"/>
  <c r="X25" i="1" s="1"/>
  <c r="U25" i="1"/>
  <c r="V25" i="1" s="1"/>
  <c r="Y24" i="1"/>
  <c r="W24" i="1"/>
  <c r="X24" i="1" s="1"/>
  <c r="U24" i="1"/>
  <c r="V24" i="1" s="1"/>
  <c r="Y23" i="1"/>
  <c r="W23" i="1"/>
  <c r="X23" i="1" s="1"/>
  <c r="U23" i="1"/>
  <c r="V23" i="1" s="1"/>
  <c r="Y22" i="1"/>
  <c r="W22" i="1"/>
  <c r="X22" i="1" s="1"/>
  <c r="U22" i="1"/>
  <c r="V22" i="1" s="1"/>
  <c r="Y21" i="1"/>
  <c r="X21" i="1"/>
  <c r="W21" i="1"/>
  <c r="U21" i="1"/>
  <c r="V21" i="1" s="1"/>
  <c r="Y20" i="1"/>
  <c r="W20" i="1"/>
  <c r="X20" i="1" s="1"/>
  <c r="U20" i="1"/>
  <c r="V20" i="1" s="1"/>
  <c r="Y19" i="1"/>
  <c r="W19" i="1"/>
  <c r="X19" i="1" s="1"/>
  <c r="U19" i="1"/>
  <c r="V19" i="1" s="1"/>
  <c r="Y18" i="1"/>
  <c r="W18" i="1"/>
  <c r="X18" i="1" s="1"/>
  <c r="V18" i="1"/>
  <c r="U18" i="1"/>
  <c r="Y17" i="1"/>
  <c r="W17" i="1"/>
  <c r="X17" i="1" s="1"/>
  <c r="U17" i="1"/>
  <c r="V17" i="1" s="1"/>
  <c r="Y16" i="1"/>
  <c r="W16" i="1"/>
  <c r="X16" i="1" s="1"/>
  <c r="Z16" i="1" s="1"/>
  <c r="AA16" i="1" s="1"/>
  <c r="AC16" i="1" s="1"/>
  <c r="U16" i="1"/>
  <c r="V16" i="1" s="1"/>
  <c r="Y15" i="1"/>
  <c r="W15" i="1"/>
  <c r="X15" i="1" s="1"/>
  <c r="U15" i="1"/>
  <c r="V15" i="1" s="1"/>
  <c r="Z15" i="1" s="1"/>
  <c r="AA15" i="1" s="1"/>
  <c r="AC15" i="1" s="1"/>
  <c r="Y14" i="1"/>
  <c r="W14" i="1"/>
  <c r="X14" i="1" s="1"/>
  <c r="U14" i="1"/>
  <c r="V14" i="1" s="1"/>
  <c r="Y13" i="1"/>
  <c r="W13" i="1"/>
  <c r="X13" i="1" s="1"/>
  <c r="U13" i="1"/>
  <c r="V13" i="1" s="1"/>
  <c r="Y12" i="1"/>
  <c r="X12" i="1"/>
  <c r="W12" i="1"/>
  <c r="U12" i="1"/>
  <c r="V12" i="1" s="1"/>
  <c r="Z12" i="1" s="1"/>
  <c r="AA12" i="1" s="1"/>
  <c r="AC12" i="1" s="1"/>
  <c r="Y11" i="1"/>
  <c r="W11" i="1"/>
  <c r="X11" i="1" s="1"/>
  <c r="U11" i="1"/>
  <c r="V11" i="1" s="1"/>
  <c r="Y10" i="1"/>
  <c r="W10" i="1"/>
  <c r="X10" i="1" s="1"/>
  <c r="U10" i="1"/>
  <c r="V10" i="1" s="1"/>
  <c r="Y9" i="1"/>
  <c r="W9" i="1"/>
  <c r="X9" i="1" s="1"/>
  <c r="U9" i="1"/>
  <c r="V9" i="1" s="1"/>
  <c r="Y8" i="1"/>
  <c r="W8" i="1"/>
  <c r="X8" i="1" s="1"/>
  <c r="U8" i="1"/>
  <c r="V8" i="1" s="1"/>
  <c r="Y7" i="1"/>
  <c r="W7" i="1"/>
  <c r="X7" i="1" s="1"/>
  <c r="U7" i="1"/>
  <c r="V7" i="1" s="1"/>
  <c r="Y6" i="1"/>
  <c r="W6" i="1"/>
  <c r="X6" i="1" s="1"/>
  <c r="V6" i="1"/>
  <c r="U6" i="1"/>
  <c r="Y5" i="1"/>
  <c r="W5" i="1"/>
  <c r="X5" i="1" s="1"/>
  <c r="U5" i="1"/>
  <c r="V5" i="1" s="1"/>
  <c r="Y4" i="1"/>
  <c r="W4" i="1"/>
  <c r="X4" i="1" s="1"/>
  <c r="U4" i="1"/>
  <c r="V4" i="1" s="1"/>
  <c r="Y3" i="1"/>
  <c r="W3" i="1"/>
  <c r="X3" i="1" s="1"/>
  <c r="U3" i="1"/>
  <c r="V3" i="1" s="1"/>
  <c r="Z3" i="1" s="1"/>
  <c r="AA3" i="1" s="1"/>
  <c r="AC3" i="1" s="1"/>
  <c r="Z5" i="3" l="1"/>
  <c r="AA5" i="3" s="1"/>
  <c r="AC5" i="3" s="1"/>
  <c r="Z13" i="3"/>
  <c r="AA13" i="3" s="1"/>
  <c r="AC13" i="3" s="1"/>
  <c r="Z21" i="3"/>
  <c r="AA21" i="3" s="1"/>
  <c r="AC21" i="3" s="1"/>
  <c r="Z29" i="3"/>
  <c r="AA29" i="3" s="1"/>
  <c r="AC29" i="3" s="1"/>
  <c r="Z37" i="3"/>
  <c r="AA37" i="3" s="1"/>
  <c r="AC37" i="3" s="1"/>
  <c r="Z39" i="1"/>
  <c r="AA39" i="1" s="1"/>
  <c r="AC39" i="1" s="1"/>
  <c r="Z63" i="1"/>
  <c r="AA63" i="1" s="1"/>
  <c r="AC63" i="1" s="1"/>
  <c r="Z22" i="1"/>
  <c r="AA22" i="1" s="1"/>
  <c r="AC22" i="1" s="1"/>
  <c r="Z24" i="1"/>
  <c r="AA24" i="1" s="1"/>
  <c r="AC24" i="1" s="1"/>
  <c r="Z35" i="1"/>
  <c r="AA35" i="1" s="1"/>
  <c r="AC35" i="1" s="1"/>
  <c r="Z67" i="1"/>
  <c r="AA67" i="1" s="1"/>
  <c r="AC67" i="1" s="1"/>
  <c r="Z80" i="1"/>
  <c r="AA80" i="1" s="1"/>
  <c r="AC80" i="1" s="1"/>
  <c r="Z50" i="1"/>
  <c r="AA50" i="1" s="1"/>
  <c r="AC50" i="1" s="1"/>
  <c r="Z75" i="1"/>
  <c r="AA75" i="1" s="1"/>
  <c r="AC75" i="1" s="1"/>
  <c r="Z21" i="1"/>
  <c r="AA21" i="1" s="1"/>
  <c r="AC21" i="1" s="1"/>
  <c r="Z19" i="1"/>
  <c r="AA19" i="1" s="1"/>
  <c r="AC19" i="1" s="1"/>
  <c r="Z8" i="1"/>
  <c r="AA8" i="1" s="1"/>
  <c r="AC8" i="1" s="1"/>
  <c r="Z30" i="1"/>
  <c r="AA30" i="1" s="1"/>
  <c r="AC30" i="1" s="1"/>
  <c r="Z39" i="2"/>
  <c r="AA39" i="2" s="1"/>
  <c r="AC39" i="2" s="1"/>
  <c r="Z41" i="2"/>
  <c r="AA41" i="2" s="1"/>
  <c r="AC41" i="2" s="1"/>
  <c r="Z10" i="3"/>
  <c r="AA10" i="3" s="1"/>
  <c r="AC10" i="3" s="1"/>
  <c r="Z18" i="3"/>
  <c r="AA18" i="3" s="1"/>
  <c r="AC18" i="3" s="1"/>
  <c r="Z26" i="3"/>
  <c r="AA26" i="3" s="1"/>
  <c r="AC26" i="3" s="1"/>
  <c r="Z34" i="3"/>
  <c r="AA34" i="3" s="1"/>
  <c r="AC34" i="3" s="1"/>
  <c r="Z42" i="3"/>
  <c r="AA42" i="3" s="1"/>
  <c r="AC42" i="3" s="1"/>
  <c r="Z50" i="3"/>
  <c r="AA50" i="3" s="1"/>
  <c r="AC50" i="3" s="1"/>
  <c r="Z58" i="3"/>
  <c r="AA58" i="3" s="1"/>
  <c r="AC58" i="3" s="1"/>
  <c r="Z58" i="2"/>
  <c r="AA58" i="2" s="1"/>
  <c r="AC58" i="2" s="1"/>
  <c r="Z50" i="2"/>
  <c r="AA50" i="2" s="1"/>
  <c r="AC50" i="2" s="1"/>
  <c r="Z46" i="2"/>
  <c r="AA46" i="2" s="1"/>
  <c r="AC46" i="2" s="1"/>
  <c r="Z7" i="2"/>
  <c r="AA7" i="2" s="1"/>
  <c r="AC7" i="2" s="1"/>
  <c r="Z9" i="2"/>
  <c r="AA9" i="2" s="1"/>
  <c r="AC9" i="2" s="1"/>
  <c r="Z11" i="2"/>
  <c r="AA11" i="2" s="1"/>
  <c r="AC11" i="2" s="1"/>
  <c r="Z18" i="2"/>
  <c r="AA18" i="2" s="1"/>
  <c r="AC18" i="2" s="1"/>
  <c r="Z71" i="2"/>
  <c r="AA71" i="2" s="1"/>
  <c r="AC71" i="2" s="1"/>
  <c r="Z26" i="2"/>
  <c r="AA26" i="2" s="1"/>
  <c r="AC26" i="2" s="1"/>
  <c r="Z14" i="2"/>
  <c r="AA14" i="2" s="1"/>
  <c r="AC14" i="2" s="1"/>
  <c r="Z4" i="3"/>
  <c r="AA4" i="3" s="1"/>
  <c r="AC4" i="3" s="1"/>
  <c r="Z12" i="3"/>
  <c r="AA12" i="3" s="1"/>
  <c r="AC12" i="3" s="1"/>
  <c r="Z20" i="3"/>
  <c r="AA20" i="3" s="1"/>
  <c r="AC20" i="3" s="1"/>
  <c r="Z28" i="3"/>
  <c r="AA28" i="3" s="1"/>
  <c r="AC28" i="3" s="1"/>
  <c r="Z36" i="3"/>
  <c r="AA36" i="3" s="1"/>
  <c r="AC36" i="3" s="1"/>
  <c r="Z44" i="3"/>
  <c r="AA44" i="3" s="1"/>
  <c r="AC44" i="3" s="1"/>
  <c r="Z52" i="3"/>
  <c r="AA52" i="3" s="1"/>
  <c r="AC52" i="3" s="1"/>
  <c r="Z45" i="3"/>
  <c r="AA45" i="3" s="1"/>
  <c r="AC45" i="3" s="1"/>
  <c r="Z19" i="3"/>
  <c r="AA19" i="3" s="1"/>
  <c r="AC19" i="3" s="1"/>
  <c r="Z27" i="3"/>
  <c r="AA27" i="3" s="1"/>
  <c r="AC27" i="3" s="1"/>
  <c r="Z35" i="3"/>
  <c r="AA35" i="3" s="1"/>
  <c r="AC35" i="3" s="1"/>
  <c r="Z43" i="3"/>
  <c r="AA43" i="3" s="1"/>
  <c r="AC43" i="3" s="1"/>
  <c r="Z51" i="3"/>
  <c r="AA51" i="3" s="1"/>
  <c r="AC51" i="3" s="1"/>
  <c r="Z59" i="3"/>
  <c r="AA59" i="3" s="1"/>
  <c r="AC59" i="3" s="1"/>
  <c r="Z6" i="3"/>
  <c r="AA6" i="3" s="1"/>
  <c r="AC6" i="3" s="1"/>
  <c r="Z14" i="3"/>
  <c r="AA14" i="3" s="1"/>
  <c r="AC14" i="3" s="1"/>
  <c r="Z22" i="3"/>
  <c r="AA22" i="3" s="1"/>
  <c r="AC22" i="3" s="1"/>
  <c r="Z30" i="3"/>
  <c r="AA30" i="3" s="1"/>
  <c r="AC30" i="3" s="1"/>
  <c r="Z38" i="3"/>
  <c r="AA38" i="3" s="1"/>
  <c r="AC38" i="3" s="1"/>
  <c r="Z46" i="3"/>
  <c r="AA46" i="3" s="1"/>
  <c r="AC46" i="3" s="1"/>
  <c r="Z54" i="3"/>
  <c r="AA54" i="3" s="1"/>
  <c r="AC54" i="3" s="1"/>
  <c r="Z22" i="2"/>
  <c r="AA22" i="2" s="1"/>
  <c r="AC22" i="2" s="1"/>
  <c r="Z29" i="2"/>
  <c r="AA29" i="2" s="1"/>
  <c r="AC29" i="2" s="1"/>
  <c r="Z61" i="2"/>
  <c r="AA61" i="2" s="1"/>
  <c r="AC61" i="2" s="1"/>
  <c r="Z6" i="2"/>
  <c r="AA6" i="2" s="1"/>
  <c r="AC6" i="2" s="1"/>
  <c r="Z10" i="2"/>
  <c r="AA10" i="2" s="1"/>
  <c r="AC10" i="2" s="1"/>
  <c r="Z23" i="2"/>
  <c r="AA23" i="2" s="1"/>
  <c r="AC23" i="2" s="1"/>
  <c r="Z25" i="2"/>
  <c r="AA25" i="2" s="1"/>
  <c r="AC25" i="2" s="1"/>
  <c r="Z27" i="2"/>
  <c r="AA27" i="2" s="1"/>
  <c r="AC27" i="2" s="1"/>
  <c r="Z38" i="2"/>
  <c r="AA38" i="2" s="1"/>
  <c r="AC38" i="2" s="1"/>
  <c r="Z42" i="2"/>
  <c r="AA42" i="2" s="1"/>
  <c r="AC42" i="2" s="1"/>
  <c r="Z55" i="2"/>
  <c r="AA55" i="2" s="1"/>
  <c r="AC55" i="2" s="1"/>
  <c r="Z57" i="2"/>
  <c r="AA57" i="2" s="1"/>
  <c r="AC57" i="2" s="1"/>
  <c r="Z59" i="2"/>
  <c r="AA59" i="2" s="1"/>
  <c r="AC59" i="2" s="1"/>
  <c r="Z70" i="2"/>
  <c r="AA70" i="2" s="1"/>
  <c r="AC70" i="2" s="1"/>
  <c r="Z54" i="2"/>
  <c r="AA54" i="2" s="1"/>
  <c r="AC54" i="2" s="1"/>
  <c r="Z5" i="2"/>
  <c r="AA5" i="2" s="1"/>
  <c r="AC5" i="2" s="1"/>
  <c r="Z15" i="2"/>
  <c r="AA15" i="2" s="1"/>
  <c r="AC15" i="2" s="1"/>
  <c r="Z17" i="2"/>
  <c r="AA17" i="2" s="1"/>
  <c r="AC17" i="2" s="1"/>
  <c r="Z19" i="2"/>
  <c r="AA19" i="2" s="1"/>
  <c r="AC19" i="2" s="1"/>
  <c r="Z30" i="2"/>
  <c r="AA30" i="2" s="1"/>
  <c r="AC30" i="2" s="1"/>
  <c r="Z34" i="2"/>
  <c r="AA34" i="2" s="1"/>
  <c r="AC34" i="2" s="1"/>
  <c r="Z47" i="2"/>
  <c r="AA47" i="2" s="1"/>
  <c r="AC47" i="2" s="1"/>
  <c r="Z49" i="2"/>
  <c r="AA49" i="2" s="1"/>
  <c r="AC49" i="2" s="1"/>
  <c r="Z51" i="2"/>
  <c r="AA51" i="2" s="1"/>
  <c r="AC51" i="2" s="1"/>
  <c r="Z62" i="2"/>
  <c r="AA62" i="2" s="1"/>
  <c r="AC62" i="2" s="1"/>
  <c r="Z66" i="2"/>
  <c r="AA66" i="2" s="1"/>
  <c r="AC66" i="2" s="1"/>
  <c r="Z7" i="1"/>
  <c r="AA7" i="1" s="1"/>
  <c r="AC7" i="1" s="1"/>
  <c r="Z10" i="1"/>
  <c r="AA10" i="1" s="1"/>
  <c r="AC10" i="1" s="1"/>
  <c r="Z40" i="1"/>
  <c r="AA40" i="1" s="1"/>
  <c r="AC40" i="1" s="1"/>
  <c r="Z74" i="1"/>
  <c r="AA74" i="1" s="1"/>
  <c r="AC74" i="1" s="1"/>
  <c r="Z28" i="1"/>
  <c r="AA28" i="1" s="1"/>
  <c r="AC28" i="1" s="1"/>
  <c r="Z37" i="1"/>
  <c r="AA37" i="1" s="1"/>
  <c r="AC37" i="1" s="1"/>
  <c r="Z56" i="1"/>
  <c r="AA56" i="1" s="1"/>
  <c r="AC56" i="1" s="1"/>
  <c r="Z68" i="1"/>
  <c r="AA68" i="1" s="1"/>
  <c r="AC68" i="1" s="1"/>
  <c r="Z4" i="1"/>
  <c r="AA4" i="1" s="1"/>
  <c r="AC4" i="1" s="1"/>
  <c r="Z14" i="1"/>
  <c r="AA14" i="1" s="1"/>
  <c r="AC14" i="1" s="1"/>
  <c r="Z23" i="1"/>
  <c r="AA23" i="1" s="1"/>
  <c r="AC23" i="1" s="1"/>
  <c r="Z48" i="1"/>
  <c r="AA48" i="1" s="1"/>
  <c r="AC48" i="1" s="1"/>
  <c r="Z53" i="1"/>
  <c r="AA53" i="1" s="1"/>
  <c r="AC53" i="1" s="1"/>
  <c r="Z66" i="1"/>
  <c r="AA66" i="1" s="1"/>
  <c r="AC66" i="1" s="1"/>
  <c r="Z77" i="1"/>
  <c r="AA77" i="1" s="1"/>
  <c r="AC77" i="1" s="1"/>
  <c r="Z11" i="1"/>
  <c r="AA11" i="1" s="1"/>
  <c r="AC11" i="1" s="1"/>
  <c r="Z26" i="1"/>
  <c r="AA26" i="1" s="1"/>
  <c r="AC26" i="1" s="1"/>
  <c r="Z36" i="1"/>
  <c r="AA36" i="1" s="1"/>
  <c r="AC36" i="1" s="1"/>
  <c r="Z42" i="1"/>
  <c r="AA42" i="1" s="1"/>
  <c r="AC42" i="1" s="1"/>
  <c r="Z46" i="1"/>
  <c r="AA46" i="1" s="1"/>
  <c r="AC46" i="1" s="1"/>
  <c r="Z65" i="1"/>
  <c r="AA65" i="1" s="1"/>
  <c r="AC65" i="1" s="1"/>
  <c r="Z79" i="1"/>
  <c r="AA79" i="1" s="1"/>
  <c r="AC79" i="1" s="1"/>
  <c r="Z82" i="1"/>
  <c r="AA82" i="1" s="1"/>
  <c r="AC82" i="1" s="1"/>
  <c r="Z20" i="1"/>
  <c r="AA20" i="1" s="1"/>
  <c r="AC20" i="1" s="1"/>
  <c r="Z60" i="1"/>
  <c r="AA60" i="1" s="1"/>
  <c r="AC60" i="1" s="1"/>
  <c r="Z6" i="1"/>
  <c r="AA6" i="1" s="1"/>
  <c r="AC6" i="1" s="1"/>
  <c r="Z18" i="1"/>
  <c r="AA18" i="1" s="1"/>
  <c r="AC18" i="1" s="1"/>
  <c r="Z27" i="1"/>
  <c r="AA27" i="1" s="1"/>
  <c r="AC27" i="1" s="1"/>
  <c r="Z34" i="1"/>
  <c r="AA34" i="1" s="1"/>
  <c r="AC34" i="1" s="1"/>
  <c r="Z64" i="1"/>
  <c r="AA64" i="1" s="1"/>
  <c r="AC64" i="1" s="1"/>
  <c r="Z69" i="1"/>
  <c r="AA69" i="1" s="1"/>
  <c r="AC69" i="1" s="1"/>
  <c r="Z76" i="1"/>
  <c r="AA76" i="1" s="1"/>
  <c r="AC76" i="1" s="1"/>
  <c r="Z31" i="1"/>
  <c r="AA31" i="1" s="1"/>
  <c r="AC31" i="1" s="1"/>
  <c r="Z43" i="1"/>
  <c r="AA43" i="1" s="1"/>
  <c r="AC43" i="1" s="1"/>
  <c r="Z45" i="1"/>
  <c r="AA45" i="1" s="1"/>
  <c r="AC45" i="1" s="1"/>
  <c r="Z47" i="1"/>
  <c r="AA47" i="1" s="1"/>
  <c r="AC47" i="1" s="1"/>
  <c r="Z6" i="5"/>
  <c r="AA6" i="5" s="1"/>
  <c r="AC6" i="5" s="1"/>
  <c r="Z4" i="2"/>
  <c r="AA4" i="2" s="1"/>
  <c r="AC4" i="2" s="1"/>
  <c r="Z10" i="5"/>
  <c r="AA10" i="5" s="1"/>
  <c r="AC10" i="5" s="1"/>
  <c r="Z18" i="5"/>
  <c r="AA18" i="5" s="1"/>
  <c r="AC18" i="5" s="1"/>
  <c r="Z26" i="5"/>
  <c r="AA26" i="5" s="1"/>
  <c r="AC26" i="5" s="1"/>
  <c r="Z35" i="5"/>
  <c r="AA35" i="5" s="1"/>
  <c r="AC35" i="5" s="1"/>
  <c r="Z3" i="5"/>
  <c r="AA3" i="5" s="1"/>
  <c r="AC3" i="5" s="1"/>
  <c r="Z13" i="5"/>
  <c r="AA13" i="5" s="1"/>
  <c r="AC13" i="5" s="1"/>
  <c r="Z21" i="5"/>
  <c r="AA21" i="5" s="1"/>
  <c r="AC21" i="5" s="1"/>
  <c r="Z29" i="5"/>
  <c r="AA29" i="5" s="1"/>
  <c r="AC29" i="5" s="1"/>
  <c r="Z40" i="5"/>
  <c r="AA40" i="5" s="1"/>
  <c r="AC40" i="5" s="1"/>
  <c r="Z4" i="5"/>
  <c r="AA4" i="5" s="1"/>
  <c r="AC4" i="5" s="1"/>
  <c r="Z8" i="5"/>
  <c r="AA8" i="5" s="1"/>
  <c r="AC8" i="5" s="1"/>
  <c r="Z16" i="5"/>
  <c r="AA16" i="5" s="1"/>
  <c r="AC16" i="5" s="1"/>
  <c r="Z24" i="5"/>
  <c r="AA24" i="5" s="1"/>
  <c r="AC24" i="5" s="1"/>
  <c r="Z32" i="5"/>
  <c r="AA32" i="5" s="1"/>
  <c r="AC32" i="5" s="1"/>
  <c r="Z11" i="5"/>
  <c r="AA11" i="5" s="1"/>
  <c r="AC11" i="5" s="1"/>
  <c r="Z19" i="5"/>
  <c r="AA19" i="5" s="1"/>
  <c r="AC19" i="5" s="1"/>
  <c r="Z27" i="5"/>
  <c r="AA27" i="5" s="1"/>
  <c r="AC27" i="5" s="1"/>
  <c r="Z37" i="5"/>
  <c r="AA37" i="5" s="1"/>
  <c r="AC37" i="5" s="1"/>
  <c r="Z43" i="5"/>
  <c r="AA43" i="5" s="1"/>
  <c r="AC43" i="5" s="1"/>
  <c r="Z45" i="5"/>
  <c r="AA45" i="5" s="1"/>
  <c r="AC45" i="5" s="1"/>
  <c r="Z47" i="5"/>
  <c r="AA47" i="5" s="1"/>
  <c r="AC47" i="5" s="1"/>
  <c r="Z49" i="5"/>
  <c r="AA49" i="5" s="1"/>
  <c r="AC49" i="5" s="1"/>
  <c r="Z51" i="5"/>
  <c r="AA51" i="5" s="1"/>
  <c r="AC51" i="5" s="1"/>
  <c r="Z53" i="5"/>
  <c r="AA53" i="5" s="1"/>
  <c r="AC53" i="5" s="1"/>
  <c r="Z56" i="5"/>
  <c r="AA56" i="5" s="1"/>
  <c r="AC56" i="5" s="1"/>
  <c r="Z58" i="5"/>
  <c r="AA58" i="5" s="1"/>
  <c r="AC58" i="5" s="1"/>
  <c r="Z60" i="5"/>
  <c r="AA60" i="5" s="1"/>
  <c r="AC60" i="5" s="1"/>
  <c r="Z62" i="5"/>
  <c r="AA62" i="5" s="1"/>
  <c r="AC62" i="5" s="1"/>
  <c r="Z67" i="5"/>
  <c r="AA67" i="5" s="1"/>
  <c r="AC67" i="5" s="1"/>
  <c r="Z9" i="5"/>
  <c r="AA9" i="5" s="1"/>
  <c r="AC9" i="5" s="1"/>
  <c r="Z14" i="5"/>
  <c r="AA14" i="5" s="1"/>
  <c r="AC14" i="5" s="1"/>
  <c r="Z22" i="5"/>
  <c r="AA22" i="5" s="1"/>
  <c r="AC22" i="5" s="1"/>
  <c r="Z30" i="5"/>
  <c r="AA30" i="5" s="1"/>
  <c r="AC30" i="5" s="1"/>
  <c r="Z17" i="5"/>
  <c r="AA17" i="5" s="1"/>
  <c r="AC17" i="5" s="1"/>
  <c r="Z25" i="5"/>
  <c r="AA25" i="5" s="1"/>
  <c r="AC25" i="5" s="1"/>
  <c r="Z33" i="5"/>
  <c r="AA33" i="5" s="1"/>
  <c r="AC33" i="5" s="1"/>
  <c r="Z65" i="5"/>
  <c r="AA65" i="5" s="1"/>
  <c r="AC65" i="5" s="1"/>
  <c r="Z7" i="5"/>
  <c r="AA7" i="5" s="1"/>
  <c r="AC7" i="5" s="1"/>
  <c r="Z20" i="5"/>
  <c r="AA20" i="5" s="1"/>
  <c r="AC20" i="5" s="1"/>
  <c r="Z28" i="5"/>
  <c r="AA28" i="5" s="1"/>
  <c r="AC28" i="5" s="1"/>
  <c r="Z39" i="5"/>
  <c r="AA39" i="5" s="1"/>
  <c r="Z42" i="5"/>
  <c r="AA42" i="5" s="1"/>
  <c r="Z5" i="5"/>
  <c r="AA5" i="5" s="1"/>
  <c r="AC5" i="5" s="1"/>
  <c r="Z12" i="5"/>
  <c r="AA12" i="5" s="1"/>
  <c r="AC12" i="5" s="1"/>
  <c r="Z15" i="5"/>
  <c r="AA15" i="5" s="1"/>
  <c r="AC15" i="5" s="1"/>
  <c r="Z23" i="5"/>
  <c r="AA23" i="5" s="1"/>
  <c r="AC23" i="5" s="1"/>
  <c r="Z31" i="5"/>
  <c r="AA31" i="5" s="1"/>
  <c r="AC31" i="5" s="1"/>
  <c r="Z44" i="5"/>
  <c r="AA44" i="5" s="1"/>
  <c r="AC44" i="5" s="1"/>
  <c r="Z46" i="5"/>
  <c r="AA46" i="5" s="1"/>
  <c r="AC46" i="5" s="1"/>
  <c r="Z48" i="5"/>
  <c r="AA48" i="5" s="1"/>
  <c r="AC48" i="5" s="1"/>
  <c r="Z50" i="5"/>
  <c r="AA50" i="5" s="1"/>
  <c r="AC50" i="5" s="1"/>
  <c r="Z52" i="5"/>
  <c r="AA52" i="5" s="1"/>
  <c r="AC52" i="5" s="1"/>
  <c r="Z55" i="5"/>
  <c r="AA55" i="5" s="1"/>
  <c r="AC55" i="5" s="1"/>
  <c r="Z57" i="5"/>
  <c r="AA57" i="5" s="1"/>
  <c r="AC57" i="5" s="1"/>
  <c r="Z59" i="5"/>
  <c r="AA59" i="5" s="1"/>
  <c r="AC59" i="5" s="1"/>
  <c r="Z61" i="5"/>
  <c r="AA61" i="5" s="1"/>
  <c r="AC61" i="5" s="1"/>
  <c r="Z63" i="5"/>
  <c r="AA63" i="5" s="1"/>
  <c r="Z64" i="5"/>
  <c r="AA64" i="5" s="1"/>
  <c r="AC64" i="5" s="1"/>
  <c r="Z69" i="5"/>
  <c r="AA69" i="5" s="1"/>
  <c r="AC69" i="5" s="1"/>
  <c r="Z66" i="5"/>
  <c r="AA66" i="5" s="1"/>
  <c r="AC66" i="5" s="1"/>
  <c r="Z7" i="3"/>
  <c r="AA7" i="3" s="1"/>
  <c r="AC7" i="3" s="1"/>
  <c r="Z15" i="3"/>
  <c r="AA15" i="3" s="1"/>
  <c r="AC15" i="3" s="1"/>
  <c r="Z23" i="3"/>
  <c r="AA23" i="3" s="1"/>
  <c r="AC23" i="3" s="1"/>
  <c r="Z31" i="3"/>
  <c r="AA31" i="3" s="1"/>
  <c r="AC31" i="3" s="1"/>
  <c r="Z39" i="3"/>
  <c r="AA39" i="3" s="1"/>
  <c r="AC39" i="3" s="1"/>
  <c r="Z47" i="3"/>
  <c r="AA47" i="3" s="1"/>
  <c r="AC47" i="3" s="1"/>
  <c r="Z55" i="3"/>
  <c r="AA55" i="3" s="1"/>
  <c r="AC55" i="3" s="1"/>
  <c r="Z53" i="3"/>
  <c r="AA53" i="3" s="1"/>
  <c r="AC53" i="3" s="1"/>
  <c r="Z8" i="3"/>
  <c r="AA8" i="3" s="1"/>
  <c r="AC8" i="3" s="1"/>
  <c r="Z16" i="3"/>
  <c r="AA16" i="3" s="1"/>
  <c r="AC16" i="3" s="1"/>
  <c r="Z24" i="3"/>
  <c r="AA24" i="3" s="1"/>
  <c r="AC24" i="3" s="1"/>
  <c r="Z32" i="3"/>
  <c r="AA32" i="3" s="1"/>
  <c r="AC32" i="3" s="1"/>
  <c r="Z40" i="3"/>
  <c r="AA40" i="3" s="1"/>
  <c r="AC40" i="3" s="1"/>
  <c r="Z48" i="3"/>
  <c r="AA48" i="3" s="1"/>
  <c r="AC48" i="3" s="1"/>
  <c r="Z56" i="3"/>
  <c r="AA56" i="3" s="1"/>
  <c r="AC56" i="3" s="1"/>
  <c r="Z11" i="3"/>
  <c r="AA11" i="3" s="1"/>
  <c r="AC11" i="3" s="1"/>
  <c r="Z9" i="3"/>
  <c r="AA9" i="3" s="1"/>
  <c r="AC9" i="3" s="1"/>
  <c r="Z17" i="3"/>
  <c r="AA17" i="3" s="1"/>
  <c r="AC17" i="3" s="1"/>
  <c r="Z25" i="3"/>
  <c r="AA25" i="3" s="1"/>
  <c r="AC25" i="3" s="1"/>
  <c r="Z33" i="3"/>
  <c r="AA33" i="3" s="1"/>
  <c r="AC33" i="3" s="1"/>
  <c r="Z41" i="3"/>
  <c r="AA41" i="3" s="1"/>
  <c r="AC41" i="3" s="1"/>
  <c r="Z49" i="3"/>
  <c r="AA49" i="3" s="1"/>
  <c r="AC49" i="3" s="1"/>
  <c r="Z57" i="3"/>
  <c r="AA57" i="3" s="1"/>
  <c r="AC57" i="3" s="1"/>
  <c r="Z21" i="2"/>
  <c r="AA21" i="2" s="1"/>
  <c r="AC21" i="2" s="1"/>
  <c r="Z53" i="2"/>
  <c r="AA53" i="2" s="1"/>
  <c r="AC53" i="2" s="1"/>
  <c r="Z13" i="2"/>
  <c r="AA13" i="2" s="1"/>
  <c r="AC13" i="2" s="1"/>
  <c r="Z45" i="2"/>
  <c r="AA45" i="2" s="1"/>
  <c r="AC45" i="2" s="1"/>
  <c r="Z37" i="2"/>
  <c r="AA37" i="2" s="1"/>
  <c r="AC37" i="2" s="1"/>
  <c r="Z69" i="2"/>
  <c r="AA69" i="2" s="1"/>
  <c r="AC69" i="2" s="1"/>
  <c r="Z31" i="2"/>
  <c r="AA31" i="2" s="1"/>
  <c r="AC31" i="2" s="1"/>
  <c r="Z33" i="2"/>
  <c r="AA33" i="2" s="1"/>
  <c r="AC33" i="2" s="1"/>
  <c r="Z35" i="2"/>
  <c r="AA35" i="2" s="1"/>
  <c r="AC35" i="2" s="1"/>
  <c r="Z63" i="2"/>
  <c r="AA63" i="2" s="1"/>
  <c r="AC63" i="2" s="1"/>
  <c r="Z65" i="2"/>
  <c r="AA65" i="2" s="1"/>
  <c r="AC65" i="2" s="1"/>
  <c r="Z67" i="2"/>
  <c r="AA67" i="2" s="1"/>
  <c r="AC67" i="2" s="1"/>
  <c r="Z73" i="2"/>
  <c r="AA73" i="2" s="1"/>
  <c r="AC73" i="2" s="1"/>
  <c r="Z75" i="2"/>
  <c r="AA75" i="2" s="1"/>
  <c r="AC75" i="2" s="1"/>
  <c r="Z77" i="2"/>
  <c r="AA77" i="2" s="1"/>
  <c r="AC77" i="2" s="1"/>
  <c r="Z79" i="2"/>
  <c r="AA79" i="2" s="1"/>
  <c r="AC79" i="2" s="1"/>
  <c r="Z81" i="2"/>
  <c r="AA81" i="2" s="1"/>
  <c r="AC81" i="2" s="1"/>
  <c r="Z83" i="2"/>
  <c r="AA83" i="2" s="1"/>
  <c r="AC83" i="2" s="1"/>
  <c r="Z85" i="2"/>
  <c r="AA85" i="2" s="1"/>
  <c r="AC85" i="2" s="1"/>
  <c r="Z87" i="2"/>
  <c r="AA87" i="2" s="1"/>
  <c r="AC87" i="2" s="1"/>
  <c r="Z89" i="2"/>
  <c r="AA89" i="2" s="1"/>
  <c r="AC89" i="2" s="1"/>
  <c r="Z20" i="2"/>
  <c r="AA20" i="2" s="1"/>
  <c r="AC20" i="2" s="1"/>
  <c r="Z28" i="2"/>
  <c r="AA28" i="2" s="1"/>
  <c r="AC28" i="2" s="1"/>
  <c r="Z36" i="2"/>
  <c r="AA36" i="2" s="1"/>
  <c r="AC36" i="2" s="1"/>
  <c r="Z44" i="2"/>
  <c r="AA44" i="2" s="1"/>
  <c r="AC44" i="2" s="1"/>
  <c r="Z52" i="2"/>
  <c r="AA52" i="2" s="1"/>
  <c r="AC52" i="2" s="1"/>
  <c r="Z60" i="2"/>
  <c r="AA60" i="2" s="1"/>
  <c r="AC60" i="2" s="1"/>
  <c r="Z68" i="2"/>
  <c r="AA68" i="2" s="1"/>
  <c r="AC68" i="2" s="1"/>
  <c r="Z12" i="2"/>
  <c r="AA12" i="2" s="1"/>
  <c r="AC12" i="2" s="1"/>
  <c r="Z72" i="2"/>
  <c r="AA72" i="2" s="1"/>
  <c r="AC72" i="2" s="1"/>
  <c r="Z74" i="2"/>
  <c r="AA74" i="2" s="1"/>
  <c r="AC74" i="2" s="1"/>
  <c r="Z76" i="2"/>
  <c r="AA76" i="2" s="1"/>
  <c r="AC76" i="2" s="1"/>
  <c r="Z78" i="2"/>
  <c r="AA78" i="2" s="1"/>
  <c r="AC78" i="2" s="1"/>
  <c r="Z80" i="2"/>
  <c r="AA80" i="2" s="1"/>
  <c r="AC80" i="2" s="1"/>
  <c r="Z82" i="2"/>
  <c r="AA82" i="2" s="1"/>
  <c r="AC82" i="2" s="1"/>
  <c r="Z84" i="2"/>
  <c r="AA84" i="2" s="1"/>
  <c r="AC84" i="2" s="1"/>
  <c r="Z86" i="2"/>
  <c r="AA86" i="2" s="1"/>
  <c r="AC86" i="2" s="1"/>
  <c r="Z88" i="2"/>
  <c r="AA88" i="2" s="1"/>
  <c r="AC88" i="2" s="1"/>
  <c r="Z90" i="2"/>
  <c r="AA90" i="2" s="1"/>
  <c r="AC90" i="2" s="1"/>
  <c r="Z24" i="2"/>
  <c r="AA24" i="2" s="1"/>
  <c r="AC24" i="2" s="1"/>
  <c r="Z32" i="2"/>
  <c r="AA32" i="2" s="1"/>
  <c r="AC32" i="2" s="1"/>
  <c r="Z40" i="2"/>
  <c r="AA40" i="2" s="1"/>
  <c r="AC40" i="2" s="1"/>
  <c r="Z48" i="2"/>
  <c r="AA48" i="2" s="1"/>
  <c r="AC48" i="2" s="1"/>
  <c r="Z56" i="2"/>
  <c r="AA56" i="2" s="1"/>
  <c r="AC56" i="2" s="1"/>
  <c r="Z64" i="2"/>
  <c r="AA64" i="2" s="1"/>
  <c r="AC64" i="2" s="1"/>
  <c r="Z8" i="2"/>
  <c r="AA8" i="2" s="1"/>
  <c r="AC8" i="2" s="1"/>
  <c r="Z16" i="2"/>
  <c r="AA16" i="2" s="1"/>
  <c r="AC16" i="2" s="1"/>
  <c r="Z81" i="1"/>
  <c r="AA81" i="1" s="1"/>
  <c r="AC81" i="1" s="1"/>
  <c r="Z29" i="1"/>
  <c r="AA29" i="1" s="1"/>
  <c r="AC29" i="1" s="1"/>
  <c r="Z57" i="1"/>
  <c r="AA57" i="1" s="1"/>
  <c r="AC57" i="1" s="1"/>
  <c r="Z73" i="1"/>
  <c r="AA73" i="1" s="1"/>
  <c r="AC73" i="1" s="1"/>
  <c r="Z78" i="1"/>
  <c r="AA78" i="1" s="1"/>
  <c r="AC78" i="1" s="1"/>
  <c r="Z32" i="1"/>
  <c r="AA32" i="1" s="1"/>
  <c r="AC32" i="1" s="1"/>
  <c r="Z41" i="1"/>
  <c r="AA41" i="1" s="1"/>
  <c r="AC41" i="1" s="1"/>
  <c r="Z62" i="1"/>
  <c r="AA62" i="1" s="1"/>
  <c r="AC62" i="1" s="1"/>
  <c r="Z72" i="1"/>
  <c r="AA72" i="1" s="1"/>
  <c r="AC72" i="1" s="1"/>
  <c r="Z9" i="1"/>
  <c r="AA9" i="1" s="1"/>
  <c r="AC9" i="1" s="1"/>
  <c r="Z17" i="1"/>
  <c r="AA17" i="1" s="1"/>
  <c r="AC17" i="1" s="1"/>
  <c r="Z52" i="1"/>
  <c r="AA52" i="1" s="1"/>
  <c r="AC52" i="1" s="1"/>
  <c r="Z59" i="1"/>
  <c r="AA59" i="1" s="1"/>
  <c r="AC59" i="1" s="1"/>
  <c r="Z61" i="1"/>
  <c r="AA61" i="1" s="1"/>
  <c r="AC61" i="1" s="1"/>
  <c r="Z25" i="1"/>
  <c r="AA25" i="1" s="1"/>
  <c r="AC25" i="1" s="1"/>
  <c r="Z49" i="1"/>
  <c r="AA49" i="1" s="1"/>
  <c r="AC49" i="1" s="1"/>
  <c r="Z5" i="1"/>
  <c r="AA5" i="1" s="1"/>
  <c r="AC5" i="1" s="1"/>
  <c r="Z13" i="1"/>
  <c r="AA13" i="1" s="1"/>
  <c r="AC13" i="1" s="1"/>
  <c r="Z33" i="1"/>
  <c r="AA33" i="1" s="1"/>
  <c r="AC33" i="1" s="1"/>
  <c r="Z38" i="1"/>
  <c r="AA38" i="1" s="1"/>
  <c r="AC38" i="1" s="1"/>
</calcChain>
</file>

<file path=xl/sharedStrings.xml><?xml version="1.0" encoding="utf-8"?>
<sst xmlns="http://schemas.openxmlformats.org/spreadsheetml/2006/main" count="1455" uniqueCount="367">
  <si>
    <t/>
  </si>
  <si>
    <t>Record</t>
  </si>
  <si>
    <t>dt</t>
  </si>
  <si>
    <t>tm</t>
  </si>
  <si>
    <t>eref</t>
  </si>
  <si>
    <t>^e</t>
  </si>
  <si>
    <t>cref</t>
  </si>
  <si>
    <t>^c</t>
  </si>
  <si>
    <t>Qleaf</t>
  </si>
  <si>
    <t>Tch</t>
  </si>
  <si>
    <t>Tleaf</t>
  </si>
  <si>
    <t>u</t>
  </si>
  <si>
    <t>p</t>
  </si>
  <si>
    <t>ci</t>
  </si>
  <si>
    <t>E</t>
  </si>
  <si>
    <t>A</t>
  </si>
  <si>
    <t>area</t>
  </si>
  <si>
    <t>rb</t>
  </si>
  <si>
    <t>ean</t>
  </si>
  <si>
    <t>Wman</t>
  </si>
  <si>
    <t>es</t>
  </si>
  <si>
    <t>Wleaf</t>
  </si>
  <si>
    <t>Us</t>
  </si>
  <si>
    <t>rs</t>
  </si>
  <si>
    <t>gs (me)</t>
  </si>
  <si>
    <t>gs (instrument)</t>
  </si>
  <si>
    <t>Normalized gs (over cref)</t>
  </si>
  <si>
    <t>01Feb2021</t>
  </si>
  <si>
    <t>09:01:48</t>
  </si>
  <si>
    <t>09:04:48</t>
  </si>
  <si>
    <t>09:06:45</t>
  </si>
  <si>
    <t>09:10:45</t>
  </si>
  <si>
    <t>09:12:53</t>
  </si>
  <si>
    <t>09:15:27</t>
  </si>
  <si>
    <t>09:18:46</t>
  </si>
  <si>
    <t>09:21:15</t>
  </si>
  <si>
    <t>09:24:12</t>
  </si>
  <si>
    <t>09:27:12</t>
  </si>
  <si>
    <t>09:30:06</t>
  </si>
  <si>
    <t>09:34:07</t>
  </si>
  <si>
    <t>09:37:15</t>
  </si>
  <si>
    <t>09:40:16</t>
  </si>
  <si>
    <t>09:44:52</t>
  </si>
  <si>
    <t>09:48:30</t>
  </si>
  <si>
    <t>09:52:55</t>
  </si>
  <si>
    <t>09:55:01</t>
  </si>
  <si>
    <t>09:56:57</t>
  </si>
  <si>
    <t>10:00:57</t>
  </si>
  <si>
    <t>10:03:18</t>
  </si>
  <si>
    <t>10:04:56</t>
  </si>
  <si>
    <t>10:06:57</t>
  </si>
  <si>
    <t>10:09:34</t>
  </si>
  <si>
    <t>10:13:59</t>
  </si>
  <si>
    <t>10:18:00</t>
  </si>
  <si>
    <t>10:21:10</t>
  </si>
  <si>
    <t>10:23:21</t>
  </si>
  <si>
    <t>10:26:03</t>
  </si>
  <si>
    <t>10:28:08</t>
  </si>
  <si>
    <t>10:30:52</t>
  </si>
  <si>
    <t>10:34:05</t>
  </si>
  <si>
    <t>10:37:46</t>
  </si>
  <si>
    <t>10:45:35</t>
  </si>
  <si>
    <t>10:48:10</t>
  </si>
  <si>
    <t>10:50:19</t>
  </si>
  <si>
    <t>10:55:33</t>
  </si>
  <si>
    <t>10:57:11</t>
  </si>
  <si>
    <t>10:59:20</t>
  </si>
  <si>
    <t>11:01:14</t>
  </si>
  <si>
    <t>11:04:10</t>
  </si>
  <si>
    <t>11:07:06</t>
  </si>
  <si>
    <t>11:11:30</t>
  </si>
  <si>
    <t>11:13:27</t>
  </si>
  <si>
    <t>11:15:33</t>
  </si>
  <si>
    <t>11:17:34</t>
  </si>
  <si>
    <t>11:19:53</t>
  </si>
  <si>
    <t>11:22:17</t>
  </si>
  <si>
    <t>11:24:35</t>
  </si>
  <si>
    <t>11:27:41</t>
  </si>
  <si>
    <t>11:32:06</t>
  </si>
  <si>
    <t>11:34:22</t>
  </si>
  <si>
    <t>11:50:01</t>
  </si>
  <si>
    <t>11:52:22</t>
  </si>
  <si>
    <t>11:54:32</t>
  </si>
  <si>
    <t>11:56:32</t>
  </si>
  <si>
    <t>11:58:11</t>
  </si>
  <si>
    <t>12:00:28</t>
  </si>
  <si>
    <t>12:03:56</t>
  </si>
  <si>
    <t>12:05:32</t>
  </si>
  <si>
    <t>12:09:27</t>
  </si>
  <si>
    <t>12:13:28</t>
  </si>
  <si>
    <t>12:16:17</t>
  </si>
  <si>
    <t>12:19:22</t>
  </si>
  <si>
    <t>12:22:30</t>
  </si>
  <si>
    <t>12:25:48</t>
  </si>
  <si>
    <t>12:27:45</t>
  </si>
  <si>
    <t>12:30:02</t>
  </si>
  <si>
    <t>12:32:57</t>
  </si>
  <si>
    <t>12:36:14</t>
  </si>
  <si>
    <t>12:39:35</t>
  </si>
  <si>
    <t>12:42:51</t>
  </si>
  <si>
    <t>12:46:11</t>
  </si>
  <si>
    <t>12:50:01</t>
  </si>
  <si>
    <t>12:54:02</t>
  </si>
  <si>
    <t>12:56:01</t>
  </si>
  <si>
    <t>12:57:54</t>
  </si>
  <si>
    <t>13:00:36</t>
  </si>
  <si>
    <t>13:03:04</t>
  </si>
  <si>
    <t>13:05:23</t>
  </si>
  <si>
    <t xml:space="preserve">ADC BioScientific  LCpro-SD System Serial No.33549 </t>
  </si>
  <si>
    <t>PAR micro mol m-2 s-1</t>
  </si>
  <si>
    <t>gs</t>
  </si>
  <si>
    <t>21Dec2020</t>
  </si>
  <si>
    <t>09:09:30</t>
  </si>
  <si>
    <t>09:13:12</t>
  </si>
  <si>
    <t>09:15:33</t>
  </si>
  <si>
    <t>09:18:05</t>
  </si>
  <si>
    <t>09:21:13</t>
  </si>
  <si>
    <t>09:24:39</t>
  </si>
  <si>
    <t>09:27:06</t>
  </si>
  <si>
    <t>09:29:16</t>
  </si>
  <si>
    <t>09:31:27</t>
  </si>
  <si>
    <t>09:34:56</t>
  </si>
  <si>
    <t>09:37:44</t>
  </si>
  <si>
    <t>09:40:14</t>
  </si>
  <si>
    <t>09:43:10</t>
  </si>
  <si>
    <t>09:47:54</t>
  </si>
  <si>
    <t>09:50:16</t>
  </si>
  <si>
    <t>09:53:51</t>
  </si>
  <si>
    <t>09:57:04</t>
  </si>
  <si>
    <t>10:00:37</t>
  </si>
  <si>
    <t>10:02:46</t>
  </si>
  <si>
    <t>10:05:01</t>
  </si>
  <si>
    <t>10:06:50</t>
  </si>
  <si>
    <t>10:10:01</t>
  </si>
  <si>
    <t>10:14:07</t>
  </si>
  <si>
    <t>10:16:18</t>
  </si>
  <si>
    <t>10:19:53</t>
  </si>
  <si>
    <t>10:22:52</t>
  </si>
  <si>
    <t>10:25:29</t>
  </si>
  <si>
    <t>10:30:43</t>
  </si>
  <si>
    <t>10:37:56</t>
  </si>
  <si>
    <t>10:40:26</t>
  </si>
  <si>
    <t>10:43:16</t>
  </si>
  <si>
    <t>10:47:26</t>
  </si>
  <si>
    <t>10:49:34</t>
  </si>
  <si>
    <t>10:51:48</t>
  </si>
  <si>
    <t>10:54:27</t>
  </si>
  <si>
    <t>10:57:44</t>
  </si>
  <si>
    <t>11:34:23</t>
  </si>
  <si>
    <t>11:34:57</t>
  </si>
  <si>
    <t>11:37:15</t>
  </si>
  <si>
    <t>11:39:58</t>
  </si>
  <si>
    <t>11:43:13</t>
  </si>
  <si>
    <t>11:45:27</t>
  </si>
  <si>
    <t>11:47:58</t>
  </si>
  <si>
    <t>11:51:02</t>
  </si>
  <si>
    <t>11:53:09</t>
  </si>
  <si>
    <t>11:54:54</t>
  </si>
  <si>
    <t>12:01:07</t>
  </si>
  <si>
    <t>12:05:15</t>
  </si>
  <si>
    <t>12:07:32</t>
  </si>
  <si>
    <t>12:12:06</t>
  </si>
  <si>
    <t>12:15:08</t>
  </si>
  <si>
    <t>12:17:10</t>
  </si>
  <si>
    <t>12:19:12</t>
  </si>
  <si>
    <t>12:22:38</t>
  </si>
  <si>
    <t>12:24:45</t>
  </si>
  <si>
    <t>12:26:35</t>
  </si>
  <si>
    <t>12:28:58</t>
  </si>
  <si>
    <t>12:31:13</t>
  </si>
  <si>
    <t>12:34:28</t>
  </si>
  <si>
    <t>12:37:11</t>
  </si>
  <si>
    <t>12:40:44</t>
  </si>
  <si>
    <t>12:43:01</t>
  </si>
  <si>
    <t>12:45:48</t>
  </si>
  <si>
    <t>12:47:41</t>
  </si>
  <si>
    <t>12:50:09</t>
  </si>
  <si>
    <t>12:52:41</t>
  </si>
  <si>
    <t>12:55:42</t>
  </si>
  <si>
    <t>12:58:18</t>
  </si>
  <si>
    <t>13:02:49</t>
  </si>
  <si>
    <t>13:05:48</t>
  </si>
  <si>
    <t>13:09:45</t>
  </si>
  <si>
    <t>13:11:59</t>
  </si>
  <si>
    <t>13:14:47</t>
  </si>
  <si>
    <t>13:16:46</t>
  </si>
  <si>
    <t>13:18:37</t>
  </si>
  <si>
    <t>13:20:23</t>
  </si>
  <si>
    <t>13:22:48</t>
  </si>
  <si>
    <t>13:26:29</t>
  </si>
  <si>
    <t>13:28:48</t>
  </si>
  <si>
    <t>13:31:05</t>
  </si>
  <si>
    <t>13:33:11</t>
  </si>
  <si>
    <t>13:43:18</t>
  </si>
  <si>
    <t>13:44:46</t>
  </si>
  <si>
    <t>13:49:22</t>
  </si>
  <si>
    <t>13:52:44</t>
  </si>
  <si>
    <t>13:53:56</t>
  </si>
  <si>
    <t>13:54:55</t>
  </si>
  <si>
    <t>C</t>
  </si>
  <si>
    <t xml:space="preserve"> -P</t>
  </si>
  <si>
    <t xml:space="preserve"> -Fe</t>
  </si>
  <si>
    <t xml:space="preserve"> -P/-Fe</t>
  </si>
  <si>
    <t>Tomato</t>
  </si>
  <si>
    <t>H2O reference</t>
  </si>
  <si>
    <t>delta H2O</t>
  </si>
  <si>
    <t>CO2 reference</t>
  </si>
  <si>
    <t>delta CO2</t>
  </si>
  <si>
    <t>PAR</t>
  </si>
  <si>
    <t>chamber T</t>
  </si>
  <si>
    <t>mass Flow air</t>
  </si>
  <si>
    <t>pressure</t>
  </si>
  <si>
    <t>substomatal CO2</t>
  </si>
  <si>
    <t>Transpiration rate</t>
  </si>
  <si>
    <t>photosynthetic rate</t>
  </si>
  <si>
    <t>boundary resistance</t>
  </si>
  <si>
    <t>H2O analysed</t>
  </si>
  <si>
    <t>01Dec2021</t>
  </si>
  <si>
    <t>08:10:32</t>
  </si>
  <si>
    <t>08:12:42</t>
  </si>
  <si>
    <t>08:15:32</t>
  </si>
  <si>
    <t>08:19:21</t>
  </si>
  <si>
    <t>08:23:17</t>
  </si>
  <si>
    <t>08:29:12</t>
  </si>
  <si>
    <t>08:32:47</t>
  </si>
  <si>
    <t>08:36:09</t>
  </si>
  <si>
    <t>08:39:29</t>
  </si>
  <si>
    <t>08:43:36</t>
  </si>
  <si>
    <t>08:46:29</t>
  </si>
  <si>
    <t>08:50:37</t>
  </si>
  <si>
    <t>08:53:13</t>
  </si>
  <si>
    <t>08:55:53</t>
  </si>
  <si>
    <t>09:00:32</t>
  </si>
  <si>
    <t>09:04:47</t>
  </si>
  <si>
    <t>09:07:12</t>
  </si>
  <si>
    <t>09:11:31</t>
  </si>
  <si>
    <t>09:18:04</t>
  </si>
  <si>
    <t>09:20:53</t>
  </si>
  <si>
    <t>09:25:34</t>
  </si>
  <si>
    <t>09:30:33</t>
  </si>
  <si>
    <t>09:32:49</t>
  </si>
  <si>
    <t>09:35:18</t>
  </si>
  <si>
    <t>09:38:16</t>
  </si>
  <si>
    <t>09:41:50</t>
  </si>
  <si>
    <t>09:44:56</t>
  </si>
  <si>
    <t>09:47:40</t>
  </si>
  <si>
    <t>09:57:43</t>
  </si>
  <si>
    <t>10:03:06</t>
  </si>
  <si>
    <t>10:05:32</t>
  </si>
  <si>
    <t>10:10:42</t>
  </si>
  <si>
    <t>10:12:35</t>
  </si>
  <si>
    <t>10:16:34</t>
  </si>
  <si>
    <t>10:20:02</t>
  </si>
  <si>
    <t>10:28:19</t>
  </si>
  <si>
    <t>10:30:24</t>
  </si>
  <si>
    <t>10:32:20</t>
  </si>
  <si>
    <t>10:34:20</t>
  </si>
  <si>
    <t>10:38:02</t>
  </si>
  <si>
    <t>10:39:58</t>
  </si>
  <si>
    <t>10:42:39</t>
  </si>
  <si>
    <t>10:46:03</t>
  </si>
  <si>
    <t>10:52:24</t>
  </si>
  <si>
    <t>10:54:46</t>
  </si>
  <si>
    <t>10:58:51</t>
  </si>
  <si>
    <t>11:01:37</t>
  </si>
  <si>
    <t>11:03:40</t>
  </si>
  <si>
    <t>11:05:36</t>
  </si>
  <si>
    <t>11:08:04</t>
  </si>
  <si>
    <t>11:10:04</t>
  </si>
  <si>
    <t>11:11:56</t>
  </si>
  <si>
    <t>11:14:49</t>
  </si>
  <si>
    <t>11:19:58</t>
  </si>
  <si>
    <t>11:21:26</t>
  </si>
  <si>
    <t>11:23:09</t>
  </si>
  <si>
    <t>always measured the second leaf!!!</t>
  </si>
  <si>
    <t>1-7 control</t>
  </si>
  <si>
    <t>31-37 control</t>
  </si>
  <si>
    <t>8-14 -P</t>
  </si>
  <si>
    <t>38-44 -P</t>
  </si>
  <si>
    <t>15-21 -Fe</t>
  </si>
  <si>
    <t>45-51 -Fe</t>
  </si>
  <si>
    <t>22-30 -P/-Fe (+2 errors to delete)</t>
  </si>
  <si>
    <t>52-58 -P/-Fe</t>
  </si>
  <si>
    <t>Cucumber</t>
  </si>
  <si>
    <t>12Feb2021</t>
  </si>
  <si>
    <t>09:08:32</t>
  </si>
  <si>
    <t>09:11:56</t>
  </si>
  <si>
    <t>09:18:45</t>
  </si>
  <si>
    <t>09:25:37</t>
  </si>
  <si>
    <t>09:32:23</t>
  </si>
  <si>
    <t>09:35:07</t>
  </si>
  <si>
    <t>09:39:34</t>
  </si>
  <si>
    <t>09:41:29</t>
  </si>
  <si>
    <t>09:43:43</t>
  </si>
  <si>
    <t>09:45:58</t>
  </si>
  <si>
    <t>09:48:20</t>
  </si>
  <si>
    <t>09:51:11</t>
  </si>
  <si>
    <t>09:53:21</t>
  </si>
  <si>
    <t>09:55:15</t>
  </si>
  <si>
    <t>09:57:31</t>
  </si>
  <si>
    <t>10:02:48</t>
  </si>
  <si>
    <t>10:06:32</t>
  </si>
  <si>
    <t>10:09:57</t>
  </si>
  <si>
    <t>10:12:26</t>
  </si>
  <si>
    <t>10:14:39</t>
  </si>
  <si>
    <t>10:18:38</t>
  </si>
  <si>
    <t>10:22:54</t>
  </si>
  <si>
    <t>10:24:56</t>
  </si>
  <si>
    <t>10:27:55</t>
  </si>
  <si>
    <t>10:30:16</t>
  </si>
  <si>
    <t>10:32:46</t>
  </si>
  <si>
    <t>10:34:53</t>
  </si>
  <si>
    <t>10:37:23</t>
  </si>
  <si>
    <t>10:39:35</t>
  </si>
  <si>
    <t>10:41:38</t>
  </si>
  <si>
    <t>10:46:16</t>
  </si>
  <si>
    <t>10:54:37</t>
  </si>
  <si>
    <t>11:00:51</t>
  </si>
  <si>
    <t>11:04:30</t>
  </si>
  <si>
    <t>11:10:42</t>
  </si>
  <si>
    <t>11:13:13</t>
  </si>
  <si>
    <t>11:16:12</t>
  </si>
  <si>
    <t>11:18:06</t>
  </si>
  <si>
    <t>11:22:00</t>
  </si>
  <si>
    <t>11:25:18</t>
  </si>
  <si>
    <t>11:28:46</t>
  </si>
  <si>
    <t>11:33:15</t>
  </si>
  <si>
    <t>11:37:20</t>
  </si>
  <si>
    <t>11:42:29</t>
  </si>
  <si>
    <t>11:46:33</t>
  </si>
  <si>
    <t>11:52:21</t>
  </si>
  <si>
    <t>12:00:27</t>
  </si>
  <si>
    <t>12:04:08</t>
  </si>
  <si>
    <t>12:08:41</t>
  </si>
  <si>
    <t>12:10:41</t>
  </si>
  <si>
    <t>12:14:09</t>
  </si>
  <si>
    <t>12:16:07</t>
  </si>
  <si>
    <t>12:18:21</t>
  </si>
  <si>
    <t>12:20:50</t>
  </si>
  <si>
    <t>12:24:05</t>
  </si>
  <si>
    <t>12:27:47</t>
  </si>
  <si>
    <t>12:32:38</t>
  </si>
  <si>
    <t>12:35:17</t>
  </si>
  <si>
    <t>12:38:33</t>
  </si>
  <si>
    <t>12:44:39</t>
  </si>
  <si>
    <t>Barley</t>
  </si>
  <si>
    <t>Maize</t>
  </si>
  <si>
    <t>20 C</t>
  </si>
  <si>
    <t>20 -P</t>
  </si>
  <si>
    <t>20 -Fe</t>
  </si>
  <si>
    <t>20 -P/-Fe</t>
  </si>
  <si>
    <t>16 C (0-16)</t>
  </si>
  <si>
    <t>17 -P (17-34)</t>
  </si>
  <si>
    <t>19 -Fe (35-53)</t>
  </si>
  <si>
    <t>15 -P/-Fe (54-68)</t>
  </si>
  <si>
    <t>22 C (0-22)</t>
  </si>
  <si>
    <t>23 -P (23-45)</t>
  </si>
  <si>
    <t>22 -Fe (46-67)</t>
  </si>
  <si>
    <t>20 -P/-Fe (67-87)</t>
  </si>
  <si>
    <t>26th and 28th  to DELETE</t>
  </si>
  <si>
    <t>19th to DELETE</t>
  </si>
  <si>
    <t>E (norm)</t>
  </si>
  <si>
    <t>A (norm)</t>
  </si>
  <si>
    <t>Treatment</t>
  </si>
  <si>
    <t>P</t>
  </si>
  <si>
    <t>Fe</t>
  </si>
  <si>
    <t>P/Fe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</si>
</sst>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00"/>
    <numFmt numFmtId="165" formatCode="0.0000"/>
    <numFmt numFmtId="177" formatCode="0.000000000000000"/>
    <numFmt numFmtId="178" formatCode="0.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1" applyNumberFormat="1" applyFont="1"/>
    <xf numFmtId="165" fontId="0" fillId="4" borderId="0" xfId="0" applyNumberFormat="1" applyFill="1"/>
    <xf numFmtId="165" fontId="0" fillId="3" borderId="0" xfId="0" applyNumberFormat="1" applyFill="1"/>
    <xf numFmtId="165" fontId="0" fillId="2" borderId="0" xfId="0" applyNumberFormat="1" applyFill="1"/>
    <xf numFmtId="2" fontId="0" fillId="0" borderId="0" xfId="0" applyNumberFormat="1" applyAlignment="1">
      <alignment horizontal="right"/>
    </xf>
    <xf numFmtId="0" fontId="0" fillId="5" borderId="0" xfId="0" applyFill="1"/>
    <xf numFmtId="164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" fontId="0" fillId="0" borderId="0" xfId="1" applyNumberFormat="1" applyFont="1"/>
    <xf numFmtId="0" fontId="0" fillId="0" borderId="7" xfId="0" applyBorder="1"/>
    <xf numFmtId="0" fontId="0" fillId="5" borderId="8" xfId="0" applyFill="1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2" fontId="0" fillId="0" borderId="0" xfId="0" applyNumberFormat="1" applyFill="1"/>
    <xf numFmtId="177" fontId="0" fillId="0" borderId="0" xfId="0" applyNumberFormat="1"/>
    <xf numFmtId="177" fontId="0" fillId="0" borderId="0" xfId="0" applyNumberFormat="1" applyFill="1"/>
    <xf numFmtId="178" fontId="0" fillId="0" borderId="0" xfId="0" applyNumberFormat="1"/>
    <xf numFmtId="178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7488204893646"/>
          <c:y val="7.120318311867839E-2"/>
          <c:w val="0.80748028591301046"/>
          <c:h val="0.84781090508987123"/>
        </c:manualLayout>
      </c:layout>
      <c:scatterChart>
        <c:scatterStyle val="lineMarker"/>
        <c:varyColors val="0"/>
        <c:ser>
          <c:idx val="0"/>
          <c:order val="0"/>
          <c:tx>
            <c:v>Cref</c:v>
          </c:tx>
          <c:spPr>
            <a:ln w="25400"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'[1]FA-0102 (barley t6)'!$A$3:$A$80</c:f>
              <c:strCach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strCache>
            </c:strRef>
          </c:xVal>
          <c:yVal>
            <c:numRef>
              <c:f>'[1]FA-0102 (barley t6)'!$F$3:$F$80</c:f>
              <c:numCache>
                <c:formatCode>General</c:formatCode>
                <c:ptCount val="78"/>
                <c:pt idx="0">
                  <c:v>555</c:v>
                </c:pt>
                <c:pt idx="1">
                  <c:v>549</c:v>
                </c:pt>
                <c:pt idx="2">
                  <c:v>544</c:v>
                </c:pt>
                <c:pt idx="3">
                  <c:v>542</c:v>
                </c:pt>
                <c:pt idx="4">
                  <c:v>543</c:v>
                </c:pt>
                <c:pt idx="5">
                  <c:v>559</c:v>
                </c:pt>
                <c:pt idx="6">
                  <c:v>541</c:v>
                </c:pt>
                <c:pt idx="7">
                  <c:v>523</c:v>
                </c:pt>
                <c:pt idx="8">
                  <c:v>543</c:v>
                </c:pt>
                <c:pt idx="9">
                  <c:v>550</c:v>
                </c:pt>
                <c:pt idx="10">
                  <c:v>548</c:v>
                </c:pt>
                <c:pt idx="11">
                  <c:v>552</c:v>
                </c:pt>
                <c:pt idx="12">
                  <c:v>562</c:v>
                </c:pt>
                <c:pt idx="13">
                  <c:v>560</c:v>
                </c:pt>
                <c:pt idx="14">
                  <c:v>575</c:v>
                </c:pt>
                <c:pt idx="15">
                  <c:v>586</c:v>
                </c:pt>
                <c:pt idx="16">
                  <c:v>567</c:v>
                </c:pt>
                <c:pt idx="17">
                  <c:v>566</c:v>
                </c:pt>
                <c:pt idx="18">
                  <c:v>551</c:v>
                </c:pt>
                <c:pt idx="19">
                  <c:v>555</c:v>
                </c:pt>
                <c:pt idx="20">
                  <c:v>565</c:v>
                </c:pt>
                <c:pt idx="21">
                  <c:v>558</c:v>
                </c:pt>
                <c:pt idx="22">
                  <c:v>563</c:v>
                </c:pt>
                <c:pt idx="23">
                  <c:v>572</c:v>
                </c:pt>
                <c:pt idx="24">
                  <c:v>574</c:v>
                </c:pt>
                <c:pt idx="25">
                  <c:v>563</c:v>
                </c:pt>
                <c:pt idx="26">
                  <c:v>563</c:v>
                </c:pt>
                <c:pt idx="27">
                  <c:v>561</c:v>
                </c:pt>
                <c:pt idx="28">
                  <c:v>557</c:v>
                </c:pt>
                <c:pt idx="29">
                  <c:v>554</c:v>
                </c:pt>
                <c:pt idx="30">
                  <c:v>549</c:v>
                </c:pt>
                <c:pt idx="31">
                  <c:v>540</c:v>
                </c:pt>
                <c:pt idx="32">
                  <c:v>542</c:v>
                </c:pt>
                <c:pt idx="33">
                  <c:v>534</c:v>
                </c:pt>
                <c:pt idx="34">
                  <c:v>538</c:v>
                </c:pt>
                <c:pt idx="35">
                  <c:v>528</c:v>
                </c:pt>
                <c:pt idx="36">
                  <c:v>536</c:v>
                </c:pt>
                <c:pt idx="37">
                  <c:v>535</c:v>
                </c:pt>
                <c:pt idx="38">
                  <c:v>538</c:v>
                </c:pt>
                <c:pt idx="39">
                  <c:v>540</c:v>
                </c:pt>
                <c:pt idx="40">
                  <c:v>546</c:v>
                </c:pt>
                <c:pt idx="41">
                  <c:v>531</c:v>
                </c:pt>
                <c:pt idx="42">
                  <c:v>543</c:v>
                </c:pt>
                <c:pt idx="43">
                  <c:v>539</c:v>
                </c:pt>
                <c:pt idx="44">
                  <c:v>537</c:v>
                </c:pt>
                <c:pt idx="45">
                  <c:v>539</c:v>
                </c:pt>
                <c:pt idx="46">
                  <c:v>543</c:v>
                </c:pt>
                <c:pt idx="47">
                  <c:v>539</c:v>
                </c:pt>
                <c:pt idx="48">
                  <c:v>523</c:v>
                </c:pt>
                <c:pt idx="49">
                  <c:v>536</c:v>
                </c:pt>
                <c:pt idx="50">
                  <c:v>533</c:v>
                </c:pt>
                <c:pt idx="51">
                  <c:v>524</c:v>
                </c:pt>
                <c:pt idx="52">
                  <c:v>537</c:v>
                </c:pt>
                <c:pt idx="53">
                  <c:v>535</c:v>
                </c:pt>
                <c:pt idx="54">
                  <c:v>523</c:v>
                </c:pt>
                <c:pt idx="55">
                  <c:v>517</c:v>
                </c:pt>
                <c:pt idx="56">
                  <c:v>529</c:v>
                </c:pt>
                <c:pt idx="57">
                  <c:v>553</c:v>
                </c:pt>
                <c:pt idx="58">
                  <c:v>554</c:v>
                </c:pt>
                <c:pt idx="59">
                  <c:v>545</c:v>
                </c:pt>
                <c:pt idx="60">
                  <c:v>542</c:v>
                </c:pt>
                <c:pt idx="61">
                  <c:v>541</c:v>
                </c:pt>
                <c:pt idx="62">
                  <c:v>541</c:v>
                </c:pt>
                <c:pt idx="63">
                  <c:v>551</c:v>
                </c:pt>
                <c:pt idx="64">
                  <c:v>534</c:v>
                </c:pt>
                <c:pt idx="65">
                  <c:v>534</c:v>
                </c:pt>
                <c:pt idx="66">
                  <c:v>537</c:v>
                </c:pt>
                <c:pt idx="67">
                  <c:v>524</c:v>
                </c:pt>
                <c:pt idx="68">
                  <c:v>531</c:v>
                </c:pt>
                <c:pt idx="69">
                  <c:v>533</c:v>
                </c:pt>
                <c:pt idx="70">
                  <c:v>519</c:v>
                </c:pt>
                <c:pt idx="71">
                  <c:v>514</c:v>
                </c:pt>
                <c:pt idx="72">
                  <c:v>517</c:v>
                </c:pt>
                <c:pt idx="73">
                  <c:v>526</c:v>
                </c:pt>
                <c:pt idx="74">
                  <c:v>515</c:v>
                </c:pt>
                <c:pt idx="75">
                  <c:v>517</c:v>
                </c:pt>
                <c:pt idx="76">
                  <c:v>516</c:v>
                </c:pt>
                <c:pt idx="77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7-424B-B856-E102F789174F}"/>
            </c:ext>
          </c:extLst>
        </c:ser>
        <c:ser>
          <c:idx val="1"/>
          <c:order val="1"/>
          <c:tx>
            <c:v>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'[1]FA-0102 (barley t6)'!$A$3:$A$80</c:f>
              <c:strCach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strCache>
            </c:strRef>
          </c:xVal>
          <c:yVal>
            <c:numRef>
              <c:f>'[1]FA-0102 (barley t6)'!$M$3:$M$80</c:f>
              <c:numCache>
                <c:formatCode>General</c:formatCode>
                <c:ptCount val="78"/>
                <c:pt idx="0">
                  <c:v>481</c:v>
                </c:pt>
                <c:pt idx="1">
                  <c:v>464</c:v>
                </c:pt>
                <c:pt idx="2">
                  <c:v>500</c:v>
                </c:pt>
                <c:pt idx="3">
                  <c:v>464</c:v>
                </c:pt>
                <c:pt idx="4">
                  <c:v>501</c:v>
                </c:pt>
                <c:pt idx="5">
                  <c:v>488</c:v>
                </c:pt>
                <c:pt idx="6">
                  <c:v>402</c:v>
                </c:pt>
                <c:pt idx="7">
                  <c:v>447</c:v>
                </c:pt>
                <c:pt idx="8">
                  <c:v>416</c:v>
                </c:pt>
                <c:pt idx="9">
                  <c:v>469</c:v>
                </c:pt>
                <c:pt idx="10">
                  <c:v>525</c:v>
                </c:pt>
                <c:pt idx="11">
                  <c:v>525</c:v>
                </c:pt>
                <c:pt idx="12">
                  <c:v>430</c:v>
                </c:pt>
                <c:pt idx="13">
                  <c:v>477</c:v>
                </c:pt>
                <c:pt idx="14">
                  <c:v>527</c:v>
                </c:pt>
                <c:pt idx="15">
                  <c:v>493</c:v>
                </c:pt>
                <c:pt idx="16">
                  <c:v>529</c:v>
                </c:pt>
                <c:pt idx="17">
                  <c:v>456</c:v>
                </c:pt>
                <c:pt idx="18">
                  <c:v>503</c:v>
                </c:pt>
                <c:pt idx="19">
                  <c:v>515</c:v>
                </c:pt>
                <c:pt idx="20">
                  <c:v>515</c:v>
                </c:pt>
                <c:pt idx="21">
                  <c:v>512</c:v>
                </c:pt>
                <c:pt idx="22">
                  <c:v>512</c:v>
                </c:pt>
                <c:pt idx="23">
                  <c:v>506</c:v>
                </c:pt>
                <c:pt idx="24">
                  <c:v>526</c:v>
                </c:pt>
                <c:pt idx="25">
                  <c:v>493</c:v>
                </c:pt>
                <c:pt idx="26">
                  <c:v>501</c:v>
                </c:pt>
                <c:pt idx="27">
                  <c:v>466</c:v>
                </c:pt>
                <c:pt idx="28">
                  <c:v>463</c:v>
                </c:pt>
                <c:pt idx="29">
                  <c:v>524</c:v>
                </c:pt>
                <c:pt idx="30">
                  <c:v>503</c:v>
                </c:pt>
                <c:pt idx="31">
                  <c:v>497</c:v>
                </c:pt>
                <c:pt idx="32">
                  <c:v>484</c:v>
                </c:pt>
                <c:pt idx="33">
                  <c:v>513</c:v>
                </c:pt>
                <c:pt idx="34">
                  <c:v>487</c:v>
                </c:pt>
                <c:pt idx="35">
                  <c:v>473</c:v>
                </c:pt>
                <c:pt idx="36">
                  <c:v>470</c:v>
                </c:pt>
                <c:pt idx="37">
                  <c:v>468</c:v>
                </c:pt>
                <c:pt idx="38">
                  <c:v>484</c:v>
                </c:pt>
                <c:pt idx="39">
                  <c:v>494</c:v>
                </c:pt>
                <c:pt idx="40">
                  <c:v>427</c:v>
                </c:pt>
                <c:pt idx="41">
                  <c:v>476</c:v>
                </c:pt>
                <c:pt idx="42">
                  <c:v>502</c:v>
                </c:pt>
                <c:pt idx="43">
                  <c:v>487</c:v>
                </c:pt>
                <c:pt idx="44">
                  <c:v>487</c:v>
                </c:pt>
                <c:pt idx="45">
                  <c:v>497</c:v>
                </c:pt>
                <c:pt idx="46">
                  <c:v>506</c:v>
                </c:pt>
                <c:pt idx="47">
                  <c:v>452</c:v>
                </c:pt>
                <c:pt idx="48">
                  <c:v>485</c:v>
                </c:pt>
                <c:pt idx="49">
                  <c:v>483</c:v>
                </c:pt>
                <c:pt idx="50">
                  <c:v>497</c:v>
                </c:pt>
                <c:pt idx="51">
                  <c:v>463</c:v>
                </c:pt>
                <c:pt idx="52">
                  <c:v>388</c:v>
                </c:pt>
                <c:pt idx="53">
                  <c:v>441</c:v>
                </c:pt>
                <c:pt idx="54">
                  <c:v>433</c:v>
                </c:pt>
                <c:pt idx="55">
                  <c:v>468</c:v>
                </c:pt>
                <c:pt idx="56">
                  <c:v>461</c:v>
                </c:pt>
                <c:pt idx="57">
                  <c:v>507</c:v>
                </c:pt>
                <c:pt idx="58">
                  <c:v>498</c:v>
                </c:pt>
                <c:pt idx="59">
                  <c:v>435</c:v>
                </c:pt>
                <c:pt idx="60">
                  <c:v>498</c:v>
                </c:pt>
                <c:pt idx="61">
                  <c:v>440</c:v>
                </c:pt>
                <c:pt idx="62">
                  <c:v>481</c:v>
                </c:pt>
                <c:pt idx="63">
                  <c:v>496</c:v>
                </c:pt>
                <c:pt idx="64">
                  <c:v>453</c:v>
                </c:pt>
                <c:pt idx="65">
                  <c:v>453</c:v>
                </c:pt>
                <c:pt idx="66">
                  <c:v>473</c:v>
                </c:pt>
                <c:pt idx="67">
                  <c:v>458</c:v>
                </c:pt>
                <c:pt idx="68">
                  <c:v>220</c:v>
                </c:pt>
                <c:pt idx="69">
                  <c:v>496</c:v>
                </c:pt>
                <c:pt idx="70">
                  <c:v>428</c:v>
                </c:pt>
                <c:pt idx="71">
                  <c:v>425</c:v>
                </c:pt>
                <c:pt idx="72">
                  <c:v>495</c:v>
                </c:pt>
                <c:pt idx="73">
                  <c:v>463</c:v>
                </c:pt>
                <c:pt idx="74">
                  <c:v>485</c:v>
                </c:pt>
                <c:pt idx="75">
                  <c:v>495</c:v>
                </c:pt>
                <c:pt idx="76">
                  <c:v>453</c:v>
                </c:pt>
                <c:pt idx="77">
                  <c:v>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7-424B-B856-E102F789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9472"/>
        <c:axId val="1235106912"/>
      </c:scatterChart>
      <c:valAx>
        <c:axId val="123506947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6912"/>
        <c:crosses val="autoZero"/>
        <c:crossBetween val="midCat"/>
      </c:valAx>
      <c:valAx>
        <c:axId val="1235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9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43512199194921"/>
          <c:y val="0.57676470536704516"/>
          <c:w val="0.27567058615948081"/>
          <c:h val="0.30039053123811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44908050844452E-2"/>
          <c:y val="4.8952074454458649E-2"/>
          <c:w val="0.85688831904142204"/>
          <c:h val="0.84781090508987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'[1]FA-0102 (barley t6)'!$D$2</c:f>
              <c:strCache>
                <c:ptCount val="1"/>
                <c:pt idx="0">
                  <c:v>eref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'[1]FA-0102 (barley t6)'!$A$3:$A$82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xVal>
          <c:yVal>
            <c:numRef>
              <c:f>'[1]FA-0102 (barley t6)'!$D$3:$D$82</c:f>
              <c:numCache>
                <c:formatCode>General</c:formatCode>
                <c:ptCount val="80"/>
                <c:pt idx="0">
                  <c:v>16.100000000000001</c:v>
                </c:pt>
                <c:pt idx="1">
                  <c:v>16.3</c:v>
                </c:pt>
                <c:pt idx="2">
                  <c:v>16.399999999999999</c:v>
                </c:pt>
                <c:pt idx="3">
                  <c:v>16.399999999999999</c:v>
                </c:pt>
                <c:pt idx="4">
                  <c:v>16.3</c:v>
                </c:pt>
                <c:pt idx="5">
                  <c:v>16.399999999999999</c:v>
                </c:pt>
                <c:pt idx="6">
                  <c:v>16.2</c:v>
                </c:pt>
                <c:pt idx="7">
                  <c:v>16.100000000000001</c:v>
                </c:pt>
                <c:pt idx="8">
                  <c:v>15.8</c:v>
                </c:pt>
                <c:pt idx="9">
                  <c:v>15.6</c:v>
                </c:pt>
                <c:pt idx="10">
                  <c:v>15.5</c:v>
                </c:pt>
                <c:pt idx="11">
                  <c:v>15.2</c:v>
                </c:pt>
                <c:pt idx="12">
                  <c:v>15.1</c:v>
                </c:pt>
                <c:pt idx="13">
                  <c:v>15</c:v>
                </c:pt>
                <c:pt idx="14">
                  <c:v>14.8</c:v>
                </c:pt>
                <c:pt idx="15">
                  <c:v>14.7</c:v>
                </c:pt>
                <c:pt idx="16">
                  <c:v>14.4</c:v>
                </c:pt>
                <c:pt idx="17">
                  <c:v>14.4</c:v>
                </c:pt>
                <c:pt idx="18">
                  <c:v>14.3</c:v>
                </c:pt>
                <c:pt idx="19">
                  <c:v>14.2</c:v>
                </c:pt>
                <c:pt idx="20">
                  <c:v>14.2</c:v>
                </c:pt>
                <c:pt idx="21">
                  <c:v>14.2</c:v>
                </c:pt>
                <c:pt idx="22">
                  <c:v>14.2</c:v>
                </c:pt>
                <c:pt idx="23">
                  <c:v>14.2</c:v>
                </c:pt>
                <c:pt idx="24">
                  <c:v>13.9</c:v>
                </c:pt>
                <c:pt idx="25">
                  <c:v>13.8</c:v>
                </c:pt>
                <c:pt idx="26">
                  <c:v>13.7</c:v>
                </c:pt>
                <c:pt idx="27">
                  <c:v>13.7</c:v>
                </c:pt>
                <c:pt idx="28">
                  <c:v>13.6</c:v>
                </c:pt>
                <c:pt idx="29">
                  <c:v>13.7</c:v>
                </c:pt>
                <c:pt idx="30">
                  <c:v>13.7</c:v>
                </c:pt>
                <c:pt idx="31">
                  <c:v>13.4</c:v>
                </c:pt>
                <c:pt idx="32">
                  <c:v>13.5</c:v>
                </c:pt>
                <c:pt idx="33">
                  <c:v>13.3</c:v>
                </c:pt>
                <c:pt idx="34">
                  <c:v>13.2</c:v>
                </c:pt>
                <c:pt idx="35">
                  <c:v>13.2</c:v>
                </c:pt>
                <c:pt idx="36">
                  <c:v>13.1</c:v>
                </c:pt>
                <c:pt idx="37">
                  <c:v>13.1</c:v>
                </c:pt>
                <c:pt idx="38">
                  <c:v>13.1</c:v>
                </c:pt>
                <c:pt idx="39">
                  <c:v>13</c:v>
                </c:pt>
                <c:pt idx="40">
                  <c:v>12.9</c:v>
                </c:pt>
                <c:pt idx="41">
                  <c:v>12.9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12.8</c:v>
                </c:pt>
                <c:pt idx="46">
                  <c:v>13</c:v>
                </c:pt>
                <c:pt idx="47">
                  <c:v>12.9</c:v>
                </c:pt>
                <c:pt idx="48">
                  <c:v>12.9</c:v>
                </c:pt>
                <c:pt idx="49">
                  <c:v>12.8</c:v>
                </c:pt>
                <c:pt idx="50">
                  <c:v>12.8</c:v>
                </c:pt>
                <c:pt idx="51">
                  <c:v>12.7</c:v>
                </c:pt>
                <c:pt idx="52">
                  <c:v>12.9</c:v>
                </c:pt>
                <c:pt idx="53">
                  <c:v>12.7</c:v>
                </c:pt>
                <c:pt idx="54">
                  <c:v>12.7</c:v>
                </c:pt>
                <c:pt idx="55">
                  <c:v>12.7</c:v>
                </c:pt>
                <c:pt idx="56">
                  <c:v>12.9</c:v>
                </c:pt>
                <c:pt idx="57">
                  <c:v>12.7</c:v>
                </c:pt>
                <c:pt idx="58">
                  <c:v>12.9</c:v>
                </c:pt>
                <c:pt idx="59">
                  <c:v>12.8</c:v>
                </c:pt>
                <c:pt idx="60">
                  <c:v>12.7</c:v>
                </c:pt>
                <c:pt idx="61">
                  <c:v>12.7</c:v>
                </c:pt>
                <c:pt idx="62">
                  <c:v>13</c:v>
                </c:pt>
                <c:pt idx="63">
                  <c:v>12.8</c:v>
                </c:pt>
                <c:pt idx="64">
                  <c:v>12.6</c:v>
                </c:pt>
                <c:pt idx="65">
                  <c:v>12.6</c:v>
                </c:pt>
                <c:pt idx="66">
                  <c:v>12.6</c:v>
                </c:pt>
                <c:pt idx="67">
                  <c:v>12.7</c:v>
                </c:pt>
                <c:pt idx="68">
                  <c:v>12.5</c:v>
                </c:pt>
                <c:pt idx="69">
                  <c:v>12.8</c:v>
                </c:pt>
                <c:pt idx="70">
                  <c:v>12.5</c:v>
                </c:pt>
                <c:pt idx="71">
                  <c:v>12.5</c:v>
                </c:pt>
                <c:pt idx="72">
                  <c:v>12.7</c:v>
                </c:pt>
                <c:pt idx="73">
                  <c:v>12.4</c:v>
                </c:pt>
                <c:pt idx="74">
                  <c:v>12.3</c:v>
                </c:pt>
                <c:pt idx="75">
                  <c:v>12.3</c:v>
                </c:pt>
                <c:pt idx="76">
                  <c:v>12.3</c:v>
                </c:pt>
                <c:pt idx="77">
                  <c:v>12.3</c:v>
                </c:pt>
                <c:pt idx="78">
                  <c:v>12.3</c:v>
                </c:pt>
                <c:pt idx="7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2-4DB3-8321-E25D233F0E8D}"/>
            </c:ext>
          </c:extLst>
        </c:ser>
        <c:ser>
          <c:idx val="1"/>
          <c:order val="1"/>
          <c:tx>
            <c:strRef>
              <c:f>'[1]FA-0102 (barley t6)'!$S$2</c:f>
              <c:strCache>
                <c:ptCount val="1"/>
                <c:pt idx="0">
                  <c:v>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'[1]FA-0102 (barley t6)'!$A$3:$A$82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xVal>
          <c:yVal>
            <c:numRef>
              <c:f>'[1]FA-0102 (barley t6)'!$S$3:$S$82</c:f>
              <c:numCache>
                <c:formatCode>General</c:formatCode>
                <c:ptCount val="80"/>
                <c:pt idx="0">
                  <c:v>18.3</c:v>
                </c:pt>
                <c:pt idx="1">
                  <c:v>18</c:v>
                </c:pt>
                <c:pt idx="2">
                  <c:v>18.5</c:v>
                </c:pt>
                <c:pt idx="3">
                  <c:v>17.799999999999997</c:v>
                </c:pt>
                <c:pt idx="4">
                  <c:v>18.600000000000001</c:v>
                </c:pt>
                <c:pt idx="5">
                  <c:v>18.5</c:v>
                </c:pt>
                <c:pt idx="6">
                  <c:v>17.7</c:v>
                </c:pt>
                <c:pt idx="7">
                  <c:v>18</c:v>
                </c:pt>
                <c:pt idx="8">
                  <c:v>18.600000000000001</c:v>
                </c:pt>
                <c:pt idx="9">
                  <c:v>19.5</c:v>
                </c:pt>
                <c:pt idx="10">
                  <c:v>17</c:v>
                </c:pt>
                <c:pt idx="11">
                  <c:v>18</c:v>
                </c:pt>
                <c:pt idx="12">
                  <c:v>16.3</c:v>
                </c:pt>
                <c:pt idx="13">
                  <c:v>16.5</c:v>
                </c:pt>
                <c:pt idx="14">
                  <c:v>17.2</c:v>
                </c:pt>
                <c:pt idx="15">
                  <c:v>17</c:v>
                </c:pt>
                <c:pt idx="16">
                  <c:v>16.2</c:v>
                </c:pt>
                <c:pt idx="17">
                  <c:v>16.600000000000001</c:v>
                </c:pt>
                <c:pt idx="18">
                  <c:v>16.8</c:v>
                </c:pt>
                <c:pt idx="19">
                  <c:v>17.599999999999998</c:v>
                </c:pt>
                <c:pt idx="20">
                  <c:v>17.2</c:v>
                </c:pt>
                <c:pt idx="21">
                  <c:v>17.399999999999999</c:v>
                </c:pt>
                <c:pt idx="22">
                  <c:v>17.099999999999998</c:v>
                </c:pt>
                <c:pt idx="23">
                  <c:v>15.799999999999999</c:v>
                </c:pt>
                <c:pt idx="24">
                  <c:v>15.700000000000001</c:v>
                </c:pt>
                <c:pt idx="25">
                  <c:v>14.5</c:v>
                </c:pt>
                <c:pt idx="26">
                  <c:v>15.7</c:v>
                </c:pt>
                <c:pt idx="27">
                  <c:v>15.299999999999999</c:v>
                </c:pt>
                <c:pt idx="28">
                  <c:v>15.2</c:v>
                </c:pt>
                <c:pt idx="29">
                  <c:v>16.2</c:v>
                </c:pt>
                <c:pt idx="30">
                  <c:v>15.799999999999999</c:v>
                </c:pt>
                <c:pt idx="31">
                  <c:v>16.100000000000001</c:v>
                </c:pt>
                <c:pt idx="32">
                  <c:v>14.9</c:v>
                </c:pt>
                <c:pt idx="33">
                  <c:v>15.700000000000001</c:v>
                </c:pt>
                <c:pt idx="34">
                  <c:v>14.299999999999999</c:v>
                </c:pt>
                <c:pt idx="35">
                  <c:v>15.299999999999999</c:v>
                </c:pt>
                <c:pt idx="36">
                  <c:v>15.1</c:v>
                </c:pt>
                <c:pt idx="37">
                  <c:v>16.600000000000001</c:v>
                </c:pt>
                <c:pt idx="38">
                  <c:v>16.100000000000001</c:v>
                </c:pt>
                <c:pt idx="39">
                  <c:v>15.4</c:v>
                </c:pt>
                <c:pt idx="40">
                  <c:v>15.3</c:v>
                </c:pt>
                <c:pt idx="41">
                  <c:v>15.8</c:v>
                </c:pt>
                <c:pt idx="42">
                  <c:v>15.8</c:v>
                </c:pt>
                <c:pt idx="43">
                  <c:v>15.8</c:v>
                </c:pt>
                <c:pt idx="44">
                  <c:v>15.9</c:v>
                </c:pt>
                <c:pt idx="45">
                  <c:v>17.200000000000003</c:v>
                </c:pt>
                <c:pt idx="46">
                  <c:v>16.8</c:v>
                </c:pt>
                <c:pt idx="47">
                  <c:v>16.3</c:v>
                </c:pt>
                <c:pt idx="48">
                  <c:v>17.100000000000001</c:v>
                </c:pt>
                <c:pt idx="49">
                  <c:v>16</c:v>
                </c:pt>
                <c:pt idx="50">
                  <c:v>15.9</c:v>
                </c:pt>
                <c:pt idx="51">
                  <c:v>16.399999999999999</c:v>
                </c:pt>
                <c:pt idx="52">
                  <c:v>14.8</c:v>
                </c:pt>
                <c:pt idx="53">
                  <c:v>14.899999999999999</c:v>
                </c:pt>
                <c:pt idx="54">
                  <c:v>16.599999999999998</c:v>
                </c:pt>
                <c:pt idx="55">
                  <c:v>15.899999999999999</c:v>
                </c:pt>
                <c:pt idx="56">
                  <c:v>16.399999999999999</c:v>
                </c:pt>
                <c:pt idx="57">
                  <c:v>17.7</c:v>
                </c:pt>
                <c:pt idx="58">
                  <c:v>17.100000000000001</c:v>
                </c:pt>
                <c:pt idx="59">
                  <c:v>18.100000000000001</c:v>
                </c:pt>
                <c:pt idx="60">
                  <c:v>16.5</c:v>
                </c:pt>
                <c:pt idx="61">
                  <c:v>15.399999999999999</c:v>
                </c:pt>
                <c:pt idx="62">
                  <c:v>15.8</c:v>
                </c:pt>
                <c:pt idx="63">
                  <c:v>16.5</c:v>
                </c:pt>
                <c:pt idx="64">
                  <c:v>16.2</c:v>
                </c:pt>
                <c:pt idx="65">
                  <c:v>15.8</c:v>
                </c:pt>
                <c:pt idx="66">
                  <c:v>14.899999999999999</c:v>
                </c:pt>
                <c:pt idx="67">
                  <c:v>14.899999999999999</c:v>
                </c:pt>
                <c:pt idx="68">
                  <c:v>14</c:v>
                </c:pt>
                <c:pt idx="69">
                  <c:v>15.200000000000001</c:v>
                </c:pt>
                <c:pt idx="70">
                  <c:v>15.5</c:v>
                </c:pt>
                <c:pt idx="71">
                  <c:v>14.3</c:v>
                </c:pt>
                <c:pt idx="72">
                  <c:v>13.5</c:v>
                </c:pt>
                <c:pt idx="73">
                  <c:v>15</c:v>
                </c:pt>
                <c:pt idx="74">
                  <c:v>13.600000000000001</c:v>
                </c:pt>
                <c:pt idx="75">
                  <c:v>15</c:v>
                </c:pt>
                <c:pt idx="76">
                  <c:v>14.4</c:v>
                </c:pt>
                <c:pt idx="77">
                  <c:v>13.4</c:v>
                </c:pt>
                <c:pt idx="78">
                  <c:v>14</c:v>
                </c:pt>
                <c:pt idx="79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52-4DB3-8321-E25D233F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9472"/>
        <c:axId val="1235106912"/>
      </c:scatterChart>
      <c:valAx>
        <c:axId val="1235069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6912"/>
        <c:crosses val="autoZero"/>
        <c:crossBetween val="midCat"/>
      </c:valAx>
      <c:valAx>
        <c:axId val="1235106912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95484183796497"/>
          <c:y val="5.164122986679185E-2"/>
          <c:w val="0.27500817125155175"/>
          <c:h val="0.30039053123811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[2]CSAT0112!$G$3</c:f>
              <c:strCache>
                <c:ptCount val="1"/>
                <c:pt idx="0">
                  <c:v>cref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[2]CSAT0112!$A$4:$A$59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</c:numCache>
            </c:numRef>
          </c:xVal>
          <c:yVal>
            <c:numRef>
              <c:f>[2]CSAT0112!$G$4:$G$59</c:f>
              <c:numCache>
                <c:formatCode>General</c:formatCode>
                <c:ptCount val="56"/>
                <c:pt idx="0">
                  <c:v>520</c:v>
                </c:pt>
                <c:pt idx="1">
                  <c:v>521</c:v>
                </c:pt>
                <c:pt idx="2">
                  <c:v>543</c:v>
                </c:pt>
                <c:pt idx="3">
                  <c:v>545</c:v>
                </c:pt>
                <c:pt idx="4">
                  <c:v>535</c:v>
                </c:pt>
                <c:pt idx="5">
                  <c:v>500</c:v>
                </c:pt>
                <c:pt idx="6">
                  <c:v>503</c:v>
                </c:pt>
                <c:pt idx="7">
                  <c:v>496</c:v>
                </c:pt>
                <c:pt idx="8">
                  <c:v>492</c:v>
                </c:pt>
                <c:pt idx="9">
                  <c:v>506</c:v>
                </c:pt>
                <c:pt idx="10">
                  <c:v>510</c:v>
                </c:pt>
                <c:pt idx="11">
                  <c:v>538</c:v>
                </c:pt>
                <c:pt idx="12">
                  <c:v>535</c:v>
                </c:pt>
                <c:pt idx="13">
                  <c:v>523</c:v>
                </c:pt>
                <c:pt idx="14">
                  <c:v>530</c:v>
                </c:pt>
                <c:pt idx="15">
                  <c:v>543</c:v>
                </c:pt>
                <c:pt idx="16">
                  <c:v>555</c:v>
                </c:pt>
                <c:pt idx="17">
                  <c:v>552</c:v>
                </c:pt>
                <c:pt idx="18">
                  <c:v>547</c:v>
                </c:pt>
                <c:pt idx="19">
                  <c:v>547</c:v>
                </c:pt>
                <c:pt idx="20">
                  <c:v>553</c:v>
                </c:pt>
                <c:pt idx="21">
                  <c:v>538</c:v>
                </c:pt>
                <c:pt idx="22">
                  <c:v>546</c:v>
                </c:pt>
                <c:pt idx="23">
                  <c:v>561</c:v>
                </c:pt>
                <c:pt idx="24">
                  <c:v>540</c:v>
                </c:pt>
                <c:pt idx="25">
                  <c:v>551</c:v>
                </c:pt>
                <c:pt idx="26">
                  <c:v>541</c:v>
                </c:pt>
                <c:pt idx="27">
                  <c:v>549</c:v>
                </c:pt>
                <c:pt idx="28">
                  <c:v>519</c:v>
                </c:pt>
                <c:pt idx="29">
                  <c:v>500</c:v>
                </c:pt>
                <c:pt idx="30">
                  <c:v>487</c:v>
                </c:pt>
                <c:pt idx="31">
                  <c:v>490</c:v>
                </c:pt>
                <c:pt idx="32">
                  <c:v>484</c:v>
                </c:pt>
                <c:pt idx="33">
                  <c:v>487</c:v>
                </c:pt>
                <c:pt idx="34">
                  <c:v>497</c:v>
                </c:pt>
                <c:pt idx="35">
                  <c:v>474</c:v>
                </c:pt>
                <c:pt idx="36">
                  <c:v>480</c:v>
                </c:pt>
                <c:pt idx="37">
                  <c:v>478</c:v>
                </c:pt>
                <c:pt idx="38">
                  <c:v>493</c:v>
                </c:pt>
                <c:pt idx="39">
                  <c:v>482</c:v>
                </c:pt>
                <c:pt idx="40">
                  <c:v>466</c:v>
                </c:pt>
                <c:pt idx="41">
                  <c:v>467</c:v>
                </c:pt>
                <c:pt idx="42">
                  <c:v>457</c:v>
                </c:pt>
                <c:pt idx="43">
                  <c:v>461</c:v>
                </c:pt>
                <c:pt idx="44">
                  <c:v>460</c:v>
                </c:pt>
                <c:pt idx="45">
                  <c:v>462</c:v>
                </c:pt>
                <c:pt idx="46">
                  <c:v>454</c:v>
                </c:pt>
                <c:pt idx="47">
                  <c:v>447</c:v>
                </c:pt>
                <c:pt idx="48">
                  <c:v>448</c:v>
                </c:pt>
                <c:pt idx="49">
                  <c:v>456</c:v>
                </c:pt>
                <c:pt idx="50">
                  <c:v>446</c:v>
                </c:pt>
                <c:pt idx="51">
                  <c:v>448</c:v>
                </c:pt>
                <c:pt idx="52">
                  <c:v>449</c:v>
                </c:pt>
                <c:pt idx="53">
                  <c:v>467</c:v>
                </c:pt>
                <c:pt idx="54">
                  <c:v>471</c:v>
                </c:pt>
                <c:pt idx="55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7-410F-9706-D7263FAC9B89}"/>
            </c:ext>
          </c:extLst>
        </c:ser>
        <c:ser>
          <c:idx val="1"/>
          <c:order val="1"/>
          <c:tx>
            <c:strRef>
              <c:f>[2]CSAT0112!$N$3</c:f>
              <c:strCache>
                <c:ptCount val="1"/>
                <c:pt idx="0">
                  <c:v>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[2]CSAT0112!$A$4:$A$59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</c:numCache>
            </c:numRef>
          </c:xVal>
          <c:yVal>
            <c:numRef>
              <c:f>[2]CSAT0112!$N$4:$N$59</c:f>
              <c:numCache>
                <c:formatCode>General</c:formatCode>
                <c:ptCount val="56"/>
                <c:pt idx="0">
                  <c:v>440</c:v>
                </c:pt>
                <c:pt idx="1">
                  <c:v>413</c:v>
                </c:pt>
                <c:pt idx="2">
                  <c:v>437</c:v>
                </c:pt>
                <c:pt idx="3">
                  <c:v>492</c:v>
                </c:pt>
                <c:pt idx="4">
                  <c:v>426</c:v>
                </c:pt>
                <c:pt idx="5">
                  <c:v>422</c:v>
                </c:pt>
                <c:pt idx="6">
                  <c:v>449</c:v>
                </c:pt>
                <c:pt idx="7">
                  <c:v>368</c:v>
                </c:pt>
                <c:pt idx="8">
                  <c:v>407</c:v>
                </c:pt>
                <c:pt idx="9">
                  <c:v>422</c:v>
                </c:pt>
                <c:pt idx="10">
                  <c:v>380</c:v>
                </c:pt>
                <c:pt idx="11">
                  <c:v>469</c:v>
                </c:pt>
                <c:pt idx="12">
                  <c:v>438</c:v>
                </c:pt>
                <c:pt idx="13">
                  <c:v>475</c:v>
                </c:pt>
                <c:pt idx="14">
                  <c:v>506</c:v>
                </c:pt>
                <c:pt idx="15">
                  <c:v>434</c:v>
                </c:pt>
                <c:pt idx="16">
                  <c:v>375</c:v>
                </c:pt>
                <c:pt idx="17">
                  <c:v>499</c:v>
                </c:pt>
                <c:pt idx="18">
                  <c:v>513</c:v>
                </c:pt>
                <c:pt idx="19">
                  <c:v>503</c:v>
                </c:pt>
                <c:pt idx="20">
                  <c:v>402</c:v>
                </c:pt>
                <c:pt idx="21">
                  <c:v>493</c:v>
                </c:pt>
                <c:pt idx="22">
                  <c:v>318</c:v>
                </c:pt>
                <c:pt idx="23">
                  <c:v>521</c:v>
                </c:pt>
                <c:pt idx="24">
                  <c:v>512</c:v>
                </c:pt>
                <c:pt idx="25">
                  <c:v>509</c:v>
                </c:pt>
                <c:pt idx="26">
                  <c:v>481</c:v>
                </c:pt>
                <c:pt idx="27">
                  <c:v>435</c:v>
                </c:pt>
                <c:pt idx="28">
                  <c:v>429</c:v>
                </c:pt>
                <c:pt idx="29">
                  <c:v>383</c:v>
                </c:pt>
                <c:pt idx="30">
                  <c:v>404</c:v>
                </c:pt>
                <c:pt idx="31">
                  <c:v>425</c:v>
                </c:pt>
                <c:pt idx="32">
                  <c:v>391</c:v>
                </c:pt>
                <c:pt idx="33">
                  <c:v>437</c:v>
                </c:pt>
                <c:pt idx="34">
                  <c:v>469</c:v>
                </c:pt>
                <c:pt idx="35">
                  <c:v>384</c:v>
                </c:pt>
                <c:pt idx="36">
                  <c:v>413</c:v>
                </c:pt>
                <c:pt idx="37">
                  <c:v>446</c:v>
                </c:pt>
                <c:pt idx="38">
                  <c:v>197</c:v>
                </c:pt>
                <c:pt idx="39">
                  <c:v>357</c:v>
                </c:pt>
                <c:pt idx="40">
                  <c:v>415</c:v>
                </c:pt>
                <c:pt idx="41">
                  <c:v>370</c:v>
                </c:pt>
                <c:pt idx="42">
                  <c:v>404</c:v>
                </c:pt>
                <c:pt idx="43">
                  <c:v>432</c:v>
                </c:pt>
                <c:pt idx="44">
                  <c:v>406</c:v>
                </c:pt>
                <c:pt idx="45">
                  <c:v>433</c:v>
                </c:pt>
                <c:pt idx="46">
                  <c:v>432</c:v>
                </c:pt>
                <c:pt idx="47">
                  <c:v>408</c:v>
                </c:pt>
                <c:pt idx="48">
                  <c:v>421</c:v>
                </c:pt>
                <c:pt idx="49">
                  <c:v>346</c:v>
                </c:pt>
                <c:pt idx="50">
                  <c:v>215</c:v>
                </c:pt>
                <c:pt idx="51">
                  <c:v>404</c:v>
                </c:pt>
                <c:pt idx="52">
                  <c:v>363</c:v>
                </c:pt>
                <c:pt idx="53">
                  <c:v>196</c:v>
                </c:pt>
                <c:pt idx="54">
                  <c:v>438</c:v>
                </c:pt>
                <c:pt idx="55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67-410F-9706-D7263FAC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9472"/>
        <c:axId val="1235106912"/>
      </c:scatterChart>
      <c:valAx>
        <c:axId val="12350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6912"/>
        <c:crosses val="autoZero"/>
        <c:crossBetween val="midCat"/>
      </c:valAx>
      <c:valAx>
        <c:axId val="1235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[2]CSAT0112!$E$3</c:f>
              <c:strCache>
                <c:ptCount val="1"/>
                <c:pt idx="0">
                  <c:v>eref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[2]CSAT0112!$A$4:$A$59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</c:numCache>
            </c:numRef>
          </c:xVal>
          <c:yVal>
            <c:numRef>
              <c:f>[2]CSAT0112!$E$4:$E$59</c:f>
              <c:numCache>
                <c:formatCode>General</c:formatCode>
                <c:ptCount val="56"/>
                <c:pt idx="0">
                  <c:v>10.4</c:v>
                </c:pt>
                <c:pt idx="1">
                  <c:v>10.4</c:v>
                </c:pt>
                <c:pt idx="2">
                  <c:v>10.4</c:v>
                </c:pt>
                <c:pt idx="3">
                  <c:v>10.6</c:v>
                </c:pt>
                <c:pt idx="4">
                  <c:v>10.7</c:v>
                </c:pt>
                <c:pt idx="5">
                  <c:v>10.6</c:v>
                </c:pt>
                <c:pt idx="6">
                  <c:v>10.5</c:v>
                </c:pt>
                <c:pt idx="7">
                  <c:v>10.4</c:v>
                </c:pt>
                <c:pt idx="8">
                  <c:v>10.3</c:v>
                </c:pt>
                <c:pt idx="9">
                  <c:v>10.199999999999999</c:v>
                </c:pt>
                <c:pt idx="10">
                  <c:v>10.1</c:v>
                </c:pt>
                <c:pt idx="11">
                  <c:v>10.1</c:v>
                </c:pt>
                <c:pt idx="12">
                  <c:v>10</c:v>
                </c:pt>
                <c:pt idx="13">
                  <c:v>9.9</c:v>
                </c:pt>
                <c:pt idx="14">
                  <c:v>9.8000000000000007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9.8000000000000007</c:v>
                </c:pt>
                <c:pt idx="19">
                  <c:v>9.8000000000000007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9.9</c:v>
                </c:pt>
                <c:pt idx="25">
                  <c:v>10</c:v>
                </c:pt>
                <c:pt idx="26">
                  <c:v>10</c:v>
                </c:pt>
                <c:pt idx="27">
                  <c:v>10.1</c:v>
                </c:pt>
                <c:pt idx="28">
                  <c:v>10.1</c:v>
                </c:pt>
                <c:pt idx="29">
                  <c:v>9.9</c:v>
                </c:pt>
                <c:pt idx="30">
                  <c:v>9.9</c:v>
                </c:pt>
                <c:pt idx="31">
                  <c:v>9.6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9.6</c:v>
                </c:pt>
                <c:pt idx="36">
                  <c:v>9.5</c:v>
                </c:pt>
                <c:pt idx="37">
                  <c:v>9.4</c:v>
                </c:pt>
                <c:pt idx="38">
                  <c:v>9.3000000000000007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9.3000000000000007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</c:v>
                </c:pt>
                <c:pt idx="46">
                  <c:v>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8.6999999999999993</c:v>
                </c:pt>
                <c:pt idx="55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0-4120-BC90-85E349537F2B}"/>
            </c:ext>
          </c:extLst>
        </c:ser>
        <c:ser>
          <c:idx val="1"/>
          <c:order val="1"/>
          <c:tx>
            <c:strRef>
              <c:f>[2]CSAT0112!$S$3</c:f>
              <c:strCache>
                <c:ptCount val="1"/>
                <c:pt idx="0">
                  <c:v>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[2]CSAT0112!$A$4:$A$59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</c:numCache>
            </c:numRef>
          </c:xVal>
          <c:yVal>
            <c:numRef>
              <c:f>[2]CSAT0112!$S$4:$S$59</c:f>
              <c:numCache>
                <c:formatCode>General</c:formatCode>
                <c:ptCount val="56"/>
                <c:pt idx="0">
                  <c:v>12.200000000000001</c:v>
                </c:pt>
                <c:pt idx="1">
                  <c:v>11.8</c:v>
                </c:pt>
                <c:pt idx="2">
                  <c:v>12.8</c:v>
                </c:pt>
                <c:pt idx="3">
                  <c:v>11.9</c:v>
                </c:pt>
                <c:pt idx="4">
                  <c:v>12.5</c:v>
                </c:pt>
                <c:pt idx="5">
                  <c:v>13.1</c:v>
                </c:pt>
                <c:pt idx="6">
                  <c:v>11.9</c:v>
                </c:pt>
                <c:pt idx="7">
                  <c:v>11.8</c:v>
                </c:pt>
                <c:pt idx="8">
                  <c:v>11</c:v>
                </c:pt>
                <c:pt idx="9">
                  <c:v>11.1</c:v>
                </c:pt>
                <c:pt idx="10">
                  <c:v>11.1</c:v>
                </c:pt>
                <c:pt idx="11">
                  <c:v>10.7</c:v>
                </c:pt>
                <c:pt idx="12">
                  <c:v>11</c:v>
                </c:pt>
                <c:pt idx="13">
                  <c:v>10.700000000000001</c:v>
                </c:pt>
                <c:pt idx="14">
                  <c:v>11.4</c:v>
                </c:pt>
                <c:pt idx="15">
                  <c:v>11.899999999999999</c:v>
                </c:pt>
                <c:pt idx="16">
                  <c:v>11.799999999999999</c:v>
                </c:pt>
                <c:pt idx="17">
                  <c:v>11.799999999999999</c:v>
                </c:pt>
                <c:pt idx="18">
                  <c:v>11.5</c:v>
                </c:pt>
                <c:pt idx="19">
                  <c:v>11.600000000000001</c:v>
                </c:pt>
                <c:pt idx="20">
                  <c:v>11.3</c:v>
                </c:pt>
                <c:pt idx="21">
                  <c:v>10.4</c:v>
                </c:pt>
                <c:pt idx="22">
                  <c:v>10.600000000000001</c:v>
                </c:pt>
                <c:pt idx="23">
                  <c:v>10.9</c:v>
                </c:pt>
                <c:pt idx="24">
                  <c:v>10.8</c:v>
                </c:pt>
                <c:pt idx="25">
                  <c:v>11.2</c:v>
                </c:pt>
                <c:pt idx="26">
                  <c:v>11.4</c:v>
                </c:pt>
                <c:pt idx="27">
                  <c:v>11.4</c:v>
                </c:pt>
                <c:pt idx="28">
                  <c:v>11.7</c:v>
                </c:pt>
                <c:pt idx="29">
                  <c:v>11.3</c:v>
                </c:pt>
                <c:pt idx="30">
                  <c:v>12.3</c:v>
                </c:pt>
                <c:pt idx="31">
                  <c:v>11.299999999999999</c:v>
                </c:pt>
                <c:pt idx="32">
                  <c:v>11.1</c:v>
                </c:pt>
                <c:pt idx="33">
                  <c:v>11.1</c:v>
                </c:pt>
                <c:pt idx="34">
                  <c:v>11.4</c:v>
                </c:pt>
                <c:pt idx="35">
                  <c:v>10.7</c:v>
                </c:pt>
                <c:pt idx="36">
                  <c:v>10.3</c:v>
                </c:pt>
                <c:pt idx="37">
                  <c:v>10.700000000000001</c:v>
                </c:pt>
                <c:pt idx="38">
                  <c:v>10.100000000000001</c:v>
                </c:pt>
                <c:pt idx="39">
                  <c:v>10.5</c:v>
                </c:pt>
                <c:pt idx="40">
                  <c:v>10.200000000000001</c:v>
                </c:pt>
                <c:pt idx="41">
                  <c:v>10.1</c:v>
                </c:pt>
                <c:pt idx="42">
                  <c:v>11.8</c:v>
                </c:pt>
                <c:pt idx="43">
                  <c:v>11.399999999999999</c:v>
                </c:pt>
                <c:pt idx="44">
                  <c:v>11.2</c:v>
                </c:pt>
                <c:pt idx="45">
                  <c:v>11.5</c:v>
                </c:pt>
                <c:pt idx="46">
                  <c:v>11.5</c:v>
                </c:pt>
                <c:pt idx="47">
                  <c:v>12</c:v>
                </c:pt>
                <c:pt idx="48">
                  <c:v>11.4</c:v>
                </c:pt>
                <c:pt idx="49">
                  <c:v>10.3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9.5</c:v>
                </c:pt>
                <c:pt idx="53">
                  <c:v>10.100000000000001</c:v>
                </c:pt>
                <c:pt idx="54">
                  <c:v>10.399999999999999</c:v>
                </c:pt>
                <c:pt idx="55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50-4120-BC90-85E34953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9472"/>
        <c:axId val="1235106912"/>
      </c:scatterChart>
      <c:valAx>
        <c:axId val="12350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6912"/>
        <c:crosses val="autoZero"/>
        <c:crossBetween val="midCat"/>
      </c:valAx>
      <c:valAx>
        <c:axId val="1235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'[3]F-2112 (Maize t6)'!$A$3:$A$88</c:f>
              <c:strCach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2">
                  <c:v>34</c:v>
                </c:pt>
                <c:pt idx="34">
                  <c:v>36</c:v>
                </c:pt>
                <c:pt idx="36">
                  <c:v>38</c:v>
                </c:pt>
                <c:pt idx="37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6">
                  <c:v>68</c:v>
                </c:pt>
              </c:strCache>
            </c:strRef>
          </c:xVal>
          <c:yVal>
            <c:numRef>
              <c:f>'[3]F-2112 (Maize t6)'!$F$3:$F$88</c:f>
              <c:numCache>
                <c:formatCode>General</c:formatCode>
                <c:ptCount val="86"/>
                <c:pt idx="0">
                  <c:v>428</c:v>
                </c:pt>
                <c:pt idx="1">
                  <c:v>428</c:v>
                </c:pt>
                <c:pt idx="2">
                  <c:v>431</c:v>
                </c:pt>
                <c:pt idx="3">
                  <c:v>430</c:v>
                </c:pt>
                <c:pt idx="4">
                  <c:v>430</c:v>
                </c:pt>
                <c:pt idx="5">
                  <c:v>429</c:v>
                </c:pt>
                <c:pt idx="6">
                  <c:v>429</c:v>
                </c:pt>
                <c:pt idx="7">
                  <c:v>430</c:v>
                </c:pt>
                <c:pt idx="8">
                  <c:v>432</c:v>
                </c:pt>
                <c:pt idx="9">
                  <c:v>429</c:v>
                </c:pt>
                <c:pt idx="10">
                  <c:v>430</c:v>
                </c:pt>
                <c:pt idx="11">
                  <c:v>428</c:v>
                </c:pt>
                <c:pt idx="12">
                  <c:v>428</c:v>
                </c:pt>
                <c:pt idx="13">
                  <c:v>429</c:v>
                </c:pt>
                <c:pt idx="14">
                  <c:v>429</c:v>
                </c:pt>
                <c:pt idx="15">
                  <c:v>431</c:v>
                </c:pt>
                <c:pt idx="16">
                  <c:v>432</c:v>
                </c:pt>
                <c:pt idx="17">
                  <c:v>432</c:v>
                </c:pt>
                <c:pt idx="18">
                  <c:v>431</c:v>
                </c:pt>
                <c:pt idx="19">
                  <c:v>430</c:v>
                </c:pt>
                <c:pt idx="20">
                  <c:v>430</c:v>
                </c:pt>
                <c:pt idx="21">
                  <c:v>429</c:v>
                </c:pt>
                <c:pt idx="22">
                  <c:v>432</c:v>
                </c:pt>
                <c:pt idx="23">
                  <c:v>432</c:v>
                </c:pt>
                <c:pt idx="24">
                  <c:v>431</c:v>
                </c:pt>
                <c:pt idx="25">
                  <c:v>432</c:v>
                </c:pt>
                <c:pt idx="26">
                  <c:v>432</c:v>
                </c:pt>
                <c:pt idx="27">
                  <c:v>431</c:v>
                </c:pt>
                <c:pt idx="28">
                  <c:v>435</c:v>
                </c:pt>
                <c:pt idx="29">
                  <c:v>432</c:v>
                </c:pt>
                <c:pt idx="30">
                  <c:v>433</c:v>
                </c:pt>
                <c:pt idx="32">
                  <c:v>433</c:v>
                </c:pt>
                <c:pt idx="34">
                  <c:v>433</c:v>
                </c:pt>
                <c:pt idx="36">
                  <c:v>435</c:v>
                </c:pt>
                <c:pt idx="37">
                  <c:v>437</c:v>
                </c:pt>
                <c:pt idx="39">
                  <c:v>436</c:v>
                </c:pt>
                <c:pt idx="40">
                  <c:v>436</c:v>
                </c:pt>
                <c:pt idx="41">
                  <c:v>433</c:v>
                </c:pt>
                <c:pt idx="42">
                  <c:v>433</c:v>
                </c:pt>
                <c:pt idx="43">
                  <c:v>433</c:v>
                </c:pt>
                <c:pt idx="44">
                  <c:v>430</c:v>
                </c:pt>
                <c:pt idx="45">
                  <c:v>434</c:v>
                </c:pt>
                <c:pt idx="46">
                  <c:v>432</c:v>
                </c:pt>
                <c:pt idx="47">
                  <c:v>434</c:v>
                </c:pt>
                <c:pt idx="48">
                  <c:v>435</c:v>
                </c:pt>
                <c:pt idx="49">
                  <c:v>434</c:v>
                </c:pt>
                <c:pt idx="50">
                  <c:v>439</c:v>
                </c:pt>
                <c:pt idx="52">
                  <c:v>438</c:v>
                </c:pt>
                <c:pt idx="53">
                  <c:v>434</c:v>
                </c:pt>
                <c:pt idx="54">
                  <c:v>434</c:v>
                </c:pt>
                <c:pt idx="55">
                  <c:v>435</c:v>
                </c:pt>
                <c:pt idx="56">
                  <c:v>433</c:v>
                </c:pt>
                <c:pt idx="57">
                  <c:v>434</c:v>
                </c:pt>
                <c:pt idx="58">
                  <c:v>435</c:v>
                </c:pt>
                <c:pt idx="59">
                  <c:v>433</c:v>
                </c:pt>
                <c:pt idx="60">
                  <c:v>436</c:v>
                </c:pt>
                <c:pt idx="61">
                  <c:v>436</c:v>
                </c:pt>
                <c:pt idx="62">
                  <c:v>437</c:v>
                </c:pt>
                <c:pt idx="63">
                  <c:v>437</c:v>
                </c:pt>
                <c:pt idx="64">
                  <c:v>443</c:v>
                </c:pt>
                <c:pt idx="66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7-4674-9CBB-076F6FEC2ED9}"/>
            </c:ext>
          </c:extLst>
        </c:ser>
        <c:ser>
          <c:idx val="1"/>
          <c:order val="1"/>
          <c:tx>
            <c:v>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'[3]F-2112 (Maize t6)'!$A$3:$A$88</c:f>
              <c:strCach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2">
                  <c:v>34</c:v>
                </c:pt>
                <c:pt idx="34">
                  <c:v>36</c:v>
                </c:pt>
                <c:pt idx="36">
                  <c:v>38</c:v>
                </c:pt>
                <c:pt idx="37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6">
                  <c:v>68</c:v>
                </c:pt>
              </c:strCache>
            </c:strRef>
          </c:xVal>
          <c:yVal>
            <c:numRef>
              <c:f>'[3]F-2112 (Maize t6)'!$M$3:$M$88</c:f>
              <c:numCache>
                <c:formatCode>General</c:formatCode>
                <c:ptCount val="86"/>
                <c:pt idx="0">
                  <c:v>313</c:v>
                </c:pt>
                <c:pt idx="1">
                  <c:v>227</c:v>
                </c:pt>
                <c:pt idx="2">
                  <c:v>307</c:v>
                </c:pt>
                <c:pt idx="3">
                  <c:v>334</c:v>
                </c:pt>
                <c:pt idx="4">
                  <c:v>175</c:v>
                </c:pt>
                <c:pt idx="5">
                  <c:v>239</c:v>
                </c:pt>
                <c:pt idx="6">
                  <c:v>231</c:v>
                </c:pt>
                <c:pt idx="7">
                  <c:v>296</c:v>
                </c:pt>
                <c:pt idx="8">
                  <c:v>400</c:v>
                </c:pt>
                <c:pt idx="9">
                  <c:v>238</c:v>
                </c:pt>
                <c:pt idx="10">
                  <c:v>359</c:v>
                </c:pt>
                <c:pt idx="11">
                  <c:v>270</c:v>
                </c:pt>
                <c:pt idx="12">
                  <c:v>175</c:v>
                </c:pt>
                <c:pt idx="13">
                  <c:v>152</c:v>
                </c:pt>
                <c:pt idx="14">
                  <c:v>189</c:v>
                </c:pt>
                <c:pt idx="15">
                  <c:v>243</c:v>
                </c:pt>
                <c:pt idx="16">
                  <c:v>271</c:v>
                </c:pt>
                <c:pt idx="17">
                  <c:v>212</c:v>
                </c:pt>
                <c:pt idx="18">
                  <c:v>348</c:v>
                </c:pt>
                <c:pt idx="19">
                  <c:v>277</c:v>
                </c:pt>
                <c:pt idx="20">
                  <c:v>265</c:v>
                </c:pt>
                <c:pt idx="21">
                  <c:v>270</c:v>
                </c:pt>
                <c:pt idx="22">
                  <c:v>122</c:v>
                </c:pt>
                <c:pt idx="23">
                  <c:v>227</c:v>
                </c:pt>
                <c:pt idx="24">
                  <c:v>271</c:v>
                </c:pt>
                <c:pt idx="25">
                  <c:v>197</c:v>
                </c:pt>
                <c:pt idx="26">
                  <c:v>254</c:v>
                </c:pt>
                <c:pt idx="27">
                  <c:v>215</c:v>
                </c:pt>
                <c:pt idx="28">
                  <c:v>149</c:v>
                </c:pt>
                <c:pt idx="29">
                  <c:v>175</c:v>
                </c:pt>
                <c:pt idx="30">
                  <c:v>161</c:v>
                </c:pt>
                <c:pt idx="32">
                  <c:v>45</c:v>
                </c:pt>
                <c:pt idx="34">
                  <c:v>400</c:v>
                </c:pt>
                <c:pt idx="36">
                  <c:v>896</c:v>
                </c:pt>
                <c:pt idx="37">
                  <c:v>446</c:v>
                </c:pt>
                <c:pt idx="39">
                  <c:v>414</c:v>
                </c:pt>
                <c:pt idx="40">
                  <c:v>480</c:v>
                </c:pt>
                <c:pt idx="41">
                  <c:v>348</c:v>
                </c:pt>
                <c:pt idx="42">
                  <c:v>525</c:v>
                </c:pt>
                <c:pt idx="43">
                  <c:v>506</c:v>
                </c:pt>
                <c:pt idx="44">
                  <c:v>379</c:v>
                </c:pt>
                <c:pt idx="45">
                  <c:v>285</c:v>
                </c:pt>
                <c:pt idx="46">
                  <c:v>853</c:v>
                </c:pt>
                <c:pt idx="47">
                  <c:v>879</c:v>
                </c:pt>
                <c:pt idx="48">
                  <c:v>244</c:v>
                </c:pt>
                <c:pt idx="49">
                  <c:v>883</c:v>
                </c:pt>
                <c:pt idx="50">
                  <c:v>506</c:v>
                </c:pt>
                <c:pt idx="52">
                  <c:v>807</c:v>
                </c:pt>
                <c:pt idx="53">
                  <c:v>315</c:v>
                </c:pt>
                <c:pt idx="54">
                  <c:v>480</c:v>
                </c:pt>
                <c:pt idx="55">
                  <c:v>571</c:v>
                </c:pt>
                <c:pt idx="56">
                  <c:v>290</c:v>
                </c:pt>
                <c:pt idx="57">
                  <c:v>367</c:v>
                </c:pt>
                <c:pt idx="58">
                  <c:v>264</c:v>
                </c:pt>
                <c:pt idx="59">
                  <c:v>402</c:v>
                </c:pt>
                <c:pt idx="60">
                  <c:v>362</c:v>
                </c:pt>
                <c:pt idx="61">
                  <c:v>471</c:v>
                </c:pt>
                <c:pt idx="62">
                  <c:v>638</c:v>
                </c:pt>
                <c:pt idx="63">
                  <c:v>736</c:v>
                </c:pt>
                <c:pt idx="64">
                  <c:v>366</c:v>
                </c:pt>
                <c:pt idx="66">
                  <c:v>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27-4674-9CBB-076F6FEC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9472"/>
        <c:axId val="1235106912"/>
      </c:scatterChart>
      <c:valAx>
        <c:axId val="12350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6912"/>
        <c:crosses val="autoZero"/>
        <c:crossBetween val="midCat"/>
      </c:valAx>
      <c:valAx>
        <c:axId val="1235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'[3]F-2112 (Maize t6)'!$R$2</c:f>
              <c:strCache>
                <c:ptCount val="1"/>
                <c:pt idx="0">
                  <c:v>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'[3]F-2112 (Maize t6)'!$A$3:$A$88</c:f>
              <c:strCach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2">
                  <c:v>34</c:v>
                </c:pt>
                <c:pt idx="34">
                  <c:v>36</c:v>
                </c:pt>
                <c:pt idx="36">
                  <c:v>38</c:v>
                </c:pt>
                <c:pt idx="37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6">
                  <c:v>68</c:v>
                </c:pt>
              </c:strCache>
            </c:strRef>
          </c:xVal>
          <c:yVal>
            <c:numRef>
              <c:f>'[3]F-2112 (Maize t6)'!$R$3:$R$69</c:f>
              <c:numCache>
                <c:formatCode>General</c:formatCode>
                <c:ptCount val="67"/>
                <c:pt idx="0">
                  <c:v>16.400000000000002</c:v>
                </c:pt>
                <c:pt idx="1">
                  <c:v>16.5</c:v>
                </c:pt>
                <c:pt idx="2">
                  <c:v>16.7</c:v>
                </c:pt>
                <c:pt idx="3">
                  <c:v>16</c:v>
                </c:pt>
                <c:pt idx="4">
                  <c:v>16</c:v>
                </c:pt>
                <c:pt idx="5">
                  <c:v>15.7</c:v>
                </c:pt>
                <c:pt idx="6">
                  <c:v>15.600000000000001</c:v>
                </c:pt>
                <c:pt idx="7">
                  <c:v>14.8</c:v>
                </c:pt>
                <c:pt idx="8">
                  <c:v>14.700000000000001</c:v>
                </c:pt>
                <c:pt idx="9">
                  <c:v>14.7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14.2</c:v>
                </c:pt>
                <c:pt idx="14">
                  <c:v>14.100000000000001</c:v>
                </c:pt>
                <c:pt idx="15">
                  <c:v>13.799999999999999</c:v>
                </c:pt>
                <c:pt idx="16">
                  <c:v>13.5</c:v>
                </c:pt>
                <c:pt idx="17">
                  <c:v>13.299999999999999</c:v>
                </c:pt>
                <c:pt idx="18">
                  <c:v>13</c:v>
                </c:pt>
                <c:pt idx="19">
                  <c:v>13.1</c:v>
                </c:pt>
                <c:pt idx="20">
                  <c:v>13</c:v>
                </c:pt>
                <c:pt idx="21">
                  <c:v>12.700000000000001</c:v>
                </c:pt>
                <c:pt idx="22">
                  <c:v>12.5</c:v>
                </c:pt>
                <c:pt idx="23">
                  <c:v>12.4</c:v>
                </c:pt>
                <c:pt idx="24">
                  <c:v>12.4</c:v>
                </c:pt>
                <c:pt idx="25">
                  <c:v>12.2</c:v>
                </c:pt>
                <c:pt idx="26">
                  <c:v>12.1</c:v>
                </c:pt>
                <c:pt idx="27">
                  <c:v>12</c:v>
                </c:pt>
                <c:pt idx="28">
                  <c:v>11.9</c:v>
                </c:pt>
                <c:pt idx="29">
                  <c:v>12</c:v>
                </c:pt>
                <c:pt idx="30">
                  <c:v>11.4</c:v>
                </c:pt>
                <c:pt idx="32">
                  <c:v>11.6</c:v>
                </c:pt>
                <c:pt idx="34">
                  <c:v>11.4</c:v>
                </c:pt>
                <c:pt idx="36">
                  <c:v>11.1</c:v>
                </c:pt>
                <c:pt idx="37">
                  <c:v>11</c:v>
                </c:pt>
                <c:pt idx="39">
                  <c:v>10.8</c:v>
                </c:pt>
                <c:pt idx="40">
                  <c:v>11.1</c:v>
                </c:pt>
                <c:pt idx="41">
                  <c:v>11.3</c:v>
                </c:pt>
                <c:pt idx="42">
                  <c:v>10.700000000000001</c:v>
                </c:pt>
                <c:pt idx="43">
                  <c:v>10.700000000000001</c:v>
                </c:pt>
                <c:pt idx="44">
                  <c:v>10.4</c:v>
                </c:pt>
                <c:pt idx="45">
                  <c:v>10.5</c:v>
                </c:pt>
                <c:pt idx="46">
                  <c:v>10.199999999999999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10.199999999999999</c:v>
                </c:pt>
                <c:pt idx="50">
                  <c:v>9.9</c:v>
                </c:pt>
                <c:pt idx="52">
                  <c:v>10</c:v>
                </c:pt>
                <c:pt idx="53">
                  <c:v>10.199999999999999</c:v>
                </c:pt>
                <c:pt idx="54">
                  <c:v>10.1</c:v>
                </c:pt>
                <c:pt idx="55">
                  <c:v>10.100000000000001</c:v>
                </c:pt>
                <c:pt idx="56">
                  <c:v>10.6</c:v>
                </c:pt>
                <c:pt idx="57">
                  <c:v>10.6</c:v>
                </c:pt>
                <c:pt idx="58">
                  <c:v>10.3</c:v>
                </c:pt>
                <c:pt idx="59">
                  <c:v>10.8</c:v>
                </c:pt>
                <c:pt idx="60">
                  <c:v>10.199999999999999</c:v>
                </c:pt>
                <c:pt idx="61">
                  <c:v>10</c:v>
                </c:pt>
                <c:pt idx="62">
                  <c:v>9.8999999999999986</c:v>
                </c:pt>
                <c:pt idx="63">
                  <c:v>10</c:v>
                </c:pt>
                <c:pt idx="64">
                  <c:v>10.199999999999999</c:v>
                </c:pt>
                <c:pt idx="66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B-43AD-9D24-4B959740C7F1}"/>
            </c:ext>
          </c:extLst>
        </c:ser>
        <c:ser>
          <c:idx val="1"/>
          <c:order val="1"/>
          <c:tx>
            <c:strRef>
              <c:f>'[3]F-2112 (Maize t6)'!$D$2</c:f>
              <c:strCache>
                <c:ptCount val="1"/>
                <c:pt idx="0">
                  <c:v>eref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'[3]F-2112 (Maize t6)'!$A$3:$A$69</c:f>
              <c:strCach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2">
                  <c:v>34</c:v>
                </c:pt>
                <c:pt idx="34">
                  <c:v>36</c:v>
                </c:pt>
                <c:pt idx="36">
                  <c:v>38</c:v>
                </c:pt>
                <c:pt idx="37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6">
                  <c:v>68</c:v>
                </c:pt>
              </c:strCache>
            </c:strRef>
          </c:xVal>
          <c:yVal>
            <c:numRef>
              <c:f>'[3]F-2112 (Maize t6)'!$D$3:$D$69</c:f>
              <c:numCache>
                <c:formatCode>General</c:formatCode>
                <c:ptCount val="67"/>
                <c:pt idx="0">
                  <c:v>16.100000000000001</c:v>
                </c:pt>
                <c:pt idx="1">
                  <c:v>16.2</c:v>
                </c:pt>
                <c:pt idx="2">
                  <c:v>16.3</c:v>
                </c:pt>
                <c:pt idx="3">
                  <c:v>15.5</c:v>
                </c:pt>
                <c:pt idx="4">
                  <c:v>15.2</c:v>
                </c:pt>
                <c:pt idx="5">
                  <c:v>15</c:v>
                </c:pt>
                <c:pt idx="6">
                  <c:v>14.8</c:v>
                </c:pt>
                <c:pt idx="7">
                  <c:v>14.4</c:v>
                </c:pt>
                <c:pt idx="8">
                  <c:v>14.3</c:v>
                </c:pt>
                <c:pt idx="9">
                  <c:v>14.2</c:v>
                </c:pt>
                <c:pt idx="10">
                  <c:v>14.1</c:v>
                </c:pt>
                <c:pt idx="11">
                  <c:v>14.1</c:v>
                </c:pt>
                <c:pt idx="12">
                  <c:v>13.9</c:v>
                </c:pt>
                <c:pt idx="13">
                  <c:v>13.5</c:v>
                </c:pt>
                <c:pt idx="14">
                  <c:v>13.3</c:v>
                </c:pt>
                <c:pt idx="15">
                  <c:v>13.2</c:v>
                </c:pt>
                <c:pt idx="16">
                  <c:v>13.1</c:v>
                </c:pt>
                <c:pt idx="17">
                  <c:v>13.1</c:v>
                </c:pt>
                <c:pt idx="18">
                  <c:v>12.7</c:v>
                </c:pt>
                <c:pt idx="19">
                  <c:v>12.7</c:v>
                </c:pt>
                <c:pt idx="20">
                  <c:v>12.6</c:v>
                </c:pt>
                <c:pt idx="21">
                  <c:v>12.4</c:v>
                </c:pt>
                <c:pt idx="22">
                  <c:v>12</c:v>
                </c:pt>
                <c:pt idx="23">
                  <c:v>11.9</c:v>
                </c:pt>
                <c:pt idx="24">
                  <c:v>11.8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11.4</c:v>
                </c:pt>
                <c:pt idx="29">
                  <c:v>11.2</c:v>
                </c:pt>
                <c:pt idx="30">
                  <c:v>11.1</c:v>
                </c:pt>
                <c:pt idx="32">
                  <c:v>11.1</c:v>
                </c:pt>
                <c:pt idx="34">
                  <c:v>11.1</c:v>
                </c:pt>
                <c:pt idx="36">
                  <c:v>11.1</c:v>
                </c:pt>
                <c:pt idx="37">
                  <c:v>10.8</c:v>
                </c:pt>
                <c:pt idx="39">
                  <c:v>10.8</c:v>
                </c:pt>
                <c:pt idx="40">
                  <c:v>10.6</c:v>
                </c:pt>
                <c:pt idx="41">
                  <c:v>10.3</c:v>
                </c:pt>
                <c:pt idx="42">
                  <c:v>10.4</c:v>
                </c:pt>
                <c:pt idx="43">
                  <c:v>10.4</c:v>
                </c:pt>
                <c:pt idx="44">
                  <c:v>10.1</c:v>
                </c:pt>
                <c:pt idx="45">
                  <c:v>10.3</c:v>
                </c:pt>
                <c:pt idx="46">
                  <c:v>10.1</c:v>
                </c:pt>
                <c:pt idx="47">
                  <c:v>10.1</c:v>
                </c:pt>
                <c:pt idx="48">
                  <c:v>9.9</c:v>
                </c:pt>
                <c:pt idx="49">
                  <c:v>10.1</c:v>
                </c:pt>
                <c:pt idx="50">
                  <c:v>9.8000000000000007</c:v>
                </c:pt>
                <c:pt idx="52">
                  <c:v>9.8000000000000007</c:v>
                </c:pt>
                <c:pt idx="53">
                  <c:v>10</c:v>
                </c:pt>
                <c:pt idx="54">
                  <c:v>10</c:v>
                </c:pt>
                <c:pt idx="55">
                  <c:v>9.8000000000000007</c:v>
                </c:pt>
                <c:pt idx="56">
                  <c:v>9.9</c:v>
                </c:pt>
                <c:pt idx="57">
                  <c:v>10.1</c:v>
                </c:pt>
                <c:pt idx="58">
                  <c:v>9.8000000000000007</c:v>
                </c:pt>
                <c:pt idx="59">
                  <c:v>9.9</c:v>
                </c:pt>
                <c:pt idx="60">
                  <c:v>10.199999999999999</c:v>
                </c:pt>
                <c:pt idx="61">
                  <c:v>9.8000000000000007</c:v>
                </c:pt>
                <c:pt idx="62">
                  <c:v>9.6999999999999993</c:v>
                </c:pt>
                <c:pt idx="63">
                  <c:v>9.9</c:v>
                </c:pt>
                <c:pt idx="64">
                  <c:v>9.6999999999999993</c:v>
                </c:pt>
                <c:pt idx="66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CB-43AD-9D24-4B959740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9472"/>
        <c:axId val="1235106912"/>
      </c:scatterChart>
      <c:valAx>
        <c:axId val="12350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6912"/>
        <c:crosses val="autoZero"/>
        <c:crossBetween val="midCat"/>
      </c:valAx>
      <c:valAx>
        <c:axId val="1235106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'[4]F-2112 (tomato t6)'!$A$4:$A$90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'[4]F-2112 (tomato t6)'!$F$4:$F$90</c:f>
              <c:numCache>
                <c:formatCode>General</c:formatCode>
                <c:ptCount val="87"/>
                <c:pt idx="0">
                  <c:v>567</c:v>
                </c:pt>
                <c:pt idx="1">
                  <c:v>598</c:v>
                </c:pt>
                <c:pt idx="2">
                  <c:v>604</c:v>
                </c:pt>
                <c:pt idx="3">
                  <c:v>631</c:v>
                </c:pt>
                <c:pt idx="4">
                  <c:v>648</c:v>
                </c:pt>
                <c:pt idx="5">
                  <c:v>667</c:v>
                </c:pt>
                <c:pt idx="6">
                  <c:v>674</c:v>
                </c:pt>
                <c:pt idx="7">
                  <c:v>688</c:v>
                </c:pt>
                <c:pt idx="8">
                  <c:v>705</c:v>
                </c:pt>
                <c:pt idx="9">
                  <c:v>715</c:v>
                </c:pt>
                <c:pt idx="10">
                  <c:v>727</c:v>
                </c:pt>
                <c:pt idx="11">
                  <c:v>734</c:v>
                </c:pt>
                <c:pt idx="12">
                  <c:v>746</c:v>
                </c:pt>
                <c:pt idx="13">
                  <c:v>763</c:v>
                </c:pt>
                <c:pt idx="14">
                  <c:v>776</c:v>
                </c:pt>
                <c:pt idx="15">
                  <c:v>779</c:v>
                </c:pt>
                <c:pt idx="16">
                  <c:v>789</c:v>
                </c:pt>
                <c:pt idx="17">
                  <c:v>806</c:v>
                </c:pt>
                <c:pt idx="18">
                  <c:v>815</c:v>
                </c:pt>
                <c:pt idx="19">
                  <c:v>819</c:v>
                </c:pt>
                <c:pt idx="20">
                  <c:v>826</c:v>
                </c:pt>
                <c:pt idx="21">
                  <c:v>839</c:v>
                </c:pt>
                <c:pt idx="22">
                  <c:v>858</c:v>
                </c:pt>
                <c:pt idx="23">
                  <c:v>864</c:v>
                </c:pt>
                <c:pt idx="24">
                  <c:v>877</c:v>
                </c:pt>
                <c:pt idx="25">
                  <c:v>888</c:v>
                </c:pt>
                <c:pt idx="26">
                  <c:v>892</c:v>
                </c:pt>
                <c:pt idx="27">
                  <c:v>915</c:v>
                </c:pt>
                <c:pt idx="28">
                  <c:v>937</c:v>
                </c:pt>
                <c:pt idx="29">
                  <c:v>944</c:v>
                </c:pt>
                <c:pt idx="30">
                  <c:v>942</c:v>
                </c:pt>
                <c:pt idx="31">
                  <c:v>959</c:v>
                </c:pt>
                <c:pt idx="32">
                  <c:v>967</c:v>
                </c:pt>
                <c:pt idx="33">
                  <c:v>974</c:v>
                </c:pt>
                <c:pt idx="34">
                  <c:v>987</c:v>
                </c:pt>
                <c:pt idx="35">
                  <c:v>1001</c:v>
                </c:pt>
                <c:pt idx="36">
                  <c:v>904</c:v>
                </c:pt>
                <c:pt idx="37">
                  <c:v>904</c:v>
                </c:pt>
                <c:pt idx="38">
                  <c:v>892</c:v>
                </c:pt>
                <c:pt idx="39">
                  <c:v>883</c:v>
                </c:pt>
                <c:pt idx="40">
                  <c:v>877</c:v>
                </c:pt>
                <c:pt idx="41">
                  <c:v>878</c:v>
                </c:pt>
                <c:pt idx="42">
                  <c:v>877</c:v>
                </c:pt>
                <c:pt idx="43">
                  <c:v>880</c:v>
                </c:pt>
                <c:pt idx="44">
                  <c:v>877</c:v>
                </c:pt>
                <c:pt idx="45">
                  <c:v>871</c:v>
                </c:pt>
                <c:pt idx="46">
                  <c:v>872</c:v>
                </c:pt>
                <c:pt idx="47">
                  <c:v>872</c:v>
                </c:pt>
                <c:pt idx="48">
                  <c:v>883</c:v>
                </c:pt>
                <c:pt idx="49">
                  <c:v>837</c:v>
                </c:pt>
                <c:pt idx="50">
                  <c:v>818</c:v>
                </c:pt>
                <c:pt idx="51">
                  <c:v>819</c:v>
                </c:pt>
                <c:pt idx="52">
                  <c:v>822</c:v>
                </c:pt>
                <c:pt idx="53">
                  <c:v>829</c:v>
                </c:pt>
                <c:pt idx="54">
                  <c:v>840</c:v>
                </c:pt>
                <c:pt idx="55">
                  <c:v>849</c:v>
                </c:pt>
                <c:pt idx="56">
                  <c:v>859</c:v>
                </c:pt>
                <c:pt idx="57">
                  <c:v>863</c:v>
                </c:pt>
                <c:pt idx="58">
                  <c:v>880</c:v>
                </c:pt>
                <c:pt idx="59">
                  <c:v>894</c:v>
                </c:pt>
                <c:pt idx="60">
                  <c:v>906</c:v>
                </c:pt>
                <c:pt idx="61">
                  <c:v>920</c:v>
                </c:pt>
                <c:pt idx="62">
                  <c:v>931</c:v>
                </c:pt>
                <c:pt idx="63">
                  <c:v>938</c:v>
                </c:pt>
                <c:pt idx="64">
                  <c:v>945</c:v>
                </c:pt>
                <c:pt idx="65">
                  <c:v>961</c:v>
                </c:pt>
                <c:pt idx="66">
                  <c:v>975</c:v>
                </c:pt>
                <c:pt idx="67">
                  <c:v>975</c:v>
                </c:pt>
                <c:pt idx="68">
                  <c:v>1003</c:v>
                </c:pt>
                <c:pt idx="69">
                  <c:v>1015</c:v>
                </c:pt>
                <c:pt idx="70">
                  <c:v>1027</c:v>
                </c:pt>
                <c:pt idx="71">
                  <c:v>1037</c:v>
                </c:pt>
                <c:pt idx="72">
                  <c:v>1041</c:v>
                </c:pt>
                <c:pt idx="73">
                  <c:v>1044</c:v>
                </c:pt>
                <c:pt idx="74">
                  <c:v>1046</c:v>
                </c:pt>
                <c:pt idx="75">
                  <c:v>1035</c:v>
                </c:pt>
                <c:pt idx="76">
                  <c:v>1039</c:v>
                </c:pt>
                <c:pt idx="77">
                  <c:v>1058</c:v>
                </c:pt>
                <c:pt idx="78">
                  <c:v>1041</c:v>
                </c:pt>
                <c:pt idx="79">
                  <c:v>1043</c:v>
                </c:pt>
                <c:pt idx="80">
                  <c:v>1051</c:v>
                </c:pt>
                <c:pt idx="81">
                  <c:v>1072</c:v>
                </c:pt>
                <c:pt idx="82">
                  <c:v>1075</c:v>
                </c:pt>
                <c:pt idx="83">
                  <c:v>1073</c:v>
                </c:pt>
                <c:pt idx="84">
                  <c:v>1097</c:v>
                </c:pt>
                <c:pt idx="85">
                  <c:v>1105</c:v>
                </c:pt>
                <c:pt idx="86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2-4358-AEDF-27BFB5D89A5A}"/>
            </c:ext>
          </c:extLst>
        </c:ser>
        <c:ser>
          <c:idx val="1"/>
          <c:order val="1"/>
          <c:tx>
            <c:v>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'[4]F-2112 (tomato t6)'!$A$4:$A$90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'[4]F-2112 (tomato t6)'!$M$4:$M$90</c:f>
              <c:numCache>
                <c:formatCode>General</c:formatCode>
                <c:ptCount val="87"/>
                <c:pt idx="0">
                  <c:v>400</c:v>
                </c:pt>
                <c:pt idx="1">
                  <c:v>545</c:v>
                </c:pt>
                <c:pt idx="2">
                  <c:v>521</c:v>
                </c:pt>
                <c:pt idx="3">
                  <c:v>535</c:v>
                </c:pt>
                <c:pt idx="4">
                  <c:v>531</c:v>
                </c:pt>
                <c:pt idx="5">
                  <c:v>620</c:v>
                </c:pt>
                <c:pt idx="6">
                  <c:v>566</c:v>
                </c:pt>
                <c:pt idx="7">
                  <c:v>559</c:v>
                </c:pt>
                <c:pt idx="8">
                  <c:v>557</c:v>
                </c:pt>
                <c:pt idx="9">
                  <c:v>634</c:v>
                </c:pt>
                <c:pt idx="10">
                  <c:v>625</c:v>
                </c:pt>
                <c:pt idx="11">
                  <c:v>571</c:v>
                </c:pt>
                <c:pt idx="12">
                  <c:v>619</c:v>
                </c:pt>
                <c:pt idx="13">
                  <c:v>678</c:v>
                </c:pt>
                <c:pt idx="14">
                  <c:v>652</c:v>
                </c:pt>
                <c:pt idx="15">
                  <c:v>688</c:v>
                </c:pt>
                <c:pt idx="16">
                  <c:v>666</c:v>
                </c:pt>
                <c:pt idx="17">
                  <c:v>553</c:v>
                </c:pt>
                <c:pt idx="18">
                  <c:v>633</c:v>
                </c:pt>
                <c:pt idx="19">
                  <c:v>704</c:v>
                </c:pt>
                <c:pt idx="20">
                  <c:v>654</c:v>
                </c:pt>
                <c:pt idx="21">
                  <c:v>696</c:v>
                </c:pt>
                <c:pt idx="22">
                  <c:v>775</c:v>
                </c:pt>
                <c:pt idx="23">
                  <c:v>725</c:v>
                </c:pt>
                <c:pt idx="24">
                  <c:v>801</c:v>
                </c:pt>
                <c:pt idx="25">
                  <c:v>840</c:v>
                </c:pt>
                <c:pt idx="26">
                  <c:v>796</c:v>
                </c:pt>
                <c:pt idx="27">
                  <c:v>875</c:v>
                </c:pt>
                <c:pt idx="28">
                  <c:v>980</c:v>
                </c:pt>
                <c:pt idx="29">
                  <c:v>884</c:v>
                </c:pt>
                <c:pt idx="30">
                  <c:v>831</c:v>
                </c:pt>
                <c:pt idx="31">
                  <c:v>846</c:v>
                </c:pt>
                <c:pt idx="32">
                  <c:v>734</c:v>
                </c:pt>
                <c:pt idx="33">
                  <c:v>873</c:v>
                </c:pt>
                <c:pt idx="34">
                  <c:v>791</c:v>
                </c:pt>
                <c:pt idx="35">
                  <c:v>932</c:v>
                </c:pt>
                <c:pt idx="36">
                  <c:v>996</c:v>
                </c:pt>
                <c:pt idx="37">
                  <c:v>494</c:v>
                </c:pt>
                <c:pt idx="38">
                  <c:v>698</c:v>
                </c:pt>
                <c:pt idx="39">
                  <c:v>828</c:v>
                </c:pt>
                <c:pt idx="40">
                  <c:v>652</c:v>
                </c:pt>
                <c:pt idx="41">
                  <c:v>738</c:v>
                </c:pt>
                <c:pt idx="42">
                  <c:v>718</c:v>
                </c:pt>
                <c:pt idx="43">
                  <c:v>666</c:v>
                </c:pt>
                <c:pt idx="44">
                  <c:v>699</c:v>
                </c:pt>
                <c:pt idx="45">
                  <c:v>689</c:v>
                </c:pt>
                <c:pt idx="46">
                  <c:v>854</c:v>
                </c:pt>
                <c:pt idx="47">
                  <c:v>831</c:v>
                </c:pt>
                <c:pt idx="48">
                  <c:v>783</c:v>
                </c:pt>
                <c:pt idx="49">
                  <c:v>758</c:v>
                </c:pt>
                <c:pt idx="50">
                  <c:v>770</c:v>
                </c:pt>
                <c:pt idx="51">
                  <c:v>733</c:v>
                </c:pt>
                <c:pt idx="52">
                  <c:v>756</c:v>
                </c:pt>
                <c:pt idx="53">
                  <c:v>760</c:v>
                </c:pt>
                <c:pt idx="54">
                  <c:v>718</c:v>
                </c:pt>
                <c:pt idx="55">
                  <c:v>734</c:v>
                </c:pt>
                <c:pt idx="56">
                  <c:v>747</c:v>
                </c:pt>
                <c:pt idx="57">
                  <c:v>797</c:v>
                </c:pt>
                <c:pt idx="58">
                  <c:v>810</c:v>
                </c:pt>
                <c:pt idx="59">
                  <c:v>854</c:v>
                </c:pt>
                <c:pt idx="60">
                  <c:v>869</c:v>
                </c:pt>
                <c:pt idx="61">
                  <c:v>852</c:v>
                </c:pt>
                <c:pt idx="62">
                  <c:v>877</c:v>
                </c:pt>
                <c:pt idx="63">
                  <c:v>871</c:v>
                </c:pt>
                <c:pt idx="64">
                  <c:v>868</c:v>
                </c:pt>
                <c:pt idx="65">
                  <c:v>867</c:v>
                </c:pt>
                <c:pt idx="66">
                  <c:v>934</c:v>
                </c:pt>
                <c:pt idx="67">
                  <c:v>936</c:v>
                </c:pt>
                <c:pt idx="68">
                  <c:v>860</c:v>
                </c:pt>
                <c:pt idx="69">
                  <c:v>850</c:v>
                </c:pt>
                <c:pt idx="70">
                  <c:v>830</c:v>
                </c:pt>
                <c:pt idx="71">
                  <c:v>865</c:v>
                </c:pt>
                <c:pt idx="72">
                  <c:v>836</c:v>
                </c:pt>
                <c:pt idx="73">
                  <c:v>896</c:v>
                </c:pt>
                <c:pt idx="74">
                  <c:v>839</c:v>
                </c:pt>
                <c:pt idx="75">
                  <c:v>880</c:v>
                </c:pt>
                <c:pt idx="76">
                  <c:v>925</c:v>
                </c:pt>
                <c:pt idx="77">
                  <c:v>794</c:v>
                </c:pt>
                <c:pt idx="78">
                  <c:v>939</c:v>
                </c:pt>
                <c:pt idx="79">
                  <c:v>920</c:v>
                </c:pt>
                <c:pt idx="80">
                  <c:v>871</c:v>
                </c:pt>
                <c:pt idx="81">
                  <c:v>917</c:v>
                </c:pt>
                <c:pt idx="82">
                  <c:v>964</c:v>
                </c:pt>
                <c:pt idx="83">
                  <c:v>1031</c:v>
                </c:pt>
                <c:pt idx="84">
                  <c:v>911</c:v>
                </c:pt>
                <c:pt idx="85">
                  <c:v>944</c:v>
                </c:pt>
                <c:pt idx="86">
                  <c:v>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2-4358-AEDF-27BFB5D89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9472"/>
        <c:axId val="1235106912"/>
      </c:scatterChart>
      <c:valAx>
        <c:axId val="12350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6912"/>
        <c:crosses val="autoZero"/>
        <c:crossBetween val="midCat"/>
      </c:valAx>
      <c:valAx>
        <c:axId val="1235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'[4]FA-1612 (tomato t4)'!$D$2</c:f>
              <c:strCache>
                <c:ptCount val="1"/>
                <c:pt idx="0">
                  <c:v>eref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'[4]F-2112 (tomato t6)'!$A$4:$A$90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'[4]F-2112 (tomato t6)'!$D$4:$D$90</c:f>
              <c:numCache>
                <c:formatCode>General</c:formatCode>
                <c:ptCount val="87"/>
                <c:pt idx="0">
                  <c:v>18</c:v>
                </c:pt>
                <c:pt idx="1">
                  <c:v>18.3</c:v>
                </c:pt>
                <c:pt idx="2">
                  <c:v>18.399999999999999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18.7</c:v>
                </c:pt>
                <c:pt idx="6">
                  <c:v>18.899999999999999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19.2</c:v>
                </c:pt>
                <c:pt idx="11">
                  <c:v>19.100000000000001</c:v>
                </c:pt>
                <c:pt idx="12">
                  <c:v>19.3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19.5</c:v>
                </c:pt>
                <c:pt idx="16">
                  <c:v>19.600000000000001</c:v>
                </c:pt>
                <c:pt idx="17">
                  <c:v>19.600000000000001</c:v>
                </c:pt>
                <c:pt idx="18">
                  <c:v>19.600000000000001</c:v>
                </c:pt>
                <c:pt idx="19">
                  <c:v>19.7</c:v>
                </c:pt>
                <c:pt idx="20">
                  <c:v>19.899999999999999</c:v>
                </c:pt>
                <c:pt idx="21">
                  <c:v>19.7</c:v>
                </c:pt>
                <c:pt idx="22">
                  <c:v>19.8</c:v>
                </c:pt>
                <c:pt idx="23">
                  <c:v>19.899999999999999</c:v>
                </c:pt>
                <c:pt idx="24">
                  <c:v>19.8</c:v>
                </c:pt>
                <c:pt idx="25">
                  <c:v>19.8</c:v>
                </c:pt>
                <c:pt idx="26">
                  <c:v>20</c:v>
                </c:pt>
                <c:pt idx="27">
                  <c:v>19.8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20.3</c:v>
                </c:pt>
                <c:pt idx="32">
                  <c:v>20.399999999999999</c:v>
                </c:pt>
                <c:pt idx="33">
                  <c:v>20.5</c:v>
                </c:pt>
                <c:pt idx="34">
                  <c:v>20.7</c:v>
                </c:pt>
                <c:pt idx="35">
                  <c:v>20.9</c:v>
                </c:pt>
                <c:pt idx="36">
                  <c:v>20</c:v>
                </c:pt>
                <c:pt idx="37">
                  <c:v>20</c:v>
                </c:pt>
                <c:pt idx="38">
                  <c:v>20.100000000000001</c:v>
                </c:pt>
                <c:pt idx="39">
                  <c:v>20</c:v>
                </c:pt>
                <c:pt idx="40">
                  <c:v>19.899999999999999</c:v>
                </c:pt>
                <c:pt idx="41">
                  <c:v>20</c:v>
                </c:pt>
                <c:pt idx="42">
                  <c:v>20.100000000000001</c:v>
                </c:pt>
                <c:pt idx="43">
                  <c:v>19.899999999999999</c:v>
                </c:pt>
                <c:pt idx="44">
                  <c:v>19.899999999999999</c:v>
                </c:pt>
                <c:pt idx="45">
                  <c:v>20</c:v>
                </c:pt>
                <c:pt idx="46">
                  <c:v>19.899999999999999</c:v>
                </c:pt>
                <c:pt idx="47">
                  <c:v>20.100000000000001</c:v>
                </c:pt>
                <c:pt idx="48">
                  <c:v>19.899999999999999</c:v>
                </c:pt>
                <c:pt idx="49">
                  <c:v>20.2</c:v>
                </c:pt>
                <c:pt idx="50">
                  <c:v>20</c:v>
                </c:pt>
                <c:pt idx="51">
                  <c:v>20</c:v>
                </c:pt>
                <c:pt idx="52">
                  <c:v>20.100000000000001</c:v>
                </c:pt>
                <c:pt idx="53">
                  <c:v>20.100000000000001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20.100000000000001</c:v>
                </c:pt>
                <c:pt idx="58">
                  <c:v>19.899999999999999</c:v>
                </c:pt>
                <c:pt idx="59">
                  <c:v>19.899999999999999</c:v>
                </c:pt>
                <c:pt idx="60">
                  <c:v>20.100000000000001</c:v>
                </c:pt>
                <c:pt idx="61">
                  <c:v>20</c:v>
                </c:pt>
                <c:pt idx="62">
                  <c:v>20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20.399999999999999</c:v>
                </c:pt>
                <c:pt idx="68">
                  <c:v>20.7</c:v>
                </c:pt>
                <c:pt idx="69">
                  <c:v>20.9</c:v>
                </c:pt>
                <c:pt idx="70">
                  <c:v>21.1</c:v>
                </c:pt>
                <c:pt idx="71">
                  <c:v>21.2</c:v>
                </c:pt>
                <c:pt idx="72">
                  <c:v>21.4</c:v>
                </c:pt>
                <c:pt idx="73">
                  <c:v>21.6</c:v>
                </c:pt>
                <c:pt idx="74">
                  <c:v>21.6</c:v>
                </c:pt>
                <c:pt idx="75">
                  <c:v>21.4</c:v>
                </c:pt>
                <c:pt idx="76">
                  <c:v>21</c:v>
                </c:pt>
                <c:pt idx="77">
                  <c:v>20.8</c:v>
                </c:pt>
                <c:pt idx="78">
                  <c:v>20.9</c:v>
                </c:pt>
                <c:pt idx="79">
                  <c:v>20.7</c:v>
                </c:pt>
                <c:pt idx="80">
                  <c:v>20.399999999999999</c:v>
                </c:pt>
                <c:pt idx="81">
                  <c:v>20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19.7</c:v>
                </c:pt>
                <c:pt idx="85">
                  <c:v>19.8</c:v>
                </c:pt>
                <c:pt idx="86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8-467D-9CED-7AE15150B414}"/>
            </c:ext>
          </c:extLst>
        </c:ser>
        <c:ser>
          <c:idx val="1"/>
          <c:order val="1"/>
          <c:tx>
            <c:strRef>
              <c:f>'[4]FA-1612 (tomato t4)'!$R$2</c:f>
              <c:strCache>
                <c:ptCount val="1"/>
                <c:pt idx="0">
                  <c:v>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'[4]F-2112 (tomato t6)'!$A$4:$A$90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'[4]F-2112 (tomato t6)'!$R$4:$R$90</c:f>
              <c:numCache>
                <c:formatCode>General</c:formatCode>
                <c:ptCount val="87"/>
                <c:pt idx="0">
                  <c:v>19</c:v>
                </c:pt>
                <c:pt idx="1">
                  <c:v>19.900000000000002</c:v>
                </c:pt>
                <c:pt idx="2">
                  <c:v>20</c:v>
                </c:pt>
                <c:pt idx="3">
                  <c:v>20.3</c:v>
                </c:pt>
                <c:pt idx="4">
                  <c:v>19.900000000000002</c:v>
                </c:pt>
                <c:pt idx="5">
                  <c:v>20.099999999999998</c:v>
                </c:pt>
                <c:pt idx="6">
                  <c:v>20.5</c:v>
                </c:pt>
                <c:pt idx="7">
                  <c:v>20.7</c:v>
                </c:pt>
                <c:pt idx="8">
                  <c:v>20.5</c:v>
                </c:pt>
                <c:pt idx="9">
                  <c:v>20.5</c:v>
                </c:pt>
                <c:pt idx="10">
                  <c:v>20.8</c:v>
                </c:pt>
                <c:pt idx="11">
                  <c:v>20.5</c:v>
                </c:pt>
                <c:pt idx="12">
                  <c:v>20.7</c:v>
                </c:pt>
                <c:pt idx="13">
                  <c:v>21.2</c:v>
                </c:pt>
                <c:pt idx="14">
                  <c:v>20.9</c:v>
                </c:pt>
                <c:pt idx="15">
                  <c:v>21</c:v>
                </c:pt>
                <c:pt idx="16">
                  <c:v>21</c:v>
                </c:pt>
                <c:pt idx="17">
                  <c:v>20.700000000000003</c:v>
                </c:pt>
                <c:pt idx="18">
                  <c:v>21.1</c:v>
                </c:pt>
                <c:pt idx="19">
                  <c:v>21.5</c:v>
                </c:pt>
                <c:pt idx="20">
                  <c:v>21.299999999999997</c:v>
                </c:pt>
                <c:pt idx="21">
                  <c:v>21</c:v>
                </c:pt>
                <c:pt idx="22">
                  <c:v>20.7</c:v>
                </c:pt>
                <c:pt idx="23">
                  <c:v>20.2</c:v>
                </c:pt>
                <c:pt idx="24">
                  <c:v>20.7</c:v>
                </c:pt>
                <c:pt idx="25">
                  <c:v>20.6</c:v>
                </c:pt>
                <c:pt idx="26">
                  <c:v>20.6</c:v>
                </c:pt>
                <c:pt idx="27">
                  <c:v>20.3</c:v>
                </c:pt>
                <c:pt idx="28">
                  <c:v>20.2</c:v>
                </c:pt>
                <c:pt idx="29">
                  <c:v>20.299999999999997</c:v>
                </c:pt>
                <c:pt idx="30">
                  <c:v>21.5</c:v>
                </c:pt>
                <c:pt idx="31">
                  <c:v>21.2</c:v>
                </c:pt>
                <c:pt idx="32">
                  <c:v>20.7</c:v>
                </c:pt>
                <c:pt idx="33">
                  <c:v>20.8</c:v>
                </c:pt>
                <c:pt idx="34">
                  <c:v>21.099999999999998</c:v>
                </c:pt>
                <c:pt idx="35">
                  <c:v>22.2</c:v>
                </c:pt>
                <c:pt idx="36">
                  <c:v>20.5</c:v>
                </c:pt>
                <c:pt idx="37">
                  <c:v>20.5</c:v>
                </c:pt>
                <c:pt idx="38">
                  <c:v>20.6</c:v>
                </c:pt>
                <c:pt idx="39">
                  <c:v>20.399999999999999</c:v>
                </c:pt>
                <c:pt idx="40">
                  <c:v>20.2</c:v>
                </c:pt>
                <c:pt idx="41">
                  <c:v>20.399999999999999</c:v>
                </c:pt>
                <c:pt idx="42">
                  <c:v>20.5</c:v>
                </c:pt>
                <c:pt idx="43">
                  <c:v>20.2</c:v>
                </c:pt>
                <c:pt idx="44">
                  <c:v>20.299999999999997</c:v>
                </c:pt>
                <c:pt idx="45">
                  <c:v>20.7</c:v>
                </c:pt>
                <c:pt idx="46">
                  <c:v>21.299999999999997</c:v>
                </c:pt>
                <c:pt idx="47">
                  <c:v>21.700000000000003</c:v>
                </c:pt>
                <c:pt idx="48">
                  <c:v>21.4</c:v>
                </c:pt>
                <c:pt idx="49">
                  <c:v>21.5</c:v>
                </c:pt>
                <c:pt idx="50">
                  <c:v>21.3</c:v>
                </c:pt>
                <c:pt idx="51">
                  <c:v>21.7</c:v>
                </c:pt>
                <c:pt idx="52">
                  <c:v>21.700000000000003</c:v>
                </c:pt>
                <c:pt idx="53">
                  <c:v>21.700000000000003</c:v>
                </c:pt>
                <c:pt idx="54">
                  <c:v>21.7</c:v>
                </c:pt>
                <c:pt idx="55">
                  <c:v>21.9</c:v>
                </c:pt>
                <c:pt idx="56">
                  <c:v>21.9</c:v>
                </c:pt>
                <c:pt idx="57">
                  <c:v>22.400000000000002</c:v>
                </c:pt>
                <c:pt idx="58">
                  <c:v>21.799999999999997</c:v>
                </c:pt>
                <c:pt idx="59">
                  <c:v>22.4</c:v>
                </c:pt>
                <c:pt idx="60">
                  <c:v>21.3</c:v>
                </c:pt>
                <c:pt idx="61">
                  <c:v>21.3</c:v>
                </c:pt>
                <c:pt idx="62">
                  <c:v>21.8</c:v>
                </c:pt>
                <c:pt idx="63">
                  <c:v>21.9</c:v>
                </c:pt>
                <c:pt idx="64">
                  <c:v>22.2</c:v>
                </c:pt>
                <c:pt idx="65">
                  <c:v>21.900000000000002</c:v>
                </c:pt>
                <c:pt idx="66">
                  <c:v>22</c:v>
                </c:pt>
                <c:pt idx="67">
                  <c:v>22.4</c:v>
                </c:pt>
                <c:pt idx="68">
                  <c:v>21.599999999999998</c:v>
                </c:pt>
                <c:pt idx="69">
                  <c:v>21.4</c:v>
                </c:pt>
                <c:pt idx="70">
                  <c:v>21.400000000000002</c:v>
                </c:pt>
                <c:pt idx="71">
                  <c:v>21.599999999999998</c:v>
                </c:pt>
                <c:pt idx="72">
                  <c:v>22.599999999999998</c:v>
                </c:pt>
                <c:pt idx="73">
                  <c:v>23</c:v>
                </c:pt>
                <c:pt idx="74">
                  <c:v>22.5</c:v>
                </c:pt>
                <c:pt idx="75">
                  <c:v>22.7</c:v>
                </c:pt>
                <c:pt idx="76">
                  <c:v>21.6</c:v>
                </c:pt>
                <c:pt idx="77">
                  <c:v>21.8</c:v>
                </c:pt>
                <c:pt idx="78">
                  <c:v>21.5</c:v>
                </c:pt>
                <c:pt idx="79">
                  <c:v>21.9</c:v>
                </c:pt>
                <c:pt idx="80">
                  <c:v>20.599999999999998</c:v>
                </c:pt>
                <c:pt idx="81">
                  <c:v>21.1</c:v>
                </c:pt>
                <c:pt idx="82">
                  <c:v>20.799999999999997</c:v>
                </c:pt>
                <c:pt idx="83">
                  <c:v>20.399999999999999</c:v>
                </c:pt>
                <c:pt idx="84">
                  <c:v>20.3</c:v>
                </c:pt>
                <c:pt idx="85">
                  <c:v>20.6</c:v>
                </c:pt>
                <c:pt idx="86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8-467D-9CED-7AE15150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9472"/>
        <c:axId val="1235106912"/>
      </c:scatterChart>
      <c:valAx>
        <c:axId val="12350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6912"/>
        <c:crosses val="autoZero"/>
        <c:crossBetween val="midCat"/>
      </c:valAx>
      <c:valAx>
        <c:axId val="1235106912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586101</xdr:colOff>
      <xdr:row>9</xdr:row>
      <xdr:rowOff>77304</xdr:rowOff>
    </xdr:from>
    <xdr:to>
      <xdr:col>12</xdr:col>
      <xdr:colOff>578508</xdr:colOff>
      <xdr:row>24</xdr:row>
      <xdr:rowOff>135988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AD569-966B-4712-A370-7507FE3CE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53601</xdr:colOff>
      <xdr:row>11</xdr:row>
      <xdr:rowOff>29137</xdr:rowOff>
    </xdr:from>
    <xdr:to>
      <xdr:col>23</xdr:col>
      <xdr:colOff>596778</xdr:colOff>
      <xdr:row>26</xdr:row>
      <xdr:rowOff>87821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7B172-EF88-4941-A5CD-9F05B18D5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257630</xdr:colOff>
      <xdr:row>2</xdr:row>
      <xdr:rowOff>151945</xdr:rowOff>
    </xdr:from>
    <xdr:to>
      <xdr:col>9</xdr:col>
      <xdr:colOff>419101</xdr:colOff>
      <xdr:row>16</xdr:row>
      <xdr:rowOff>144212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6BD04-7105-4ADA-B257-6825BC5A6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313177</xdr:colOff>
      <xdr:row>17</xdr:row>
      <xdr:rowOff>47230</xdr:rowOff>
    </xdr:from>
    <xdr:to>
      <xdr:col>9</xdr:col>
      <xdr:colOff>377826</xdr:colOff>
      <xdr:row>32</xdr:row>
      <xdr:rowOff>105928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1E73B-B2E6-4302-A9C7-7EFD11E9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40112</xdr:colOff>
      <xdr:row>8</xdr:row>
      <xdr:rowOff>74661</xdr:rowOff>
    </xdr:from>
    <xdr:to>
      <xdr:col>12</xdr:col>
      <xdr:colOff>205313</xdr:colOff>
      <xdr:row>21</xdr:row>
      <xdr:rowOff>115163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EDDCC-F830-4945-8883-8C7318B16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382310</xdr:colOff>
      <xdr:row>10</xdr:row>
      <xdr:rowOff>17721</xdr:rowOff>
    </xdr:from>
    <xdr:to>
      <xdr:col>22</xdr:col>
      <xdr:colOff>138353</xdr:colOff>
      <xdr:row>24</xdr:row>
      <xdr:rowOff>155433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40E0A-671A-4AAC-9BA5-AEE188C9C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40112</xdr:colOff>
      <xdr:row>9</xdr:row>
      <xdr:rowOff>74661</xdr:rowOff>
    </xdr:from>
    <xdr:to>
      <xdr:col>12</xdr:col>
      <xdr:colOff>205313</xdr:colOff>
      <xdr:row>23</xdr:row>
      <xdr:rowOff>115163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82A87-01B9-4993-BDF6-8BAF67C5E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382310</xdr:colOff>
      <xdr:row>11</xdr:row>
      <xdr:rowOff>17721</xdr:rowOff>
    </xdr:from>
    <xdr:to>
      <xdr:col>22</xdr:col>
      <xdr:colOff>138353</xdr:colOff>
      <xdr:row>26</xdr:row>
      <xdr:rowOff>155433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66C36-BF5D-4613-927C-50885C09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net-my.sharepoint.com/personal/ftrevisan_unibz_it/Documents/uni/Master/Thesis/Data/Barley/stomatal%20conductivity/stomatal%20conductivity%20Barl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net-my.sharepoint.com/personal/ftrevisan_unibz_it/Documents/uni/Master/Thesis/Data/Cucumber/Stomatal%20conductivity/stomatal%20conductivity%20cucumb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net-my.sharepoint.com/personal/ftrevisan_unibz_it/Documents/uni/Master/Thesis/Data/Maize/Stomatal%20conductivity/stomatal%20conductivity%20maiz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net-my.sharepoint.com/personal/ftrevisan_unibz_it/Documents/uni/Master/Thesis/Data/Tomato/Stomatal%20conductivity/stomatal%20conductivity%20toma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2501"/>
      <sheetName val="FA-2901"/>
      <sheetName val="FA-0102 (barley t6)"/>
      <sheetName val="Nutrient effect"/>
    </sheetNames>
    <sheetDataSet>
      <sheetData sheetId="0"/>
      <sheetData sheetId="1"/>
      <sheetData sheetId="2">
        <row r="2">
          <cell r="D2" t="str">
            <v>eref</v>
          </cell>
          <cell r="S2" t="str">
            <v>ean</v>
          </cell>
        </row>
        <row r="3">
          <cell r="A3" t="str">
            <v>1</v>
          </cell>
          <cell r="D3">
            <v>16.100000000000001</v>
          </cell>
          <cell r="F3">
            <v>555</v>
          </cell>
          <cell r="M3">
            <v>481</v>
          </cell>
          <cell r="S3">
            <v>18.3</v>
          </cell>
        </row>
        <row r="4">
          <cell r="A4" t="str">
            <v>2</v>
          </cell>
          <cell r="D4">
            <v>16.3</v>
          </cell>
          <cell r="F4">
            <v>549</v>
          </cell>
          <cell r="M4">
            <v>464</v>
          </cell>
          <cell r="S4">
            <v>18</v>
          </cell>
        </row>
        <row r="5">
          <cell r="A5" t="str">
            <v>3</v>
          </cell>
          <cell r="D5">
            <v>16.399999999999999</v>
          </cell>
          <cell r="F5">
            <v>544</v>
          </cell>
          <cell r="M5">
            <v>500</v>
          </cell>
          <cell r="S5">
            <v>18.5</v>
          </cell>
        </row>
        <row r="6">
          <cell r="A6" t="str">
            <v>4</v>
          </cell>
          <cell r="D6">
            <v>16.399999999999999</v>
          </cell>
          <cell r="F6">
            <v>542</v>
          </cell>
          <cell r="M6">
            <v>464</v>
          </cell>
          <cell r="S6">
            <v>17.799999999999997</v>
          </cell>
        </row>
        <row r="7">
          <cell r="A7" t="str">
            <v>5</v>
          </cell>
          <cell r="D7">
            <v>16.3</v>
          </cell>
          <cell r="F7">
            <v>543</v>
          </cell>
          <cell r="M7">
            <v>501</v>
          </cell>
          <cell r="S7">
            <v>18.600000000000001</v>
          </cell>
        </row>
        <row r="8">
          <cell r="A8" t="str">
            <v>6</v>
          </cell>
          <cell r="D8">
            <v>16.399999999999999</v>
          </cell>
          <cell r="F8">
            <v>559</v>
          </cell>
          <cell r="M8">
            <v>488</v>
          </cell>
          <cell r="S8">
            <v>18.5</v>
          </cell>
        </row>
        <row r="9">
          <cell r="A9" t="str">
            <v>7</v>
          </cell>
          <cell r="D9">
            <v>16.2</v>
          </cell>
          <cell r="F9">
            <v>541</v>
          </cell>
          <cell r="M9">
            <v>402</v>
          </cell>
          <cell r="S9">
            <v>17.7</v>
          </cell>
        </row>
        <row r="10">
          <cell r="A10" t="str">
            <v>8</v>
          </cell>
          <cell r="D10">
            <v>16.100000000000001</v>
          </cell>
          <cell r="F10">
            <v>523</v>
          </cell>
          <cell r="M10">
            <v>447</v>
          </cell>
          <cell r="S10">
            <v>18</v>
          </cell>
        </row>
        <row r="11">
          <cell r="A11" t="str">
            <v>9</v>
          </cell>
          <cell r="D11">
            <v>15.8</v>
          </cell>
          <cell r="F11">
            <v>543</v>
          </cell>
          <cell r="M11">
            <v>416</v>
          </cell>
          <cell r="S11">
            <v>18.600000000000001</v>
          </cell>
        </row>
        <row r="12">
          <cell r="A12" t="str">
            <v>10</v>
          </cell>
          <cell r="D12">
            <v>15.6</v>
          </cell>
          <cell r="F12">
            <v>550</v>
          </cell>
          <cell r="M12">
            <v>469</v>
          </cell>
          <cell r="S12">
            <v>19.5</v>
          </cell>
        </row>
        <row r="13">
          <cell r="A13" t="str">
            <v>11</v>
          </cell>
          <cell r="D13">
            <v>15.5</v>
          </cell>
          <cell r="F13">
            <v>548</v>
          </cell>
          <cell r="M13">
            <v>525</v>
          </cell>
          <cell r="S13">
            <v>17</v>
          </cell>
        </row>
        <row r="14">
          <cell r="A14" t="str">
            <v>12</v>
          </cell>
          <cell r="D14">
            <v>15.2</v>
          </cell>
          <cell r="F14">
            <v>552</v>
          </cell>
          <cell r="M14">
            <v>525</v>
          </cell>
          <cell r="S14">
            <v>18</v>
          </cell>
        </row>
        <row r="15">
          <cell r="A15" t="str">
            <v>13</v>
          </cell>
          <cell r="D15">
            <v>15.1</v>
          </cell>
          <cell r="F15">
            <v>562</v>
          </cell>
          <cell r="M15">
            <v>430</v>
          </cell>
          <cell r="S15">
            <v>16.3</v>
          </cell>
        </row>
        <row r="16">
          <cell r="A16" t="str">
            <v>14</v>
          </cell>
          <cell r="D16">
            <v>15</v>
          </cell>
          <cell r="F16">
            <v>560</v>
          </cell>
          <cell r="M16">
            <v>477</v>
          </cell>
          <cell r="S16">
            <v>16.5</v>
          </cell>
        </row>
        <row r="17">
          <cell r="A17" t="str">
            <v>15</v>
          </cell>
          <cell r="D17">
            <v>14.8</v>
          </cell>
          <cell r="F17">
            <v>575</v>
          </cell>
          <cell r="M17">
            <v>527</v>
          </cell>
          <cell r="S17">
            <v>17.2</v>
          </cell>
        </row>
        <row r="18">
          <cell r="A18" t="str">
            <v>16</v>
          </cell>
          <cell r="D18">
            <v>14.7</v>
          </cell>
          <cell r="F18">
            <v>586</v>
          </cell>
          <cell r="M18">
            <v>493</v>
          </cell>
          <cell r="S18">
            <v>17</v>
          </cell>
        </row>
        <row r="19">
          <cell r="A19" t="str">
            <v>17</v>
          </cell>
          <cell r="D19">
            <v>14.4</v>
          </cell>
          <cell r="F19">
            <v>567</v>
          </cell>
          <cell r="M19">
            <v>529</v>
          </cell>
          <cell r="S19">
            <v>16.2</v>
          </cell>
        </row>
        <row r="20">
          <cell r="A20" t="str">
            <v>18</v>
          </cell>
          <cell r="D20">
            <v>14.4</v>
          </cell>
          <cell r="F20">
            <v>566</v>
          </cell>
          <cell r="M20">
            <v>456</v>
          </cell>
          <cell r="S20">
            <v>16.600000000000001</v>
          </cell>
        </row>
        <row r="21">
          <cell r="A21" t="str">
            <v>19</v>
          </cell>
          <cell r="D21">
            <v>14.3</v>
          </cell>
          <cell r="F21">
            <v>551</v>
          </cell>
          <cell r="M21">
            <v>503</v>
          </cell>
          <cell r="S21">
            <v>16.8</v>
          </cell>
        </row>
        <row r="22">
          <cell r="A22" t="str">
            <v>20</v>
          </cell>
          <cell r="D22">
            <v>14.2</v>
          </cell>
          <cell r="F22">
            <v>555</v>
          </cell>
          <cell r="M22">
            <v>515</v>
          </cell>
          <cell r="S22">
            <v>17.599999999999998</v>
          </cell>
        </row>
        <row r="23">
          <cell r="A23" t="str">
            <v>21</v>
          </cell>
          <cell r="D23">
            <v>14.2</v>
          </cell>
          <cell r="F23">
            <v>565</v>
          </cell>
          <cell r="M23">
            <v>515</v>
          </cell>
          <cell r="S23">
            <v>17.2</v>
          </cell>
        </row>
        <row r="24">
          <cell r="A24" t="str">
            <v>22</v>
          </cell>
          <cell r="D24">
            <v>14.2</v>
          </cell>
          <cell r="F24">
            <v>558</v>
          </cell>
          <cell r="M24">
            <v>512</v>
          </cell>
          <cell r="S24">
            <v>17.399999999999999</v>
          </cell>
        </row>
        <row r="25">
          <cell r="A25" t="str">
            <v>23</v>
          </cell>
          <cell r="D25">
            <v>14.2</v>
          </cell>
          <cell r="F25">
            <v>563</v>
          </cell>
          <cell r="M25">
            <v>512</v>
          </cell>
          <cell r="S25">
            <v>17.099999999999998</v>
          </cell>
        </row>
        <row r="26">
          <cell r="A26" t="str">
            <v>24</v>
          </cell>
          <cell r="D26">
            <v>14.2</v>
          </cell>
          <cell r="F26">
            <v>572</v>
          </cell>
          <cell r="M26">
            <v>506</v>
          </cell>
          <cell r="S26">
            <v>15.799999999999999</v>
          </cell>
        </row>
        <row r="27">
          <cell r="A27" t="str">
            <v>25</v>
          </cell>
          <cell r="D27">
            <v>13.9</v>
          </cell>
          <cell r="F27">
            <v>574</v>
          </cell>
          <cell r="M27">
            <v>526</v>
          </cell>
          <cell r="S27">
            <v>15.700000000000001</v>
          </cell>
        </row>
        <row r="28">
          <cell r="A28" t="str">
            <v>26</v>
          </cell>
          <cell r="D28">
            <v>13.8</v>
          </cell>
          <cell r="F28">
            <v>563</v>
          </cell>
          <cell r="M28">
            <v>493</v>
          </cell>
          <cell r="S28">
            <v>14.5</v>
          </cell>
        </row>
        <row r="29">
          <cell r="A29" t="str">
            <v>27</v>
          </cell>
          <cell r="D29">
            <v>13.7</v>
          </cell>
          <cell r="F29">
            <v>563</v>
          </cell>
          <cell r="M29">
            <v>501</v>
          </cell>
          <cell r="S29">
            <v>15.7</v>
          </cell>
        </row>
        <row r="30">
          <cell r="A30" t="str">
            <v>28</v>
          </cell>
          <cell r="D30">
            <v>13.7</v>
          </cell>
          <cell r="F30">
            <v>561</v>
          </cell>
          <cell r="M30">
            <v>466</v>
          </cell>
          <cell r="S30">
            <v>15.299999999999999</v>
          </cell>
        </row>
        <row r="31">
          <cell r="A31" t="str">
            <v>29</v>
          </cell>
          <cell r="D31">
            <v>13.6</v>
          </cell>
          <cell r="F31">
            <v>557</v>
          </cell>
          <cell r="M31">
            <v>463</v>
          </cell>
          <cell r="S31">
            <v>15.2</v>
          </cell>
        </row>
        <row r="32">
          <cell r="A32" t="str">
            <v>30</v>
          </cell>
          <cell r="D32">
            <v>13.7</v>
          </cell>
          <cell r="F32">
            <v>554</v>
          </cell>
          <cell r="M32">
            <v>524</v>
          </cell>
          <cell r="S32">
            <v>16.2</v>
          </cell>
        </row>
        <row r="33">
          <cell r="A33" t="str">
            <v>31</v>
          </cell>
          <cell r="D33">
            <v>13.7</v>
          </cell>
          <cell r="F33">
            <v>549</v>
          </cell>
          <cell r="M33">
            <v>503</v>
          </cell>
          <cell r="S33">
            <v>15.799999999999999</v>
          </cell>
        </row>
        <row r="34">
          <cell r="A34" t="str">
            <v>32</v>
          </cell>
          <cell r="D34">
            <v>13.4</v>
          </cell>
          <cell r="F34">
            <v>540</v>
          </cell>
          <cell r="M34">
            <v>497</v>
          </cell>
          <cell r="S34">
            <v>16.100000000000001</v>
          </cell>
        </row>
        <row r="35">
          <cell r="A35" t="str">
            <v>33</v>
          </cell>
          <cell r="D35">
            <v>13.5</v>
          </cell>
          <cell r="F35">
            <v>542</v>
          </cell>
          <cell r="M35">
            <v>484</v>
          </cell>
          <cell r="S35">
            <v>14.9</v>
          </cell>
        </row>
        <row r="36">
          <cell r="A36" t="str">
            <v>34</v>
          </cell>
          <cell r="D36">
            <v>13.3</v>
          </cell>
          <cell r="F36">
            <v>534</v>
          </cell>
          <cell r="M36">
            <v>513</v>
          </cell>
          <cell r="S36">
            <v>15.700000000000001</v>
          </cell>
        </row>
        <row r="37">
          <cell r="A37" t="str">
            <v>35</v>
          </cell>
          <cell r="D37">
            <v>13.2</v>
          </cell>
          <cell r="F37">
            <v>538</v>
          </cell>
          <cell r="M37">
            <v>487</v>
          </cell>
          <cell r="S37">
            <v>14.299999999999999</v>
          </cell>
        </row>
        <row r="38">
          <cell r="A38" t="str">
            <v>36</v>
          </cell>
          <cell r="D38">
            <v>13.2</v>
          </cell>
          <cell r="F38">
            <v>528</v>
          </cell>
          <cell r="M38">
            <v>473</v>
          </cell>
          <cell r="S38">
            <v>15.299999999999999</v>
          </cell>
        </row>
        <row r="39">
          <cell r="A39" t="str">
            <v>37</v>
          </cell>
          <cell r="D39">
            <v>13.1</v>
          </cell>
          <cell r="F39">
            <v>536</v>
          </cell>
          <cell r="M39">
            <v>470</v>
          </cell>
          <cell r="S39">
            <v>15.1</v>
          </cell>
        </row>
        <row r="40">
          <cell r="A40" t="str">
            <v>38</v>
          </cell>
          <cell r="D40">
            <v>13.1</v>
          </cell>
          <cell r="F40">
            <v>535</v>
          </cell>
          <cell r="M40">
            <v>468</v>
          </cell>
          <cell r="S40">
            <v>16.600000000000001</v>
          </cell>
        </row>
        <row r="41">
          <cell r="A41" t="str">
            <v>39</v>
          </cell>
          <cell r="D41">
            <v>13.1</v>
          </cell>
          <cell r="F41">
            <v>538</v>
          </cell>
          <cell r="M41">
            <v>484</v>
          </cell>
          <cell r="S41">
            <v>16.100000000000001</v>
          </cell>
        </row>
        <row r="42">
          <cell r="A42" t="str">
            <v>40</v>
          </cell>
          <cell r="D42">
            <v>13</v>
          </cell>
          <cell r="F42">
            <v>540</v>
          </cell>
          <cell r="M42">
            <v>494</v>
          </cell>
          <cell r="S42">
            <v>15.4</v>
          </cell>
        </row>
        <row r="43">
          <cell r="A43" t="str">
            <v>41</v>
          </cell>
          <cell r="D43">
            <v>12.9</v>
          </cell>
          <cell r="F43">
            <v>546</v>
          </cell>
          <cell r="M43">
            <v>427</v>
          </cell>
          <cell r="S43">
            <v>15.3</v>
          </cell>
        </row>
        <row r="44">
          <cell r="A44" t="str">
            <v>42</v>
          </cell>
          <cell r="D44">
            <v>12.9</v>
          </cell>
          <cell r="F44">
            <v>531</v>
          </cell>
          <cell r="M44">
            <v>476</v>
          </cell>
          <cell r="S44">
            <v>15.8</v>
          </cell>
        </row>
        <row r="45">
          <cell r="A45" t="str">
            <v>43</v>
          </cell>
          <cell r="D45">
            <v>12.8</v>
          </cell>
          <cell r="F45">
            <v>543</v>
          </cell>
          <cell r="M45">
            <v>502</v>
          </cell>
          <cell r="S45">
            <v>15.8</v>
          </cell>
        </row>
        <row r="46">
          <cell r="A46" t="str">
            <v>44</v>
          </cell>
          <cell r="D46">
            <v>12.8</v>
          </cell>
          <cell r="F46">
            <v>539</v>
          </cell>
          <cell r="M46">
            <v>487</v>
          </cell>
          <cell r="S46">
            <v>15.8</v>
          </cell>
        </row>
        <row r="47">
          <cell r="A47" t="str">
            <v>45</v>
          </cell>
          <cell r="D47">
            <v>12.8</v>
          </cell>
          <cell r="F47">
            <v>537</v>
          </cell>
          <cell r="M47">
            <v>487</v>
          </cell>
          <cell r="S47">
            <v>15.9</v>
          </cell>
        </row>
        <row r="48">
          <cell r="A48" t="str">
            <v>46</v>
          </cell>
          <cell r="D48">
            <v>12.8</v>
          </cell>
          <cell r="F48">
            <v>539</v>
          </cell>
          <cell r="M48">
            <v>497</v>
          </cell>
          <cell r="S48">
            <v>17.200000000000003</v>
          </cell>
        </row>
        <row r="49">
          <cell r="A49" t="str">
            <v>47</v>
          </cell>
          <cell r="D49">
            <v>13</v>
          </cell>
          <cell r="F49">
            <v>543</v>
          </cell>
          <cell r="M49">
            <v>506</v>
          </cell>
          <cell r="S49">
            <v>16.8</v>
          </cell>
        </row>
        <row r="50">
          <cell r="A50" t="str">
            <v>48</v>
          </cell>
          <cell r="D50">
            <v>12.9</v>
          </cell>
          <cell r="F50">
            <v>539</v>
          </cell>
          <cell r="M50">
            <v>452</v>
          </cell>
          <cell r="S50">
            <v>16.3</v>
          </cell>
        </row>
        <row r="51">
          <cell r="A51" t="str">
            <v>49</v>
          </cell>
          <cell r="D51">
            <v>12.9</v>
          </cell>
          <cell r="F51">
            <v>523</v>
          </cell>
          <cell r="M51">
            <v>485</v>
          </cell>
          <cell r="S51">
            <v>17.100000000000001</v>
          </cell>
        </row>
        <row r="52">
          <cell r="A52" t="str">
            <v>50</v>
          </cell>
          <cell r="D52">
            <v>12.8</v>
          </cell>
          <cell r="F52">
            <v>536</v>
          </cell>
          <cell r="M52">
            <v>483</v>
          </cell>
          <cell r="S52">
            <v>16</v>
          </cell>
        </row>
        <row r="53">
          <cell r="A53" t="str">
            <v>51</v>
          </cell>
          <cell r="D53">
            <v>12.8</v>
          </cell>
          <cell r="F53">
            <v>533</v>
          </cell>
          <cell r="M53">
            <v>497</v>
          </cell>
          <cell r="S53">
            <v>15.9</v>
          </cell>
        </row>
        <row r="54">
          <cell r="A54" t="str">
            <v>52</v>
          </cell>
          <cell r="D54">
            <v>12.7</v>
          </cell>
          <cell r="F54">
            <v>524</v>
          </cell>
          <cell r="M54">
            <v>463</v>
          </cell>
          <cell r="S54">
            <v>16.399999999999999</v>
          </cell>
        </row>
        <row r="55">
          <cell r="A55" t="str">
            <v>53</v>
          </cell>
          <cell r="D55">
            <v>12.9</v>
          </cell>
          <cell r="F55">
            <v>537</v>
          </cell>
          <cell r="M55">
            <v>388</v>
          </cell>
          <cell r="S55">
            <v>14.8</v>
          </cell>
        </row>
        <row r="56">
          <cell r="A56" t="str">
            <v>54</v>
          </cell>
          <cell r="D56">
            <v>12.7</v>
          </cell>
          <cell r="F56">
            <v>535</v>
          </cell>
          <cell r="M56">
            <v>441</v>
          </cell>
          <cell r="S56">
            <v>14.899999999999999</v>
          </cell>
        </row>
        <row r="57">
          <cell r="A57" t="str">
            <v>55</v>
          </cell>
          <cell r="D57">
            <v>12.7</v>
          </cell>
          <cell r="F57">
            <v>523</v>
          </cell>
          <cell r="M57">
            <v>433</v>
          </cell>
          <cell r="S57">
            <v>16.599999999999998</v>
          </cell>
        </row>
        <row r="58">
          <cell r="A58" t="str">
            <v>56</v>
          </cell>
          <cell r="D58">
            <v>12.7</v>
          </cell>
          <cell r="F58">
            <v>517</v>
          </cell>
          <cell r="M58">
            <v>468</v>
          </cell>
          <cell r="S58">
            <v>15.899999999999999</v>
          </cell>
        </row>
        <row r="59">
          <cell r="A59" t="str">
            <v>57</v>
          </cell>
          <cell r="D59">
            <v>12.9</v>
          </cell>
          <cell r="F59">
            <v>529</v>
          </cell>
          <cell r="M59">
            <v>461</v>
          </cell>
          <cell r="S59">
            <v>16.399999999999999</v>
          </cell>
        </row>
        <row r="60">
          <cell r="A60" t="str">
            <v>58</v>
          </cell>
          <cell r="D60">
            <v>12.7</v>
          </cell>
          <cell r="F60">
            <v>553</v>
          </cell>
          <cell r="M60">
            <v>507</v>
          </cell>
          <cell r="S60">
            <v>17.7</v>
          </cell>
        </row>
        <row r="61">
          <cell r="A61" t="str">
            <v>59</v>
          </cell>
          <cell r="D61">
            <v>12.9</v>
          </cell>
          <cell r="F61">
            <v>554</v>
          </cell>
          <cell r="M61">
            <v>498</v>
          </cell>
          <cell r="S61">
            <v>17.100000000000001</v>
          </cell>
        </row>
        <row r="62">
          <cell r="A62" t="str">
            <v>60</v>
          </cell>
          <cell r="D62">
            <v>12.8</v>
          </cell>
          <cell r="F62">
            <v>545</v>
          </cell>
          <cell r="M62">
            <v>435</v>
          </cell>
          <cell r="S62">
            <v>18.100000000000001</v>
          </cell>
        </row>
        <row r="63">
          <cell r="A63" t="str">
            <v>61</v>
          </cell>
          <cell r="D63">
            <v>12.7</v>
          </cell>
          <cell r="F63">
            <v>542</v>
          </cell>
          <cell r="M63">
            <v>498</v>
          </cell>
          <cell r="S63">
            <v>16.5</v>
          </cell>
        </row>
        <row r="64">
          <cell r="A64" t="str">
            <v>62</v>
          </cell>
          <cell r="D64">
            <v>12.7</v>
          </cell>
          <cell r="F64">
            <v>541</v>
          </cell>
          <cell r="M64">
            <v>440</v>
          </cell>
          <cell r="S64">
            <v>15.399999999999999</v>
          </cell>
        </row>
        <row r="65">
          <cell r="A65" t="str">
            <v>63</v>
          </cell>
          <cell r="D65">
            <v>13</v>
          </cell>
          <cell r="F65">
            <v>541</v>
          </cell>
          <cell r="M65">
            <v>481</v>
          </cell>
          <cell r="S65">
            <v>15.8</v>
          </cell>
        </row>
        <row r="66">
          <cell r="A66" t="str">
            <v>64</v>
          </cell>
          <cell r="D66">
            <v>12.8</v>
          </cell>
          <cell r="F66">
            <v>551</v>
          </cell>
          <cell r="M66">
            <v>496</v>
          </cell>
          <cell r="S66">
            <v>16.5</v>
          </cell>
        </row>
        <row r="67">
          <cell r="A67" t="str">
            <v>65</v>
          </cell>
          <cell r="D67">
            <v>12.6</v>
          </cell>
          <cell r="F67">
            <v>534</v>
          </cell>
          <cell r="M67">
            <v>453</v>
          </cell>
          <cell r="S67">
            <v>16.2</v>
          </cell>
        </row>
        <row r="68">
          <cell r="A68" t="str">
            <v>66</v>
          </cell>
          <cell r="D68">
            <v>12.6</v>
          </cell>
          <cell r="F68">
            <v>534</v>
          </cell>
          <cell r="M68">
            <v>453</v>
          </cell>
          <cell r="S68">
            <v>15.8</v>
          </cell>
        </row>
        <row r="69">
          <cell r="A69" t="str">
            <v>67</v>
          </cell>
          <cell r="D69">
            <v>12.6</v>
          </cell>
          <cell r="F69">
            <v>537</v>
          </cell>
          <cell r="M69">
            <v>473</v>
          </cell>
          <cell r="S69">
            <v>14.899999999999999</v>
          </cell>
        </row>
        <row r="70">
          <cell r="A70" t="str">
            <v>68</v>
          </cell>
          <cell r="D70">
            <v>12.7</v>
          </cell>
          <cell r="F70">
            <v>524</v>
          </cell>
          <cell r="M70">
            <v>458</v>
          </cell>
          <cell r="S70">
            <v>14.899999999999999</v>
          </cell>
        </row>
        <row r="71">
          <cell r="A71" t="str">
            <v>69</v>
          </cell>
          <cell r="D71">
            <v>12.5</v>
          </cell>
          <cell r="F71">
            <v>531</v>
          </cell>
          <cell r="M71">
            <v>220</v>
          </cell>
          <cell r="S71">
            <v>14</v>
          </cell>
        </row>
        <row r="72">
          <cell r="A72" t="str">
            <v>70</v>
          </cell>
          <cell r="D72">
            <v>12.8</v>
          </cell>
          <cell r="F72">
            <v>533</v>
          </cell>
          <cell r="M72">
            <v>496</v>
          </cell>
          <cell r="S72">
            <v>15.200000000000001</v>
          </cell>
        </row>
        <row r="73">
          <cell r="A73" t="str">
            <v>71</v>
          </cell>
          <cell r="D73">
            <v>12.5</v>
          </cell>
          <cell r="F73">
            <v>519</v>
          </cell>
          <cell r="M73">
            <v>428</v>
          </cell>
          <cell r="S73">
            <v>15.5</v>
          </cell>
        </row>
        <row r="74">
          <cell r="A74" t="str">
            <v>72</v>
          </cell>
          <cell r="D74">
            <v>12.5</v>
          </cell>
          <cell r="F74">
            <v>514</v>
          </cell>
          <cell r="M74">
            <v>425</v>
          </cell>
          <cell r="S74">
            <v>14.3</v>
          </cell>
        </row>
        <row r="75">
          <cell r="A75" t="str">
            <v>73</v>
          </cell>
          <cell r="D75">
            <v>12.7</v>
          </cell>
          <cell r="F75">
            <v>517</v>
          </cell>
          <cell r="M75">
            <v>495</v>
          </cell>
          <cell r="S75">
            <v>13.5</v>
          </cell>
        </row>
        <row r="76">
          <cell r="A76" t="str">
            <v>74</v>
          </cell>
          <cell r="D76">
            <v>12.4</v>
          </cell>
          <cell r="F76">
            <v>526</v>
          </cell>
          <cell r="M76">
            <v>463</v>
          </cell>
          <cell r="S76">
            <v>15</v>
          </cell>
        </row>
        <row r="77">
          <cell r="A77" t="str">
            <v>75</v>
          </cell>
          <cell r="D77">
            <v>12.3</v>
          </cell>
          <cell r="F77">
            <v>515</v>
          </cell>
          <cell r="M77">
            <v>485</v>
          </cell>
          <cell r="S77">
            <v>13.600000000000001</v>
          </cell>
        </row>
        <row r="78">
          <cell r="A78" t="str">
            <v>76</v>
          </cell>
          <cell r="D78">
            <v>12.3</v>
          </cell>
          <cell r="F78">
            <v>517</v>
          </cell>
          <cell r="M78">
            <v>495</v>
          </cell>
          <cell r="S78">
            <v>15</v>
          </cell>
        </row>
        <row r="79">
          <cell r="A79" t="str">
            <v>77</v>
          </cell>
          <cell r="D79">
            <v>12.3</v>
          </cell>
          <cell r="F79">
            <v>516</v>
          </cell>
          <cell r="M79">
            <v>453</v>
          </cell>
          <cell r="S79">
            <v>14.4</v>
          </cell>
        </row>
        <row r="80">
          <cell r="A80" t="str">
            <v>78</v>
          </cell>
          <cell r="D80">
            <v>12.3</v>
          </cell>
          <cell r="F80">
            <v>516</v>
          </cell>
          <cell r="M80">
            <v>492</v>
          </cell>
          <cell r="S80">
            <v>13.4</v>
          </cell>
        </row>
        <row r="81">
          <cell r="A81" t="str">
            <v>79</v>
          </cell>
          <cell r="D81">
            <v>12.3</v>
          </cell>
          <cell r="S81">
            <v>14</v>
          </cell>
        </row>
        <row r="82">
          <cell r="A82" t="str">
            <v>80</v>
          </cell>
          <cell r="D82">
            <v>12.5</v>
          </cell>
          <cell r="S82">
            <v>14.3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1812 (tomato t5) "/>
      <sheetName val="CSAT3011"/>
      <sheetName val="CSAT0112"/>
      <sheetName val="Info"/>
      <sheetName val="Nutrient effect"/>
      <sheetName val="for R"/>
    </sheetNames>
    <sheetDataSet>
      <sheetData sheetId="0"/>
      <sheetData sheetId="1"/>
      <sheetData sheetId="2">
        <row r="3">
          <cell r="E3" t="str">
            <v>eref</v>
          </cell>
          <cell r="G3" t="str">
            <v>cref</v>
          </cell>
          <cell r="N3" t="str">
            <v>ci</v>
          </cell>
          <cell r="S3" t="str">
            <v>ean</v>
          </cell>
        </row>
        <row r="4">
          <cell r="A4">
            <v>1</v>
          </cell>
          <cell r="E4">
            <v>10.4</v>
          </cell>
          <cell r="G4">
            <v>520</v>
          </cell>
          <cell r="N4">
            <v>440</v>
          </cell>
          <cell r="S4">
            <v>12.200000000000001</v>
          </cell>
        </row>
        <row r="5">
          <cell r="A5">
            <v>2</v>
          </cell>
          <cell r="E5">
            <v>10.4</v>
          </cell>
          <cell r="G5">
            <v>521</v>
          </cell>
          <cell r="N5">
            <v>413</v>
          </cell>
          <cell r="S5">
            <v>11.8</v>
          </cell>
        </row>
        <row r="6">
          <cell r="A6">
            <v>3</v>
          </cell>
          <cell r="E6">
            <v>10.4</v>
          </cell>
          <cell r="G6">
            <v>543</v>
          </cell>
          <cell r="N6">
            <v>437</v>
          </cell>
          <cell r="S6">
            <v>12.8</v>
          </cell>
        </row>
        <row r="7">
          <cell r="A7">
            <v>4</v>
          </cell>
          <cell r="E7">
            <v>10.6</v>
          </cell>
          <cell r="G7">
            <v>545</v>
          </cell>
          <cell r="N7">
            <v>492</v>
          </cell>
          <cell r="S7">
            <v>11.9</v>
          </cell>
        </row>
        <row r="8">
          <cell r="A8">
            <v>5</v>
          </cell>
          <cell r="E8">
            <v>10.7</v>
          </cell>
          <cell r="G8">
            <v>535</v>
          </cell>
          <cell r="N8">
            <v>426</v>
          </cell>
          <cell r="S8">
            <v>12.5</v>
          </cell>
        </row>
        <row r="9">
          <cell r="A9">
            <v>6</v>
          </cell>
          <cell r="E9">
            <v>10.6</v>
          </cell>
          <cell r="G9">
            <v>500</v>
          </cell>
          <cell r="N9">
            <v>422</v>
          </cell>
          <cell r="S9">
            <v>13.1</v>
          </cell>
        </row>
        <row r="10">
          <cell r="A10">
            <v>7</v>
          </cell>
          <cell r="E10">
            <v>10.5</v>
          </cell>
          <cell r="G10">
            <v>503</v>
          </cell>
          <cell r="N10">
            <v>449</v>
          </cell>
          <cell r="S10">
            <v>11.9</v>
          </cell>
        </row>
        <row r="11">
          <cell r="A11">
            <v>8</v>
          </cell>
          <cell r="E11">
            <v>10.4</v>
          </cell>
          <cell r="G11">
            <v>496</v>
          </cell>
          <cell r="N11">
            <v>368</v>
          </cell>
          <cell r="S11">
            <v>11.8</v>
          </cell>
        </row>
        <row r="12">
          <cell r="A12">
            <v>9</v>
          </cell>
          <cell r="E12">
            <v>10.3</v>
          </cell>
          <cell r="G12">
            <v>492</v>
          </cell>
          <cell r="N12">
            <v>407</v>
          </cell>
          <cell r="S12">
            <v>11</v>
          </cell>
        </row>
        <row r="13">
          <cell r="A13">
            <v>10</v>
          </cell>
          <cell r="E13">
            <v>10.199999999999999</v>
          </cell>
          <cell r="G13">
            <v>506</v>
          </cell>
          <cell r="N13">
            <v>422</v>
          </cell>
          <cell r="S13">
            <v>11.1</v>
          </cell>
        </row>
        <row r="14">
          <cell r="A14">
            <v>11</v>
          </cell>
          <cell r="E14">
            <v>10.1</v>
          </cell>
          <cell r="G14">
            <v>510</v>
          </cell>
          <cell r="N14">
            <v>380</v>
          </cell>
          <cell r="S14">
            <v>11.1</v>
          </cell>
        </row>
        <row r="15">
          <cell r="A15">
            <v>12</v>
          </cell>
          <cell r="E15">
            <v>10.1</v>
          </cell>
          <cell r="G15">
            <v>538</v>
          </cell>
          <cell r="N15">
            <v>469</v>
          </cell>
          <cell r="S15">
            <v>10.7</v>
          </cell>
        </row>
        <row r="16">
          <cell r="A16">
            <v>13</v>
          </cell>
          <cell r="E16">
            <v>10</v>
          </cell>
          <cell r="G16">
            <v>535</v>
          </cell>
          <cell r="N16">
            <v>438</v>
          </cell>
          <cell r="S16">
            <v>11</v>
          </cell>
        </row>
        <row r="17">
          <cell r="A17">
            <v>14</v>
          </cell>
          <cell r="E17">
            <v>9.9</v>
          </cell>
          <cell r="G17">
            <v>523</v>
          </cell>
          <cell r="N17">
            <v>475</v>
          </cell>
          <cell r="S17">
            <v>10.700000000000001</v>
          </cell>
        </row>
        <row r="18">
          <cell r="A18">
            <v>15</v>
          </cell>
          <cell r="E18">
            <v>9.8000000000000007</v>
          </cell>
          <cell r="G18">
            <v>530</v>
          </cell>
          <cell r="N18">
            <v>506</v>
          </cell>
          <cell r="S18">
            <v>11.4</v>
          </cell>
        </row>
        <row r="19">
          <cell r="A19">
            <v>16</v>
          </cell>
          <cell r="E19">
            <v>9.6999999999999993</v>
          </cell>
          <cell r="G19">
            <v>543</v>
          </cell>
          <cell r="N19">
            <v>434</v>
          </cell>
          <cell r="S19">
            <v>11.899999999999999</v>
          </cell>
        </row>
        <row r="20">
          <cell r="A20">
            <v>17</v>
          </cell>
          <cell r="E20">
            <v>9.6999999999999993</v>
          </cell>
          <cell r="G20">
            <v>555</v>
          </cell>
          <cell r="N20">
            <v>375</v>
          </cell>
          <cell r="S20">
            <v>11.799999999999999</v>
          </cell>
        </row>
        <row r="21">
          <cell r="A21">
            <v>18</v>
          </cell>
          <cell r="E21">
            <v>9.6999999999999993</v>
          </cell>
          <cell r="G21">
            <v>552</v>
          </cell>
          <cell r="N21">
            <v>499</v>
          </cell>
          <cell r="S21">
            <v>11.799999999999999</v>
          </cell>
        </row>
        <row r="22">
          <cell r="A22">
            <v>19</v>
          </cell>
          <cell r="E22">
            <v>9.8000000000000007</v>
          </cell>
          <cell r="G22">
            <v>547</v>
          </cell>
          <cell r="N22">
            <v>513</v>
          </cell>
          <cell r="S22">
            <v>11.5</v>
          </cell>
        </row>
        <row r="23">
          <cell r="A23">
            <v>20</v>
          </cell>
          <cell r="E23">
            <v>9.8000000000000007</v>
          </cell>
          <cell r="G23">
            <v>547</v>
          </cell>
          <cell r="N23">
            <v>503</v>
          </cell>
          <cell r="S23">
            <v>11.600000000000001</v>
          </cell>
        </row>
        <row r="24">
          <cell r="A24">
            <v>21</v>
          </cell>
          <cell r="E24">
            <v>9.8000000000000007</v>
          </cell>
          <cell r="G24">
            <v>553</v>
          </cell>
          <cell r="N24">
            <v>402</v>
          </cell>
          <cell r="S24">
            <v>11.3</v>
          </cell>
        </row>
        <row r="25">
          <cell r="A25">
            <v>22</v>
          </cell>
          <cell r="E25">
            <v>9.8000000000000007</v>
          </cell>
          <cell r="G25">
            <v>538</v>
          </cell>
          <cell r="N25">
            <v>493</v>
          </cell>
          <cell r="S25">
            <v>10.4</v>
          </cell>
        </row>
        <row r="26">
          <cell r="A26">
            <v>23</v>
          </cell>
          <cell r="E26">
            <v>9.8000000000000007</v>
          </cell>
          <cell r="G26">
            <v>546</v>
          </cell>
          <cell r="N26">
            <v>318</v>
          </cell>
          <cell r="S26">
            <v>10.600000000000001</v>
          </cell>
        </row>
        <row r="27">
          <cell r="A27">
            <v>24</v>
          </cell>
          <cell r="E27">
            <v>9.8000000000000007</v>
          </cell>
          <cell r="G27">
            <v>561</v>
          </cell>
          <cell r="N27">
            <v>521</v>
          </cell>
          <cell r="S27">
            <v>10.9</v>
          </cell>
        </row>
        <row r="28">
          <cell r="A28">
            <v>25</v>
          </cell>
          <cell r="E28">
            <v>9.9</v>
          </cell>
          <cell r="G28">
            <v>540</v>
          </cell>
          <cell r="N28">
            <v>512</v>
          </cell>
          <cell r="S28">
            <v>10.8</v>
          </cell>
        </row>
        <row r="29">
          <cell r="A29">
            <v>27</v>
          </cell>
          <cell r="E29">
            <v>10</v>
          </cell>
          <cell r="G29">
            <v>551</v>
          </cell>
          <cell r="N29">
            <v>509</v>
          </cell>
          <cell r="S29">
            <v>11.2</v>
          </cell>
        </row>
        <row r="30">
          <cell r="A30">
            <v>29</v>
          </cell>
          <cell r="E30">
            <v>10</v>
          </cell>
          <cell r="G30">
            <v>541</v>
          </cell>
          <cell r="N30">
            <v>481</v>
          </cell>
          <cell r="S30">
            <v>11.4</v>
          </cell>
        </row>
        <row r="31">
          <cell r="A31">
            <v>30</v>
          </cell>
          <cell r="E31">
            <v>10.1</v>
          </cell>
          <cell r="G31">
            <v>549</v>
          </cell>
          <cell r="N31">
            <v>435</v>
          </cell>
          <cell r="S31">
            <v>11.4</v>
          </cell>
        </row>
        <row r="32">
          <cell r="A32">
            <v>31</v>
          </cell>
          <cell r="E32">
            <v>10.1</v>
          </cell>
          <cell r="G32">
            <v>519</v>
          </cell>
          <cell r="N32">
            <v>429</v>
          </cell>
          <cell r="S32">
            <v>11.7</v>
          </cell>
        </row>
        <row r="33">
          <cell r="A33">
            <v>32</v>
          </cell>
          <cell r="E33">
            <v>9.9</v>
          </cell>
          <cell r="G33">
            <v>500</v>
          </cell>
          <cell r="N33">
            <v>383</v>
          </cell>
          <cell r="S33">
            <v>11.3</v>
          </cell>
        </row>
        <row r="34">
          <cell r="A34">
            <v>33</v>
          </cell>
          <cell r="E34">
            <v>9.9</v>
          </cell>
          <cell r="G34">
            <v>487</v>
          </cell>
          <cell r="N34">
            <v>404</v>
          </cell>
          <cell r="S34">
            <v>12.3</v>
          </cell>
        </row>
        <row r="35">
          <cell r="A35">
            <v>34</v>
          </cell>
          <cell r="E35">
            <v>9.6</v>
          </cell>
          <cell r="G35">
            <v>490</v>
          </cell>
          <cell r="N35">
            <v>425</v>
          </cell>
          <cell r="S35">
            <v>11.299999999999999</v>
          </cell>
        </row>
        <row r="36">
          <cell r="A36">
            <v>35</v>
          </cell>
          <cell r="E36">
            <v>9.5</v>
          </cell>
          <cell r="G36">
            <v>484</v>
          </cell>
          <cell r="N36">
            <v>391</v>
          </cell>
          <cell r="S36">
            <v>11.1</v>
          </cell>
        </row>
        <row r="37">
          <cell r="A37">
            <v>36</v>
          </cell>
          <cell r="E37">
            <v>9.5</v>
          </cell>
          <cell r="G37">
            <v>487</v>
          </cell>
          <cell r="N37">
            <v>437</v>
          </cell>
          <cell r="S37">
            <v>11.1</v>
          </cell>
        </row>
        <row r="38">
          <cell r="A38">
            <v>37</v>
          </cell>
          <cell r="E38">
            <v>9.5</v>
          </cell>
          <cell r="G38">
            <v>497</v>
          </cell>
          <cell r="N38">
            <v>469</v>
          </cell>
          <cell r="S38">
            <v>11.4</v>
          </cell>
        </row>
        <row r="39">
          <cell r="A39">
            <v>38</v>
          </cell>
          <cell r="E39">
            <v>9.6</v>
          </cell>
          <cell r="G39">
            <v>474</v>
          </cell>
          <cell r="N39">
            <v>384</v>
          </cell>
          <cell r="S39">
            <v>10.7</v>
          </cell>
        </row>
        <row r="40">
          <cell r="A40">
            <v>39</v>
          </cell>
          <cell r="E40">
            <v>9.5</v>
          </cell>
          <cell r="G40">
            <v>480</v>
          </cell>
          <cell r="N40">
            <v>413</v>
          </cell>
          <cell r="S40">
            <v>10.3</v>
          </cell>
        </row>
        <row r="41">
          <cell r="A41">
            <v>40</v>
          </cell>
          <cell r="E41">
            <v>9.4</v>
          </cell>
          <cell r="G41">
            <v>478</v>
          </cell>
          <cell r="N41">
            <v>446</v>
          </cell>
          <cell r="S41">
            <v>10.700000000000001</v>
          </cell>
        </row>
        <row r="42">
          <cell r="A42">
            <v>41</v>
          </cell>
          <cell r="E42">
            <v>9.3000000000000007</v>
          </cell>
          <cell r="G42">
            <v>493</v>
          </cell>
          <cell r="N42">
            <v>197</v>
          </cell>
          <cell r="S42">
            <v>10.100000000000001</v>
          </cell>
        </row>
        <row r="43">
          <cell r="A43">
            <v>42</v>
          </cell>
          <cell r="E43">
            <v>9.4</v>
          </cell>
          <cell r="G43">
            <v>482</v>
          </cell>
          <cell r="N43">
            <v>357</v>
          </cell>
          <cell r="S43">
            <v>10.5</v>
          </cell>
        </row>
        <row r="44">
          <cell r="A44">
            <v>43</v>
          </cell>
          <cell r="E44">
            <v>9.4</v>
          </cell>
          <cell r="G44">
            <v>466</v>
          </cell>
          <cell r="N44">
            <v>415</v>
          </cell>
          <cell r="S44">
            <v>10.200000000000001</v>
          </cell>
        </row>
        <row r="45">
          <cell r="A45">
            <v>44</v>
          </cell>
          <cell r="E45">
            <v>9.4</v>
          </cell>
          <cell r="G45">
            <v>467</v>
          </cell>
          <cell r="N45">
            <v>370</v>
          </cell>
          <cell r="S45">
            <v>10.1</v>
          </cell>
        </row>
        <row r="46">
          <cell r="A46">
            <v>45</v>
          </cell>
          <cell r="E46">
            <v>9.3000000000000007</v>
          </cell>
          <cell r="G46">
            <v>457</v>
          </cell>
          <cell r="N46">
            <v>404</v>
          </cell>
          <cell r="S46">
            <v>11.8</v>
          </cell>
        </row>
        <row r="47">
          <cell r="A47">
            <v>46</v>
          </cell>
          <cell r="E47">
            <v>9.1999999999999993</v>
          </cell>
          <cell r="G47">
            <v>461</v>
          </cell>
          <cell r="N47">
            <v>432</v>
          </cell>
          <cell r="S47">
            <v>11.399999999999999</v>
          </cell>
        </row>
        <row r="48">
          <cell r="A48">
            <v>47</v>
          </cell>
          <cell r="E48">
            <v>9.1999999999999993</v>
          </cell>
          <cell r="G48">
            <v>460</v>
          </cell>
          <cell r="N48">
            <v>406</v>
          </cell>
          <cell r="S48">
            <v>11.2</v>
          </cell>
        </row>
        <row r="49">
          <cell r="A49">
            <v>48</v>
          </cell>
          <cell r="E49">
            <v>9</v>
          </cell>
          <cell r="G49">
            <v>462</v>
          </cell>
          <cell r="N49">
            <v>433</v>
          </cell>
          <cell r="S49">
            <v>11.5</v>
          </cell>
        </row>
        <row r="50">
          <cell r="A50">
            <v>49</v>
          </cell>
          <cell r="E50">
            <v>9</v>
          </cell>
          <cell r="G50">
            <v>454</v>
          </cell>
          <cell r="N50">
            <v>432</v>
          </cell>
          <cell r="S50">
            <v>11.5</v>
          </cell>
        </row>
        <row r="51">
          <cell r="A51">
            <v>50</v>
          </cell>
          <cell r="E51">
            <v>8.9</v>
          </cell>
          <cell r="G51">
            <v>447</v>
          </cell>
          <cell r="N51">
            <v>408</v>
          </cell>
          <cell r="S51">
            <v>12</v>
          </cell>
        </row>
        <row r="52">
          <cell r="A52">
            <v>51</v>
          </cell>
          <cell r="E52">
            <v>8.9</v>
          </cell>
          <cell r="G52">
            <v>448</v>
          </cell>
          <cell r="N52">
            <v>421</v>
          </cell>
          <cell r="S52">
            <v>11.4</v>
          </cell>
        </row>
        <row r="53">
          <cell r="A53">
            <v>52</v>
          </cell>
          <cell r="E53">
            <v>8.9</v>
          </cell>
          <cell r="G53">
            <v>456</v>
          </cell>
          <cell r="N53">
            <v>346</v>
          </cell>
          <cell r="S53">
            <v>10.3</v>
          </cell>
        </row>
        <row r="54">
          <cell r="A54">
            <v>53</v>
          </cell>
          <cell r="E54">
            <v>8.8000000000000007</v>
          </cell>
          <cell r="G54">
            <v>446</v>
          </cell>
          <cell r="N54">
            <v>215</v>
          </cell>
          <cell r="S54">
            <v>9.8000000000000007</v>
          </cell>
        </row>
        <row r="55">
          <cell r="A55">
            <v>54</v>
          </cell>
          <cell r="E55">
            <v>8.8000000000000007</v>
          </cell>
          <cell r="G55">
            <v>448</v>
          </cell>
          <cell r="N55">
            <v>404</v>
          </cell>
          <cell r="S55">
            <v>9.8000000000000007</v>
          </cell>
        </row>
        <row r="56">
          <cell r="A56">
            <v>55</v>
          </cell>
          <cell r="E56">
            <v>8.8000000000000007</v>
          </cell>
          <cell r="G56">
            <v>449</v>
          </cell>
          <cell r="N56">
            <v>363</v>
          </cell>
          <cell r="S56">
            <v>9.5</v>
          </cell>
        </row>
        <row r="57">
          <cell r="A57">
            <v>56</v>
          </cell>
          <cell r="E57">
            <v>8.8000000000000007</v>
          </cell>
          <cell r="G57">
            <v>467</v>
          </cell>
          <cell r="N57">
            <v>196</v>
          </cell>
          <cell r="S57">
            <v>10.100000000000001</v>
          </cell>
        </row>
        <row r="58">
          <cell r="A58">
            <v>57</v>
          </cell>
          <cell r="E58">
            <v>8.6999999999999993</v>
          </cell>
          <cell r="G58">
            <v>471</v>
          </cell>
          <cell r="N58">
            <v>438</v>
          </cell>
          <cell r="S58">
            <v>10.399999999999999</v>
          </cell>
        </row>
        <row r="59">
          <cell r="A59">
            <v>58</v>
          </cell>
          <cell r="E59">
            <v>8.6999999999999993</v>
          </cell>
          <cell r="G59">
            <v>471</v>
          </cell>
          <cell r="N59">
            <v>332</v>
          </cell>
          <cell r="S59">
            <v>9.6999999999999993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-2112 (Maize t6)"/>
      <sheetName val="Nutrient effect"/>
    </sheetNames>
    <sheetDataSet>
      <sheetData sheetId="0"/>
      <sheetData sheetId="1">
        <row r="2">
          <cell r="D2" t="str">
            <v>eref</v>
          </cell>
          <cell r="R2" t="str">
            <v>ean</v>
          </cell>
        </row>
        <row r="3">
          <cell r="A3" t="str">
            <v>1</v>
          </cell>
          <cell r="D3">
            <v>16.100000000000001</v>
          </cell>
          <cell r="F3">
            <v>428</v>
          </cell>
          <cell r="M3">
            <v>313</v>
          </cell>
          <cell r="R3">
            <v>16.400000000000002</v>
          </cell>
        </row>
        <row r="4">
          <cell r="A4" t="str">
            <v>2</v>
          </cell>
          <cell r="D4">
            <v>16.2</v>
          </cell>
          <cell r="F4">
            <v>428</v>
          </cell>
          <cell r="M4">
            <v>227</v>
          </cell>
          <cell r="R4">
            <v>16.5</v>
          </cell>
        </row>
        <row r="5">
          <cell r="A5" t="str">
            <v>3</v>
          </cell>
          <cell r="D5">
            <v>16.3</v>
          </cell>
          <cell r="F5">
            <v>431</v>
          </cell>
          <cell r="M5">
            <v>307</v>
          </cell>
          <cell r="R5">
            <v>16.7</v>
          </cell>
        </row>
        <row r="6">
          <cell r="A6" t="str">
            <v>4</v>
          </cell>
          <cell r="D6">
            <v>15.5</v>
          </cell>
          <cell r="F6">
            <v>430</v>
          </cell>
          <cell r="M6">
            <v>334</v>
          </cell>
          <cell r="R6">
            <v>16</v>
          </cell>
        </row>
        <row r="7">
          <cell r="A7" t="str">
            <v>5</v>
          </cell>
          <cell r="D7">
            <v>15.2</v>
          </cell>
          <cell r="F7">
            <v>430</v>
          </cell>
          <cell r="M7">
            <v>175</v>
          </cell>
          <cell r="R7">
            <v>16</v>
          </cell>
        </row>
        <row r="8">
          <cell r="A8" t="str">
            <v>6</v>
          </cell>
          <cell r="D8">
            <v>15</v>
          </cell>
          <cell r="F8">
            <v>429</v>
          </cell>
          <cell r="M8">
            <v>239</v>
          </cell>
          <cell r="R8">
            <v>15.7</v>
          </cell>
        </row>
        <row r="9">
          <cell r="A9" t="str">
            <v>7</v>
          </cell>
          <cell r="D9">
            <v>14.8</v>
          </cell>
          <cell r="F9">
            <v>429</v>
          </cell>
          <cell r="M9">
            <v>231</v>
          </cell>
          <cell r="R9">
            <v>15.600000000000001</v>
          </cell>
        </row>
        <row r="10">
          <cell r="A10" t="str">
            <v>8</v>
          </cell>
          <cell r="D10">
            <v>14.4</v>
          </cell>
          <cell r="F10">
            <v>430</v>
          </cell>
          <cell r="M10">
            <v>296</v>
          </cell>
          <cell r="R10">
            <v>14.8</v>
          </cell>
        </row>
        <row r="11">
          <cell r="A11" t="str">
            <v>9</v>
          </cell>
          <cell r="D11">
            <v>14.3</v>
          </cell>
          <cell r="F11">
            <v>432</v>
          </cell>
          <cell r="M11">
            <v>400</v>
          </cell>
          <cell r="R11">
            <v>14.700000000000001</v>
          </cell>
        </row>
        <row r="12">
          <cell r="A12" t="str">
            <v>10</v>
          </cell>
          <cell r="D12">
            <v>14.2</v>
          </cell>
          <cell r="F12">
            <v>429</v>
          </cell>
          <cell r="M12">
            <v>238</v>
          </cell>
          <cell r="R12">
            <v>14.7</v>
          </cell>
        </row>
        <row r="13">
          <cell r="A13" t="str">
            <v>11</v>
          </cell>
          <cell r="D13">
            <v>14.1</v>
          </cell>
          <cell r="F13">
            <v>430</v>
          </cell>
          <cell r="M13">
            <v>359</v>
          </cell>
          <cell r="R13">
            <v>14.5</v>
          </cell>
        </row>
        <row r="14">
          <cell r="A14" t="str">
            <v>12</v>
          </cell>
          <cell r="D14">
            <v>14.1</v>
          </cell>
          <cell r="F14">
            <v>428</v>
          </cell>
          <cell r="M14">
            <v>270</v>
          </cell>
          <cell r="R14">
            <v>14.5</v>
          </cell>
        </row>
        <row r="15">
          <cell r="A15" t="str">
            <v>13</v>
          </cell>
          <cell r="D15">
            <v>13.9</v>
          </cell>
          <cell r="F15">
            <v>428</v>
          </cell>
          <cell r="M15">
            <v>175</v>
          </cell>
          <cell r="R15">
            <v>14.5</v>
          </cell>
        </row>
        <row r="16">
          <cell r="A16" t="str">
            <v>14</v>
          </cell>
          <cell r="D16">
            <v>13.5</v>
          </cell>
          <cell r="F16">
            <v>429</v>
          </cell>
          <cell r="M16">
            <v>152</v>
          </cell>
          <cell r="R16">
            <v>14.2</v>
          </cell>
        </row>
        <row r="17">
          <cell r="A17" t="str">
            <v>15</v>
          </cell>
          <cell r="D17">
            <v>13.3</v>
          </cell>
          <cell r="F17">
            <v>429</v>
          </cell>
          <cell r="M17">
            <v>189</v>
          </cell>
          <cell r="R17">
            <v>14.100000000000001</v>
          </cell>
        </row>
        <row r="18">
          <cell r="A18" t="str">
            <v>16</v>
          </cell>
          <cell r="D18">
            <v>13.2</v>
          </cell>
          <cell r="F18">
            <v>431</v>
          </cell>
          <cell r="M18">
            <v>243</v>
          </cell>
          <cell r="R18">
            <v>13.799999999999999</v>
          </cell>
        </row>
        <row r="19">
          <cell r="A19" t="str">
            <v>17</v>
          </cell>
          <cell r="D19">
            <v>13.1</v>
          </cell>
          <cell r="F19">
            <v>432</v>
          </cell>
          <cell r="M19">
            <v>271</v>
          </cell>
          <cell r="R19">
            <v>13.5</v>
          </cell>
        </row>
        <row r="20">
          <cell r="A20" t="str">
            <v>18</v>
          </cell>
          <cell r="D20">
            <v>13.1</v>
          </cell>
          <cell r="F20">
            <v>432</v>
          </cell>
          <cell r="M20">
            <v>212</v>
          </cell>
          <cell r="R20">
            <v>13.299999999999999</v>
          </cell>
        </row>
        <row r="21">
          <cell r="A21" t="str">
            <v>20</v>
          </cell>
          <cell r="D21">
            <v>12.7</v>
          </cell>
          <cell r="F21">
            <v>431</v>
          </cell>
          <cell r="M21">
            <v>348</v>
          </cell>
          <cell r="R21">
            <v>13</v>
          </cell>
        </row>
        <row r="22">
          <cell r="A22" t="str">
            <v>21</v>
          </cell>
          <cell r="D22">
            <v>12.7</v>
          </cell>
          <cell r="F22">
            <v>430</v>
          </cell>
          <cell r="M22">
            <v>277</v>
          </cell>
          <cell r="R22">
            <v>13.1</v>
          </cell>
        </row>
        <row r="23">
          <cell r="A23" t="str">
            <v>22</v>
          </cell>
          <cell r="D23">
            <v>12.6</v>
          </cell>
          <cell r="F23">
            <v>430</v>
          </cell>
          <cell r="M23">
            <v>265</v>
          </cell>
          <cell r="R23">
            <v>13</v>
          </cell>
        </row>
        <row r="24">
          <cell r="A24" t="str">
            <v>23</v>
          </cell>
          <cell r="D24">
            <v>12.4</v>
          </cell>
          <cell r="F24">
            <v>429</v>
          </cell>
          <cell r="M24">
            <v>270</v>
          </cell>
          <cell r="R24">
            <v>12.700000000000001</v>
          </cell>
        </row>
        <row r="25">
          <cell r="A25" t="str">
            <v>24</v>
          </cell>
          <cell r="D25">
            <v>12</v>
          </cell>
          <cell r="F25">
            <v>432</v>
          </cell>
          <cell r="M25">
            <v>122</v>
          </cell>
          <cell r="R25">
            <v>12.5</v>
          </cell>
        </row>
        <row r="26">
          <cell r="A26" t="str">
            <v>25</v>
          </cell>
          <cell r="D26">
            <v>11.9</v>
          </cell>
          <cell r="F26">
            <v>432</v>
          </cell>
          <cell r="M26">
            <v>227</v>
          </cell>
          <cell r="R26">
            <v>12.4</v>
          </cell>
        </row>
        <row r="27">
          <cell r="A27" t="str">
            <v>26</v>
          </cell>
          <cell r="D27">
            <v>11.8</v>
          </cell>
          <cell r="F27">
            <v>431</v>
          </cell>
          <cell r="M27">
            <v>271</v>
          </cell>
          <cell r="R27">
            <v>12.4</v>
          </cell>
        </row>
        <row r="28">
          <cell r="A28" t="str">
            <v>27</v>
          </cell>
          <cell r="D28">
            <v>11.7</v>
          </cell>
          <cell r="F28">
            <v>432</v>
          </cell>
          <cell r="M28">
            <v>197</v>
          </cell>
          <cell r="R28">
            <v>12.2</v>
          </cell>
        </row>
        <row r="29">
          <cell r="A29" t="str">
            <v>28</v>
          </cell>
          <cell r="D29">
            <v>11.6</v>
          </cell>
          <cell r="F29">
            <v>432</v>
          </cell>
          <cell r="M29">
            <v>254</v>
          </cell>
          <cell r="R29">
            <v>12.1</v>
          </cell>
        </row>
        <row r="30">
          <cell r="A30" t="str">
            <v>29</v>
          </cell>
          <cell r="D30">
            <v>11.5</v>
          </cell>
          <cell r="F30">
            <v>431</v>
          </cell>
          <cell r="M30">
            <v>215</v>
          </cell>
          <cell r="R30">
            <v>12</v>
          </cell>
        </row>
        <row r="31">
          <cell r="A31" t="str">
            <v>30</v>
          </cell>
          <cell r="D31">
            <v>11.4</v>
          </cell>
          <cell r="F31">
            <v>435</v>
          </cell>
          <cell r="M31">
            <v>149</v>
          </cell>
          <cell r="R31">
            <v>11.9</v>
          </cell>
        </row>
        <row r="32">
          <cell r="A32" t="str">
            <v>31</v>
          </cell>
          <cell r="D32">
            <v>11.2</v>
          </cell>
          <cell r="F32">
            <v>432</v>
          </cell>
          <cell r="M32">
            <v>175</v>
          </cell>
          <cell r="R32">
            <v>12</v>
          </cell>
        </row>
        <row r="33">
          <cell r="A33" t="str">
            <v>32</v>
          </cell>
          <cell r="D33">
            <v>11.1</v>
          </cell>
          <cell r="F33">
            <v>433</v>
          </cell>
          <cell r="M33">
            <v>161</v>
          </cell>
          <cell r="R33">
            <v>11.4</v>
          </cell>
        </row>
        <row r="34">
          <cell r="R34"/>
        </row>
        <row r="35">
          <cell r="A35" t="str">
            <v>34</v>
          </cell>
          <cell r="D35">
            <v>11.1</v>
          </cell>
          <cell r="F35">
            <v>433</v>
          </cell>
          <cell r="M35">
            <v>45</v>
          </cell>
          <cell r="R35">
            <v>11.6</v>
          </cell>
        </row>
        <row r="36">
          <cell r="R36"/>
        </row>
        <row r="37">
          <cell r="A37" t="str">
            <v>36</v>
          </cell>
          <cell r="D37">
            <v>11.1</v>
          </cell>
          <cell r="F37">
            <v>433</v>
          </cell>
          <cell r="M37">
            <v>400</v>
          </cell>
          <cell r="R37">
            <v>11.4</v>
          </cell>
        </row>
        <row r="38">
          <cell r="R38"/>
        </row>
        <row r="39">
          <cell r="A39" t="str">
            <v>38</v>
          </cell>
          <cell r="D39">
            <v>11.1</v>
          </cell>
          <cell r="F39">
            <v>435</v>
          </cell>
          <cell r="M39">
            <v>896</v>
          </cell>
          <cell r="R39">
            <v>11.1</v>
          </cell>
        </row>
        <row r="40">
          <cell r="A40" t="str">
            <v>39</v>
          </cell>
          <cell r="D40">
            <v>10.8</v>
          </cell>
          <cell r="F40">
            <v>437</v>
          </cell>
          <cell r="M40">
            <v>446</v>
          </cell>
          <cell r="R40">
            <v>11</v>
          </cell>
        </row>
        <row r="41">
          <cell r="R41"/>
        </row>
        <row r="42">
          <cell r="A42" t="str">
            <v>41</v>
          </cell>
          <cell r="D42">
            <v>10.8</v>
          </cell>
          <cell r="F42">
            <v>436</v>
          </cell>
          <cell r="M42">
            <v>414</v>
          </cell>
          <cell r="R42">
            <v>10.8</v>
          </cell>
        </row>
        <row r="43">
          <cell r="A43" t="str">
            <v>42</v>
          </cell>
          <cell r="D43">
            <v>10.6</v>
          </cell>
          <cell r="F43">
            <v>436</v>
          </cell>
          <cell r="M43">
            <v>480</v>
          </cell>
          <cell r="R43">
            <v>11.1</v>
          </cell>
        </row>
        <row r="44">
          <cell r="A44" t="str">
            <v>43</v>
          </cell>
          <cell r="D44">
            <v>10.3</v>
          </cell>
          <cell r="F44">
            <v>433</v>
          </cell>
          <cell r="M44">
            <v>348</v>
          </cell>
          <cell r="R44">
            <v>11.3</v>
          </cell>
        </row>
        <row r="45">
          <cell r="A45" t="str">
            <v>44</v>
          </cell>
          <cell r="D45">
            <v>10.4</v>
          </cell>
          <cell r="F45">
            <v>433</v>
          </cell>
          <cell r="M45">
            <v>525</v>
          </cell>
          <cell r="R45">
            <v>10.700000000000001</v>
          </cell>
        </row>
        <row r="46">
          <cell r="A46" t="str">
            <v>45</v>
          </cell>
          <cell r="D46">
            <v>10.4</v>
          </cell>
          <cell r="F46">
            <v>433</v>
          </cell>
          <cell r="M46">
            <v>506</v>
          </cell>
          <cell r="R46">
            <v>10.700000000000001</v>
          </cell>
        </row>
        <row r="47">
          <cell r="A47" t="str">
            <v>46</v>
          </cell>
          <cell r="D47">
            <v>10.1</v>
          </cell>
          <cell r="F47">
            <v>430</v>
          </cell>
          <cell r="M47">
            <v>379</v>
          </cell>
          <cell r="R47">
            <v>10.4</v>
          </cell>
        </row>
        <row r="48">
          <cell r="A48" t="str">
            <v>47</v>
          </cell>
          <cell r="D48">
            <v>10.3</v>
          </cell>
          <cell r="F48">
            <v>434</v>
          </cell>
          <cell r="M48">
            <v>285</v>
          </cell>
          <cell r="R48">
            <v>10.5</v>
          </cell>
        </row>
        <row r="49">
          <cell r="A49" t="str">
            <v>48</v>
          </cell>
          <cell r="D49">
            <v>10.1</v>
          </cell>
          <cell r="F49">
            <v>432</v>
          </cell>
          <cell r="M49">
            <v>853</v>
          </cell>
          <cell r="R49">
            <v>10.199999999999999</v>
          </cell>
        </row>
        <row r="50">
          <cell r="A50" t="str">
            <v>49</v>
          </cell>
          <cell r="D50">
            <v>10.1</v>
          </cell>
          <cell r="F50">
            <v>434</v>
          </cell>
          <cell r="M50">
            <v>879</v>
          </cell>
          <cell r="R50">
            <v>10.199999999999999</v>
          </cell>
        </row>
        <row r="51">
          <cell r="A51" t="str">
            <v>50</v>
          </cell>
          <cell r="D51">
            <v>9.9</v>
          </cell>
          <cell r="F51">
            <v>435</v>
          </cell>
          <cell r="M51">
            <v>244</v>
          </cell>
          <cell r="R51">
            <v>10.4</v>
          </cell>
        </row>
        <row r="52">
          <cell r="A52" t="str">
            <v>51</v>
          </cell>
          <cell r="D52">
            <v>10.1</v>
          </cell>
          <cell r="F52">
            <v>434</v>
          </cell>
          <cell r="M52">
            <v>883</v>
          </cell>
          <cell r="R52">
            <v>10.199999999999999</v>
          </cell>
        </row>
        <row r="53">
          <cell r="A53" t="str">
            <v>52</v>
          </cell>
          <cell r="D53">
            <v>9.8000000000000007</v>
          </cell>
          <cell r="F53">
            <v>439</v>
          </cell>
          <cell r="M53">
            <v>506</v>
          </cell>
          <cell r="R53">
            <v>9.9</v>
          </cell>
        </row>
        <row r="54">
          <cell r="R54"/>
        </row>
        <row r="55">
          <cell r="A55" t="str">
            <v>54</v>
          </cell>
          <cell r="D55">
            <v>9.8000000000000007</v>
          </cell>
          <cell r="F55">
            <v>438</v>
          </cell>
          <cell r="M55">
            <v>807</v>
          </cell>
          <cell r="R55">
            <v>10</v>
          </cell>
        </row>
        <row r="56">
          <cell r="A56" t="str">
            <v>55</v>
          </cell>
          <cell r="D56">
            <v>10</v>
          </cell>
          <cell r="F56">
            <v>434</v>
          </cell>
          <cell r="M56">
            <v>315</v>
          </cell>
          <cell r="R56">
            <v>10.199999999999999</v>
          </cell>
        </row>
        <row r="57">
          <cell r="A57" t="str">
            <v>56</v>
          </cell>
          <cell r="D57">
            <v>10</v>
          </cell>
          <cell r="F57">
            <v>434</v>
          </cell>
          <cell r="M57">
            <v>480</v>
          </cell>
          <cell r="R57">
            <v>10.1</v>
          </cell>
        </row>
        <row r="58">
          <cell r="A58" t="str">
            <v>57</v>
          </cell>
          <cell r="D58">
            <v>9.8000000000000007</v>
          </cell>
          <cell r="F58">
            <v>435</v>
          </cell>
          <cell r="M58">
            <v>571</v>
          </cell>
          <cell r="R58">
            <v>10.100000000000001</v>
          </cell>
        </row>
        <row r="59">
          <cell r="A59" t="str">
            <v>58</v>
          </cell>
          <cell r="D59">
            <v>9.9</v>
          </cell>
          <cell r="F59">
            <v>433</v>
          </cell>
          <cell r="M59">
            <v>290</v>
          </cell>
          <cell r="R59">
            <v>10.6</v>
          </cell>
        </row>
        <row r="60">
          <cell r="A60" t="str">
            <v>59</v>
          </cell>
          <cell r="D60">
            <v>10.1</v>
          </cell>
          <cell r="F60">
            <v>434</v>
          </cell>
          <cell r="M60">
            <v>367</v>
          </cell>
          <cell r="R60">
            <v>10.6</v>
          </cell>
        </row>
        <row r="61">
          <cell r="A61" t="str">
            <v>60</v>
          </cell>
          <cell r="D61">
            <v>9.8000000000000007</v>
          </cell>
          <cell r="F61">
            <v>435</v>
          </cell>
          <cell r="M61">
            <v>264</v>
          </cell>
          <cell r="R61">
            <v>10.3</v>
          </cell>
        </row>
        <row r="62">
          <cell r="A62" t="str">
            <v>61</v>
          </cell>
          <cell r="D62">
            <v>9.9</v>
          </cell>
          <cell r="F62">
            <v>433</v>
          </cell>
          <cell r="M62">
            <v>402</v>
          </cell>
          <cell r="R62">
            <v>10.8</v>
          </cell>
        </row>
        <row r="63">
          <cell r="A63" t="str">
            <v>62</v>
          </cell>
          <cell r="D63">
            <v>10.199999999999999</v>
          </cell>
          <cell r="F63">
            <v>436</v>
          </cell>
          <cell r="M63">
            <v>362</v>
          </cell>
          <cell r="R63">
            <v>10.199999999999999</v>
          </cell>
        </row>
        <row r="64">
          <cell r="A64" t="str">
            <v>63</v>
          </cell>
          <cell r="D64">
            <v>9.8000000000000007</v>
          </cell>
          <cell r="F64">
            <v>436</v>
          </cell>
          <cell r="M64">
            <v>471</v>
          </cell>
          <cell r="R64">
            <v>10</v>
          </cell>
        </row>
        <row r="65">
          <cell r="A65" t="str">
            <v>64</v>
          </cell>
          <cell r="D65">
            <v>9.6999999999999993</v>
          </cell>
          <cell r="F65">
            <v>437</v>
          </cell>
          <cell r="M65">
            <v>638</v>
          </cell>
          <cell r="R65">
            <v>9.8999999999999986</v>
          </cell>
        </row>
        <row r="66">
          <cell r="A66" t="str">
            <v>65</v>
          </cell>
          <cell r="D66">
            <v>9.9</v>
          </cell>
          <cell r="F66">
            <v>437</v>
          </cell>
          <cell r="M66">
            <v>736</v>
          </cell>
          <cell r="R66">
            <v>10</v>
          </cell>
        </row>
        <row r="67">
          <cell r="A67" t="str">
            <v>66</v>
          </cell>
          <cell r="D67">
            <v>9.6999999999999993</v>
          </cell>
          <cell r="F67">
            <v>443</v>
          </cell>
          <cell r="M67">
            <v>366</v>
          </cell>
          <cell r="R67">
            <v>10.199999999999999</v>
          </cell>
        </row>
        <row r="68">
          <cell r="R68"/>
        </row>
        <row r="69">
          <cell r="A69" t="str">
            <v>68</v>
          </cell>
          <cell r="D69">
            <v>9.6</v>
          </cell>
          <cell r="F69">
            <v>443</v>
          </cell>
          <cell r="M69">
            <v>378</v>
          </cell>
          <cell r="R69">
            <v>10.199999999999999</v>
          </cell>
        </row>
        <row r="70">
          <cell r="A70"/>
          <cell r="F70"/>
          <cell r="M70"/>
        </row>
        <row r="71">
          <cell r="A71"/>
          <cell r="F71"/>
          <cell r="M71"/>
        </row>
        <row r="72">
          <cell r="A72"/>
          <cell r="F72"/>
          <cell r="M72"/>
        </row>
        <row r="73">
          <cell r="A73"/>
          <cell r="F73"/>
          <cell r="M73"/>
        </row>
        <row r="74">
          <cell r="A74"/>
          <cell r="F74"/>
          <cell r="M74"/>
        </row>
        <row r="75">
          <cell r="A75"/>
          <cell r="F75"/>
          <cell r="M75"/>
        </row>
        <row r="76">
          <cell r="A76"/>
          <cell r="F76"/>
          <cell r="M76"/>
        </row>
        <row r="77">
          <cell r="A77"/>
          <cell r="F77"/>
          <cell r="M77"/>
        </row>
        <row r="78">
          <cell r="A78"/>
          <cell r="F78"/>
          <cell r="M78"/>
        </row>
        <row r="79">
          <cell r="A79"/>
          <cell r="F79"/>
          <cell r="M79"/>
        </row>
        <row r="80">
          <cell r="A80"/>
          <cell r="F80"/>
          <cell r="M80"/>
        </row>
        <row r="81">
          <cell r="A81"/>
          <cell r="F81"/>
          <cell r="M81"/>
        </row>
        <row r="82">
          <cell r="A82"/>
          <cell r="F82"/>
          <cell r="M82"/>
        </row>
        <row r="83">
          <cell r="A83"/>
          <cell r="F83"/>
          <cell r="M83"/>
        </row>
        <row r="84">
          <cell r="A84"/>
          <cell r="F84"/>
          <cell r="M84"/>
        </row>
        <row r="85">
          <cell r="A85"/>
          <cell r="F85"/>
          <cell r="M85"/>
        </row>
        <row r="86">
          <cell r="A86"/>
          <cell r="F86"/>
          <cell r="M86"/>
        </row>
        <row r="87">
          <cell r="A87"/>
          <cell r="F87"/>
          <cell r="M87"/>
        </row>
        <row r="88">
          <cell r="A88"/>
          <cell r="F88"/>
          <cell r="M88"/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1412 (tomato t3)"/>
      <sheetName val="FA-1612 (tomato t4)"/>
      <sheetName val="FA-1812 (tomato t5)"/>
      <sheetName val="F-2112 (tomato t6)"/>
      <sheetName val="Nutrient effect"/>
    </sheetNames>
    <sheetDataSet>
      <sheetData sheetId="0"/>
      <sheetData sheetId="1">
        <row r="2">
          <cell r="D2" t="str">
            <v>eref</v>
          </cell>
          <cell r="R2" t="str">
            <v>ean</v>
          </cell>
        </row>
      </sheetData>
      <sheetData sheetId="2"/>
      <sheetData sheetId="3">
        <row r="4">
          <cell r="A4">
            <v>1</v>
          </cell>
          <cell r="D4">
            <v>18</v>
          </cell>
          <cell r="F4">
            <v>567</v>
          </cell>
          <cell r="M4">
            <v>400</v>
          </cell>
          <cell r="R4">
            <v>19</v>
          </cell>
        </row>
        <row r="5">
          <cell r="A5">
            <v>2</v>
          </cell>
          <cell r="D5">
            <v>18.3</v>
          </cell>
          <cell r="F5">
            <v>598</v>
          </cell>
          <cell r="M5">
            <v>545</v>
          </cell>
          <cell r="R5">
            <v>19.900000000000002</v>
          </cell>
        </row>
        <row r="6">
          <cell r="A6">
            <v>3</v>
          </cell>
          <cell r="D6">
            <v>18.399999999999999</v>
          </cell>
          <cell r="F6">
            <v>604</v>
          </cell>
          <cell r="M6">
            <v>521</v>
          </cell>
          <cell r="R6">
            <v>20</v>
          </cell>
        </row>
        <row r="7">
          <cell r="A7">
            <v>4</v>
          </cell>
          <cell r="D7">
            <v>18.600000000000001</v>
          </cell>
          <cell r="F7">
            <v>631</v>
          </cell>
          <cell r="M7">
            <v>535</v>
          </cell>
          <cell r="R7">
            <v>20.3</v>
          </cell>
        </row>
        <row r="8">
          <cell r="A8">
            <v>5</v>
          </cell>
          <cell r="D8">
            <v>18.600000000000001</v>
          </cell>
          <cell r="F8">
            <v>648</v>
          </cell>
          <cell r="M8">
            <v>531</v>
          </cell>
          <cell r="R8">
            <v>19.900000000000002</v>
          </cell>
        </row>
        <row r="9">
          <cell r="A9">
            <v>6</v>
          </cell>
          <cell r="D9">
            <v>18.7</v>
          </cell>
          <cell r="F9">
            <v>667</v>
          </cell>
          <cell r="M9">
            <v>620</v>
          </cell>
          <cell r="R9">
            <v>20.099999999999998</v>
          </cell>
        </row>
        <row r="10">
          <cell r="A10">
            <v>7</v>
          </cell>
          <cell r="D10">
            <v>18.899999999999999</v>
          </cell>
          <cell r="F10">
            <v>674</v>
          </cell>
          <cell r="M10">
            <v>566</v>
          </cell>
          <cell r="R10">
            <v>20.5</v>
          </cell>
        </row>
        <row r="11">
          <cell r="A11">
            <v>8</v>
          </cell>
          <cell r="D11">
            <v>19</v>
          </cell>
          <cell r="F11">
            <v>688</v>
          </cell>
          <cell r="M11">
            <v>559</v>
          </cell>
          <cell r="R11">
            <v>20.7</v>
          </cell>
        </row>
        <row r="12">
          <cell r="A12">
            <v>9</v>
          </cell>
          <cell r="D12">
            <v>19</v>
          </cell>
          <cell r="F12">
            <v>705</v>
          </cell>
          <cell r="M12">
            <v>557</v>
          </cell>
          <cell r="R12">
            <v>20.5</v>
          </cell>
        </row>
        <row r="13">
          <cell r="A13">
            <v>10</v>
          </cell>
          <cell r="D13">
            <v>19</v>
          </cell>
          <cell r="F13">
            <v>715</v>
          </cell>
          <cell r="M13">
            <v>634</v>
          </cell>
          <cell r="R13">
            <v>20.5</v>
          </cell>
        </row>
        <row r="14">
          <cell r="A14">
            <v>11</v>
          </cell>
          <cell r="D14">
            <v>19.2</v>
          </cell>
          <cell r="F14">
            <v>727</v>
          </cell>
          <cell r="M14">
            <v>625</v>
          </cell>
          <cell r="R14">
            <v>20.8</v>
          </cell>
        </row>
        <row r="15">
          <cell r="A15">
            <v>12</v>
          </cell>
          <cell r="D15">
            <v>19.100000000000001</v>
          </cell>
          <cell r="F15">
            <v>734</v>
          </cell>
          <cell r="M15">
            <v>571</v>
          </cell>
          <cell r="R15">
            <v>20.5</v>
          </cell>
        </row>
        <row r="16">
          <cell r="A16">
            <v>13</v>
          </cell>
          <cell r="D16">
            <v>19.3</v>
          </cell>
          <cell r="F16">
            <v>746</v>
          </cell>
          <cell r="M16">
            <v>619</v>
          </cell>
          <cell r="R16">
            <v>20.7</v>
          </cell>
        </row>
        <row r="17">
          <cell r="A17">
            <v>14</v>
          </cell>
          <cell r="D17">
            <v>19.5</v>
          </cell>
          <cell r="F17">
            <v>763</v>
          </cell>
          <cell r="M17">
            <v>678</v>
          </cell>
          <cell r="R17">
            <v>21.2</v>
          </cell>
        </row>
        <row r="18">
          <cell r="A18">
            <v>15</v>
          </cell>
          <cell r="D18">
            <v>19.399999999999999</v>
          </cell>
          <cell r="F18">
            <v>776</v>
          </cell>
          <cell r="M18">
            <v>652</v>
          </cell>
          <cell r="R18">
            <v>20.9</v>
          </cell>
        </row>
        <row r="19">
          <cell r="A19">
            <v>16</v>
          </cell>
          <cell r="D19">
            <v>19.5</v>
          </cell>
          <cell r="F19">
            <v>779</v>
          </cell>
          <cell r="M19">
            <v>688</v>
          </cell>
          <cell r="R19">
            <v>21</v>
          </cell>
        </row>
        <row r="20">
          <cell r="A20">
            <v>17</v>
          </cell>
          <cell r="D20">
            <v>19.600000000000001</v>
          </cell>
          <cell r="F20">
            <v>789</v>
          </cell>
          <cell r="M20">
            <v>666</v>
          </cell>
          <cell r="R20">
            <v>21</v>
          </cell>
        </row>
        <row r="21">
          <cell r="A21">
            <v>18</v>
          </cell>
          <cell r="D21">
            <v>19.600000000000001</v>
          </cell>
          <cell r="F21">
            <v>806</v>
          </cell>
          <cell r="M21">
            <v>553</v>
          </cell>
          <cell r="R21">
            <v>20.700000000000003</v>
          </cell>
        </row>
        <row r="22">
          <cell r="A22">
            <v>19</v>
          </cell>
          <cell r="D22">
            <v>19.600000000000001</v>
          </cell>
          <cell r="F22">
            <v>815</v>
          </cell>
          <cell r="M22">
            <v>633</v>
          </cell>
          <cell r="R22">
            <v>21.1</v>
          </cell>
        </row>
        <row r="23">
          <cell r="A23">
            <v>20</v>
          </cell>
          <cell r="D23">
            <v>19.7</v>
          </cell>
          <cell r="F23">
            <v>819</v>
          </cell>
          <cell r="M23">
            <v>704</v>
          </cell>
          <cell r="R23">
            <v>21.5</v>
          </cell>
        </row>
        <row r="24">
          <cell r="A24">
            <v>21</v>
          </cell>
          <cell r="D24">
            <v>19.899999999999999</v>
          </cell>
          <cell r="F24">
            <v>826</v>
          </cell>
          <cell r="M24">
            <v>654</v>
          </cell>
          <cell r="R24">
            <v>21.299999999999997</v>
          </cell>
        </row>
        <row r="25">
          <cell r="A25">
            <v>22</v>
          </cell>
          <cell r="D25">
            <v>19.7</v>
          </cell>
          <cell r="F25">
            <v>839</v>
          </cell>
          <cell r="M25">
            <v>696</v>
          </cell>
          <cell r="R25">
            <v>21</v>
          </cell>
        </row>
        <row r="26">
          <cell r="A26">
            <v>23</v>
          </cell>
          <cell r="D26">
            <v>19.8</v>
          </cell>
          <cell r="F26">
            <v>858</v>
          </cell>
          <cell r="M26">
            <v>775</v>
          </cell>
          <cell r="R26">
            <v>20.7</v>
          </cell>
        </row>
        <row r="27">
          <cell r="A27">
            <v>24</v>
          </cell>
          <cell r="D27">
            <v>19.899999999999999</v>
          </cell>
          <cell r="F27">
            <v>864</v>
          </cell>
          <cell r="M27">
            <v>725</v>
          </cell>
          <cell r="R27">
            <v>20.2</v>
          </cell>
        </row>
        <row r="28">
          <cell r="A28">
            <v>25</v>
          </cell>
          <cell r="D28">
            <v>19.8</v>
          </cell>
          <cell r="F28">
            <v>877</v>
          </cell>
          <cell r="M28">
            <v>801</v>
          </cell>
          <cell r="R28">
            <v>20.7</v>
          </cell>
        </row>
        <row r="29">
          <cell r="A29">
            <v>26</v>
          </cell>
          <cell r="D29">
            <v>19.8</v>
          </cell>
          <cell r="F29">
            <v>888</v>
          </cell>
          <cell r="M29">
            <v>840</v>
          </cell>
          <cell r="R29">
            <v>20.6</v>
          </cell>
        </row>
        <row r="30">
          <cell r="A30">
            <v>27</v>
          </cell>
          <cell r="D30">
            <v>20</v>
          </cell>
          <cell r="F30">
            <v>892</v>
          </cell>
          <cell r="M30">
            <v>796</v>
          </cell>
          <cell r="R30">
            <v>20.6</v>
          </cell>
        </row>
        <row r="31">
          <cell r="A31">
            <v>28</v>
          </cell>
          <cell r="D31">
            <v>19.8</v>
          </cell>
          <cell r="F31">
            <v>915</v>
          </cell>
          <cell r="M31">
            <v>875</v>
          </cell>
          <cell r="R31">
            <v>20.3</v>
          </cell>
        </row>
        <row r="32">
          <cell r="A32">
            <v>29</v>
          </cell>
          <cell r="D32">
            <v>19.8</v>
          </cell>
          <cell r="F32">
            <v>937</v>
          </cell>
          <cell r="M32">
            <v>980</v>
          </cell>
          <cell r="R32">
            <v>20.2</v>
          </cell>
        </row>
        <row r="33">
          <cell r="A33">
            <v>30</v>
          </cell>
          <cell r="D33">
            <v>19.899999999999999</v>
          </cell>
          <cell r="F33">
            <v>944</v>
          </cell>
          <cell r="M33">
            <v>884</v>
          </cell>
          <cell r="R33">
            <v>20.299999999999997</v>
          </cell>
        </row>
        <row r="34">
          <cell r="A34">
            <v>31</v>
          </cell>
          <cell r="D34">
            <v>20</v>
          </cell>
          <cell r="F34">
            <v>942</v>
          </cell>
          <cell r="M34">
            <v>831</v>
          </cell>
          <cell r="R34">
            <v>21.5</v>
          </cell>
        </row>
        <row r="35">
          <cell r="A35">
            <v>32</v>
          </cell>
          <cell r="D35">
            <v>20.3</v>
          </cell>
          <cell r="F35">
            <v>959</v>
          </cell>
          <cell r="M35">
            <v>846</v>
          </cell>
          <cell r="R35">
            <v>21.2</v>
          </cell>
        </row>
        <row r="36">
          <cell r="A36">
            <v>33</v>
          </cell>
          <cell r="D36">
            <v>20.399999999999999</v>
          </cell>
          <cell r="F36">
            <v>967</v>
          </cell>
          <cell r="M36">
            <v>734</v>
          </cell>
          <cell r="R36">
            <v>20.7</v>
          </cell>
        </row>
        <row r="37">
          <cell r="A37">
            <v>34</v>
          </cell>
          <cell r="D37">
            <v>20.5</v>
          </cell>
          <cell r="F37">
            <v>974</v>
          </cell>
          <cell r="M37">
            <v>873</v>
          </cell>
          <cell r="R37">
            <v>20.8</v>
          </cell>
        </row>
        <row r="38">
          <cell r="A38">
            <v>35</v>
          </cell>
          <cell r="D38">
            <v>20.7</v>
          </cell>
          <cell r="F38">
            <v>987</v>
          </cell>
          <cell r="M38">
            <v>791</v>
          </cell>
          <cell r="R38">
            <v>21.099999999999998</v>
          </cell>
        </row>
        <row r="39">
          <cell r="A39">
            <v>36</v>
          </cell>
          <cell r="D39">
            <v>20.9</v>
          </cell>
          <cell r="F39">
            <v>1001</v>
          </cell>
          <cell r="M39">
            <v>932</v>
          </cell>
          <cell r="R39">
            <v>22.2</v>
          </cell>
        </row>
        <row r="40">
          <cell r="A40">
            <v>37</v>
          </cell>
          <cell r="D40">
            <v>20</v>
          </cell>
          <cell r="F40">
            <v>904</v>
          </cell>
          <cell r="M40">
            <v>996</v>
          </cell>
          <cell r="R40">
            <v>20.5</v>
          </cell>
        </row>
        <row r="41">
          <cell r="A41">
            <v>38</v>
          </cell>
          <cell r="D41">
            <v>20</v>
          </cell>
          <cell r="F41">
            <v>904</v>
          </cell>
          <cell r="M41">
            <v>494</v>
          </cell>
          <cell r="R41">
            <v>20.5</v>
          </cell>
        </row>
        <row r="42">
          <cell r="A42">
            <v>39</v>
          </cell>
          <cell r="D42">
            <v>20.100000000000001</v>
          </cell>
          <cell r="F42">
            <v>892</v>
          </cell>
          <cell r="M42">
            <v>698</v>
          </cell>
          <cell r="R42">
            <v>20.6</v>
          </cell>
        </row>
        <row r="43">
          <cell r="A43">
            <v>40</v>
          </cell>
          <cell r="D43">
            <v>20</v>
          </cell>
          <cell r="F43">
            <v>883</v>
          </cell>
          <cell r="M43">
            <v>828</v>
          </cell>
          <cell r="R43">
            <v>20.399999999999999</v>
          </cell>
        </row>
        <row r="44">
          <cell r="A44">
            <v>41</v>
          </cell>
          <cell r="D44">
            <v>19.899999999999999</v>
          </cell>
          <cell r="F44">
            <v>877</v>
          </cell>
          <cell r="M44">
            <v>652</v>
          </cell>
          <cell r="R44">
            <v>20.2</v>
          </cell>
        </row>
        <row r="45">
          <cell r="A45">
            <v>42</v>
          </cell>
          <cell r="D45">
            <v>20</v>
          </cell>
          <cell r="F45">
            <v>878</v>
          </cell>
          <cell r="M45">
            <v>738</v>
          </cell>
          <cell r="R45">
            <v>20.399999999999999</v>
          </cell>
        </row>
        <row r="46">
          <cell r="A46">
            <v>43</v>
          </cell>
          <cell r="D46">
            <v>20.100000000000001</v>
          </cell>
          <cell r="F46">
            <v>877</v>
          </cell>
          <cell r="M46">
            <v>718</v>
          </cell>
          <cell r="R46">
            <v>20.5</v>
          </cell>
        </row>
        <row r="47">
          <cell r="A47">
            <v>44</v>
          </cell>
          <cell r="D47">
            <v>19.899999999999999</v>
          </cell>
          <cell r="F47">
            <v>880</v>
          </cell>
          <cell r="M47">
            <v>666</v>
          </cell>
          <cell r="R47">
            <v>20.2</v>
          </cell>
        </row>
        <row r="48">
          <cell r="A48">
            <v>45</v>
          </cell>
          <cell r="D48">
            <v>19.899999999999999</v>
          </cell>
          <cell r="F48">
            <v>877</v>
          </cell>
          <cell r="M48">
            <v>699</v>
          </cell>
          <cell r="R48">
            <v>20.299999999999997</v>
          </cell>
        </row>
        <row r="49">
          <cell r="A49">
            <v>46</v>
          </cell>
          <cell r="D49">
            <v>20</v>
          </cell>
          <cell r="F49">
            <v>871</v>
          </cell>
          <cell r="M49">
            <v>689</v>
          </cell>
          <cell r="R49">
            <v>20.7</v>
          </cell>
        </row>
        <row r="50">
          <cell r="A50">
            <v>47</v>
          </cell>
          <cell r="D50">
            <v>19.899999999999999</v>
          </cell>
          <cell r="F50">
            <v>872</v>
          </cell>
          <cell r="M50">
            <v>854</v>
          </cell>
          <cell r="R50">
            <v>21.299999999999997</v>
          </cell>
        </row>
        <row r="51">
          <cell r="A51">
            <v>48</v>
          </cell>
          <cell r="D51">
            <v>20.100000000000001</v>
          </cell>
          <cell r="F51">
            <v>872</v>
          </cell>
          <cell r="M51">
            <v>831</v>
          </cell>
          <cell r="R51">
            <v>21.700000000000003</v>
          </cell>
        </row>
        <row r="52">
          <cell r="A52">
            <v>49</v>
          </cell>
          <cell r="D52">
            <v>19.899999999999999</v>
          </cell>
          <cell r="F52">
            <v>883</v>
          </cell>
          <cell r="M52">
            <v>783</v>
          </cell>
          <cell r="R52">
            <v>21.4</v>
          </cell>
        </row>
        <row r="53">
          <cell r="A53">
            <v>50</v>
          </cell>
          <cell r="D53">
            <v>20.2</v>
          </cell>
          <cell r="F53">
            <v>837</v>
          </cell>
          <cell r="M53">
            <v>758</v>
          </cell>
          <cell r="R53">
            <v>21.5</v>
          </cell>
        </row>
        <row r="54">
          <cell r="A54">
            <v>51</v>
          </cell>
          <cell r="D54">
            <v>20</v>
          </cell>
          <cell r="F54">
            <v>818</v>
          </cell>
          <cell r="M54">
            <v>770</v>
          </cell>
          <cell r="R54">
            <v>21.3</v>
          </cell>
        </row>
        <row r="55">
          <cell r="A55">
            <v>52</v>
          </cell>
          <cell r="D55">
            <v>20</v>
          </cell>
          <cell r="F55">
            <v>819</v>
          </cell>
          <cell r="M55">
            <v>733</v>
          </cell>
          <cell r="R55">
            <v>21.7</v>
          </cell>
        </row>
        <row r="56">
          <cell r="A56">
            <v>53</v>
          </cell>
          <cell r="D56">
            <v>20.100000000000001</v>
          </cell>
          <cell r="F56">
            <v>822</v>
          </cell>
          <cell r="M56">
            <v>756</v>
          </cell>
          <cell r="R56">
            <v>21.700000000000003</v>
          </cell>
        </row>
        <row r="57">
          <cell r="A57">
            <v>54</v>
          </cell>
          <cell r="D57">
            <v>20.100000000000001</v>
          </cell>
          <cell r="F57">
            <v>829</v>
          </cell>
          <cell r="M57">
            <v>760</v>
          </cell>
          <cell r="R57">
            <v>21.700000000000003</v>
          </cell>
        </row>
        <row r="58">
          <cell r="A58">
            <v>55</v>
          </cell>
          <cell r="D58">
            <v>20</v>
          </cell>
          <cell r="F58">
            <v>840</v>
          </cell>
          <cell r="M58">
            <v>718</v>
          </cell>
          <cell r="R58">
            <v>21.7</v>
          </cell>
        </row>
        <row r="59">
          <cell r="A59">
            <v>56</v>
          </cell>
          <cell r="D59">
            <v>20</v>
          </cell>
          <cell r="F59">
            <v>849</v>
          </cell>
          <cell r="M59">
            <v>734</v>
          </cell>
          <cell r="R59">
            <v>21.9</v>
          </cell>
        </row>
        <row r="60">
          <cell r="A60">
            <v>57</v>
          </cell>
          <cell r="D60">
            <v>20</v>
          </cell>
          <cell r="F60">
            <v>859</v>
          </cell>
          <cell r="M60">
            <v>747</v>
          </cell>
          <cell r="R60">
            <v>21.9</v>
          </cell>
        </row>
        <row r="61">
          <cell r="A61">
            <v>58</v>
          </cell>
          <cell r="D61">
            <v>20.100000000000001</v>
          </cell>
          <cell r="F61">
            <v>863</v>
          </cell>
          <cell r="M61">
            <v>797</v>
          </cell>
          <cell r="R61">
            <v>22.400000000000002</v>
          </cell>
        </row>
        <row r="62">
          <cell r="A62">
            <v>59</v>
          </cell>
          <cell r="D62">
            <v>19.899999999999999</v>
          </cell>
          <cell r="F62">
            <v>880</v>
          </cell>
          <cell r="M62">
            <v>810</v>
          </cell>
          <cell r="R62">
            <v>21.799999999999997</v>
          </cell>
        </row>
        <row r="63">
          <cell r="A63">
            <v>60</v>
          </cell>
          <cell r="D63">
            <v>19.899999999999999</v>
          </cell>
          <cell r="F63">
            <v>894</v>
          </cell>
          <cell r="M63">
            <v>854</v>
          </cell>
          <cell r="R63">
            <v>22.4</v>
          </cell>
        </row>
        <row r="64">
          <cell r="A64">
            <v>61</v>
          </cell>
          <cell r="D64">
            <v>20.100000000000001</v>
          </cell>
          <cell r="F64">
            <v>906</v>
          </cell>
          <cell r="M64">
            <v>869</v>
          </cell>
          <cell r="R64">
            <v>21.3</v>
          </cell>
        </row>
        <row r="65">
          <cell r="A65">
            <v>62</v>
          </cell>
          <cell r="D65">
            <v>20</v>
          </cell>
          <cell r="F65">
            <v>920</v>
          </cell>
          <cell r="M65">
            <v>852</v>
          </cell>
          <cell r="R65">
            <v>21.3</v>
          </cell>
        </row>
        <row r="66">
          <cell r="A66">
            <v>63</v>
          </cell>
          <cell r="D66">
            <v>20</v>
          </cell>
          <cell r="F66">
            <v>931</v>
          </cell>
          <cell r="M66">
            <v>877</v>
          </cell>
          <cell r="R66">
            <v>21.8</v>
          </cell>
        </row>
        <row r="67">
          <cell r="A67">
            <v>64</v>
          </cell>
          <cell r="D67">
            <v>20.2</v>
          </cell>
          <cell r="F67">
            <v>938</v>
          </cell>
          <cell r="M67">
            <v>871</v>
          </cell>
          <cell r="R67">
            <v>21.9</v>
          </cell>
        </row>
        <row r="68">
          <cell r="A68">
            <v>65</v>
          </cell>
          <cell r="D68">
            <v>20.2</v>
          </cell>
          <cell r="F68">
            <v>945</v>
          </cell>
          <cell r="M68">
            <v>868</v>
          </cell>
          <cell r="R68">
            <v>22.2</v>
          </cell>
        </row>
        <row r="69">
          <cell r="A69">
            <v>66</v>
          </cell>
          <cell r="D69">
            <v>20.100000000000001</v>
          </cell>
          <cell r="F69">
            <v>961</v>
          </cell>
          <cell r="M69">
            <v>867</v>
          </cell>
          <cell r="R69">
            <v>21.900000000000002</v>
          </cell>
        </row>
        <row r="70">
          <cell r="A70">
            <v>67</v>
          </cell>
          <cell r="D70">
            <v>20.2</v>
          </cell>
          <cell r="F70">
            <v>975</v>
          </cell>
          <cell r="M70">
            <v>934</v>
          </cell>
          <cell r="R70">
            <v>22</v>
          </cell>
        </row>
        <row r="71">
          <cell r="A71">
            <v>68</v>
          </cell>
          <cell r="D71">
            <v>20.399999999999999</v>
          </cell>
          <cell r="F71">
            <v>975</v>
          </cell>
          <cell r="M71">
            <v>936</v>
          </cell>
          <cell r="R71">
            <v>22.4</v>
          </cell>
        </row>
        <row r="72">
          <cell r="A72">
            <v>69</v>
          </cell>
          <cell r="D72">
            <v>20.7</v>
          </cell>
          <cell r="F72">
            <v>1003</v>
          </cell>
          <cell r="M72">
            <v>860</v>
          </cell>
          <cell r="R72">
            <v>21.599999999999998</v>
          </cell>
        </row>
        <row r="73">
          <cell r="A73">
            <v>70</v>
          </cell>
          <cell r="D73">
            <v>20.9</v>
          </cell>
          <cell r="F73">
            <v>1015</v>
          </cell>
          <cell r="M73">
            <v>850</v>
          </cell>
          <cell r="R73">
            <v>21.4</v>
          </cell>
        </row>
        <row r="74">
          <cell r="A74">
            <v>71</v>
          </cell>
          <cell r="D74">
            <v>21.1</v>
          </cell>
          <cell r="F74">
            <v>1027</v>
          </cell>
          <cell r="M74">
            <v>830</v>
          </cell>
          <cell r="R74">
            <v>21.400000000000002</v>
          </cell>
        </row>
        <row r="75">
          <cell r="A75">
            <v>72</v>
          </cell>
          <cell r="D75">
            <v>21.2</v>
          </cell>
          <cell r="F75">
            <v>1037</v>
          </cell>
          <cell r="M75">
            <v>865</v>
          </cell>
          <cell r="R75">
            <v>21.599999999999998</v>
          </cell>
        </row>
        <row r="76">
          <cell r="A76">
            <v>73</v>
          </cell>
          <cell r="D76">
            <v>21.4</v>
          </cell>
          <cell r="F76">
            <v>1041</v>
          </cell>
          <cell r="M76">
            <v>836</v>
          </cell>
          <cell r="R76">
            <v>22.599999999999998</v>
          </cell>
        </row>
        <row r="77">
          <cell r="A77">
            <v>74</v>
          </cell>
          <cell r="D77">
            <v>21.6</v>
          </cell>
          <cell r="F77">
            <v>1044</v>
          </cell>
          <cell r="M77">
            <v>896</v>
          </cell>
          <cell r="R77">
            <v>23</v>
          </cell>
        </row>
        <row r="78">
          <cell r="A78">
            <v>75</v>
          </cell>
          <cell r="D78">
            <v>21.6</v>
          </cell>
          <cell r="F78">
            <v>1046</v>
          </cell>
          <cell r="M78">
            <v>839</v>
          </cell>
          <cell r="R78">
            <v>22.5</v>
          </cell>
        </row>
        <row r="79">
          <cell r="A79">
            <v>76</v>
          </cell>
          <cell r="D79">
            <v>21.4</v>
          </cell>
          <cell r="F79">
            <v>1035</v>
          </cell>
          <cell r="M79">
            <v>880</v>
          </cell>
          <cell r="R79">
            <v>22.7</v>
          </cell>
        </row>
        <row r="80">
          <cell r="A80">
            <v>77</v>
          </cell>
          <cell r="D80">
            <v>21</v>
          </cell>
          <cell r="F80">
            <v>1039</v>
          </cell>
          <cell r="M80">
            <v>925</v>
          </cell>
          <cell r="R80">
            <v>21.6</v>
          </cell>
        </row>
        <row r="81">
          <cell r="A81">
            <v>78</v>
          </cell>
          <cell r="D81">
            <v>20.8</v>
          </cell>
          <cell r="F81">
            <v>1058</v>
          </cell>
          <cell r="M81">
            <v>794</v>
          </cell>
          <cell r="R81">
            <v>21.8</v>
          </cell>
        </row>
        <row r="82">
          <cell r="A82">
            <v>79</v>
          </cell>
          <cell r="D82">
            <v>20.9</v>
          </cell>
          <cell r="F82">
            <v>1041</v>
          </cell>
          <cell r="M82">
            <v>939</v>
          </cell>
          <cell r="R82">
            <v>21.5</v>
          </cell>
        </row>
        <row r="83">
          <cell r="A83">
            <v>80</v>
          </cell>
          <cell r="D83">
            <v>20.7</v>
          </cell>
          <cell r="F83">
            <v>1043</v>
          </cell>
          <cell r="M83">
            <v>920</v>
          </cell>
          <cell r="R83">
            <v>21.9</v>
          </cell>
        </row>
        <row r="84">
          <cell r="A84">
            <v>81</v>
          </cell>
          <cell r="D84">
            <v>20.399999999999999</v>
          </cell>
          <cell r="F84">
            <v>1051</v>
          </cell>
          <cell r="M84">
            <v>871</v>
          </cell>
          <cell r="R84">
            <v>20.599999999999998</v>
          </cell>
        </row>
        <row r="85">
          <cell r="A85">
            <v>82</v>
          </cell>
          <cell r="D85">
            <v>20</v>
          </cell>
          <cell r="F85">
            <v>1072</v>
          </cell>
          <cell r="M85">
            <v>917</v>
          </cell>
          <cell r="R85">
            <v>21.1</v>
          </cell>
        </row>
        <row r="86">
          <cell r="A86">
            <v>83</v>
          </cell>
          <cell r="D86">
            <v>19.899999999999999</v>
          </cell>
          <cell r="F86">
            <v>1075</v>
          </cell>
          <cell r="M86">
            <v>964</v>
          </cell>
          <cell r="R86">
            <v>20.799999999999997</v>
          </cell>
        </row>
        <row r="87">
          <cell r="A87">
            <v>84</v>
          </cell>
          <cell r="D87">
            <v>19.899999999999999</v>
          </cell>
          <cell r="F87">
            <v>1073</v>
          </cell>
          <cell r="M87">
            <v>1031</v>
          </cell>
          <cell r="R87">
            <v>20.399999999999999</v>
          </cell>
        </row>
        <row r="88">
          <cell r="A88">
            <v>85</v>
          </cell>
          <cell r="D88">
            <v>19.7</v>
          </cell>
          <cell r="F88">
            <v>1097</v>
          </cell>
          <cell r="M88">
            <v>911</v>
          </cell>
          <cell r="R88">
            <v>20.3</v>
          </cell>
        </row>
        <row r="89">
          <cell r="A89">
            <v>86</v>
          </cell>
          <cell r="D89">
            <v>19.8</v>
          </cell>
          <cell r="F89">
            <v>1105</v>
          </cell>
          <cell r="M89">
            <v>944</v>
          </cell>
          <cell r="R89">
            <v>20.6</v>
          </cell>
        </row>
        <row r="90">
          <cell r="A90">
            <v>87</v>
          </cell>
          <cell r="D90">
            <v>19.8</v>
          </cell>
          <cell r="F90">
            <v>1109</v>
          </cell>
          <cell r="M90">
            <v>1064</v>
          </cell>
          <cell r="R90">
            <v>20.3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49DD-2FBD-4616-A45E-081147432D7E}">
  <dimension ref="A1:AC82"/>
  <sheetViews>
    <sheetView topLeftCell="I44" workbookViewId="0">
      <selection activeCell="AC2" activeCellId="3" sqref="B2:B82 P2:P82 R2:R82 AC2:AC82"/>
    </sheetView>
  </sheetViews>
  <sheetFormatPr defaultRowHeight="14.5" x14ac:dyDescent="0.35"/>
  <cols>
    <col min="1" max="2" width="10.453125" customWidth="1"/>
    <col min="3" max="3" width="9.90625" bestFit="1" customWidth="1"/>
    <col min="4" max="4" width="7.90625" bestFit="1" customWidth="1"/>
    <col min="5" max="10" width="10.54296875" bestFit="1" customWidth="1"/>
    <col min="11" max="15" width="11.54296875" bestFit="1" customWidth="1"/>
    <col min="16" max="16" width="11.54296875" customWidth="1"/>
    <col min="17" max="17" width="11.54296875" bestFit="1" customWidth="1"/>
    <col min="18" max="18" width="11.54296875" customWidth="1"/>
    <col min="19" max="19" width="11.54296875" bestFit="1" customWidth="1"/>
    <col min="20" max="20" width="11.7265625" customWidth="1"/>
    <col min="21" max="23" width="11.7265625" style="5" customWidth="1"/>
    <col min="24" max="24" width="11.7265625" style="6" customWidth="1"/>
    <col min="25" max="25" width="8.7265625" style="5"/>
    <col min="26" max="26" width="9.36328125" style="5" bestFit="1" customWidth="1"/>
    <col min="27" max="27" width="8.81640625" style="4" bestFit="1" customWidth="1"/>
    <col min="28" max="28" width="15.08984375" bestFit="1" customWidth="1"/>
    <col min="29" max="29" width="22.08984375" style="3" bestFit="1" customWidth="1"/>
  </cols>
  <sheetData>
    <row r="1" spans="1:29" x14ac:dyDescent="0.35">
      <c r="E1" s="1">
        <v>16</v>
      </c>
      <c r="G1">
        <v>500</v>
      </c>
      <c r="U1" t="s">
        <v>0</v>
      </c>
      <c r="V1" t="s">
        <v>0</v>
      </c>
      <c r="W1" t="s">
        <v>0</v>
      </c>
      <c r="X1" s="2" t="s">
        <v>0</v>
      </c>
      <c r="Y1" t="s">
        <v>0</v>
      </c>
      <c r="Z1" t="s">
        <v>0</v>
      </c>
      <c r="AA1" t="s">
        <v>0</v>
      </c>
      <c r="AB1" t="s">
        <v>0</v>
      </c>
    </row>
    <row r="2" spans="1:29" x14ac:dyDescent="0.35">
      <c r="A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s="4" t="s">
        <v>361</v>
      </c>
      <c r="Q2" t="s">
        <v>15</v>
      </c>
      <c r="R2" s="4" t="s">
        <v>362</v>
      </c>
      <c r="S2" t="s">
        <v>16</v>
      </c>
      <c r="T2" t="s">
        <v>17</v>
      </c>
      <c r="U2" s="5" t="s">
        <v>18</v>
      </c>
      <c r="V2" s="5" t="s">
        <v>19</v>
      </c>
      <c r="W2" s="5" t="s">
        <v>20</v>
      </c>
      <c r="X2" s="6" t="s">
        <v>21</v>
      </c>
      <c r="Y2" s="5" t="s">
        <v>22</v>
      </c>
      <c r="Z2" s="5" t="s">
        <v>23</v>
      </c>
      <c r="AA2" s="4" t="s">
        <v>24</v>
      </c>
      <c r="AB2" t="s">
        <v>25</v>
      </c>
      <c r="AC2" s="3" t="s">
        <v>26</v>
      </c>
    </row>
    <row r="3" spans="1:29" x14ac:dyDescent="0.35">
      <c r="A3" s="33">
        <v>1</v>
      </c>
      <c r="B3" s="33" t="s">
        <v>199</v>
      </c>
      <c r="C3" t="s">
        <v>27</v>
      </c>
      <c r="D3" t="s">
        <v>28</v>
      </c>
      <c r="E3">
        <v>16.100000000000001</v>
      </c>
      <c r="F3">
        <v>2.2000000000000002</v>
      </c>
      <c r="G3" s="1">
        <v>555</v>
      </c>
      <c r="H3">
        <v>7</v>
      </c>
      <c r="I3">
        <v>71</v>
      </c>
      <c r="J3">
        <v>23.4</v>
      </c>
      <c r="K3">
        <v>23.7</v>
      </c>
      <c r="L3">
        <v>68</v>
      </c>
      <c r="M3">
        <v>969</v>
      </c>
      <c r="N3" s="1">
        <v>481</v>
      </c>
      <c r="O3">
        <v>0.73</v>
      </c>
      <c r="P3" s="7">
        <f>O3/G3*$G$1</f>
        <v>0.65765765765765771</v>
      </c>
      <c r="Q3">
        <v>2.31</v>
      </c>
      <c r="R3" s="7">
        <f>Q3/G3*$G$1</f>
        <v>2.0810810810810811</v>
      </c>
      <c r="S3">
        <v>2.16</v>
      </c>
      <c r="T3">
        <v>0.73</v>
      </c>
      <c r="U3" s="8">
        <f t="shared" ref="U3:U29" si="0">F3+E3</f>
        <v>18.3</v>
      </c>
      <c r="V3" s="9">
        <f t="shared" ref="V3:V34" si="1">U3/M3</f>
        <v>1.888544891640867E-2</v>
      </c>
      <c r="W3" s="9">
        <f t="shared" ref="W3:W66" si="2">6.13753*10^(-3)*EXP((K3*(18.564-(K3/254.4)))/(K3+255.57))</f>
        <v>2.9427621692850302E-2</v>
      </c>
      <c r="X3" s="6">
        <f t="shared" ref="X3:X66" si="3">W3/M3</f>
        <v>3.0369062634520437E-5</v>
      </c>
      <c r="Y3" s="9">
        <f t="shared" ref="Y3:Y66" si="4">L3/(100*S3)</f>
        <v>0.31481481481481483</v>
      </c>
      <c r="Z3" s="9">
        <f>(V3-X3)/((F3*Y3)/M3)-T3</f>
        <v>25.649970813598557</v>
      </c>
      <c r="AA3" s="10">
        <f>1/Z3</f>
        <v>3.8986399137337077E-2</v>
      </c>
      <c r="AB3" s="11">
        <v>0.06</v>
      </c>
      <c r="AC3" s="12">
        <f>AA3/G3*$G$1</f>
        <v>3.5122882105709081E-2</v>
      </c>
    </row>
    <row r="4" spans="1:29" x14ac:dyDescent="0.35">
      <c r="A4" s="33">
        <v>2</v>
      </c>
      <c r="B4" s="33" t="s">
        <v>199</v>
      </c>
      <c r="C4" t="s">
        <v>27</v>
      </c>
      <c r="D4" t="s">
        <v>29</v>
      </c>
      <c r="E4">
        <v>16.3</v>
      </c>
      <c r="F4">
        <v>1.7</v>
      </c>
      <c r="G4" s="1">
        <v>549</v>
      </c>
      <c r="H4">
        <v>6</v>
      </c>
      <c r="I4">
        <v>72</v>
      </c>
      <c r="J4">
        <v>24</v>
      </c>
      <c r="K4">
        <v>24.2</v>
      </c>
      <c r="L4">
        <v>68.2</v>
      </c>
      <c r="M4">
        <v>969</v>
      </c>
      <c r="N4" s="1">
        <v>464</v>
      </c>
      <c r="O4">
        <v>0.56999999999999995</v>
      </c>
      <c r="P4" s="7">
        <f>O4/G4*$G$1</f>
        <v>0.51912568306010931</v>
      </c>
      <c r="Q4">
        <v>1.9</v>
      </c>
      <c r="R4" s="7">
        <f t="shared" ref="R4:R67" si="5">Q4/G4*$G$1</f>
        <v>1.7304189435336976</v>
      </c>
      <c r="S4">
        <v>2.16</v>
      </c>
      <c r="T4">
        <v>0.73</v>
      </c>
      <c r="U4" s="8">
        <f t="shared" si="0"/>
        <v>18</v>
      </c>
      <c r="V4" s="9">
        <f t="shared" si="1"/>
        <v>1.8575851393188854E-2</v>
      </c>
      <c r="W4" s="9">
        <f t="shared" si="2"/>
        <v>3.0325018626759757E-2</v>
      </c>
      <c r="X4" s="6">
        <f t="shared" si="3"/>
        <v>3.129516886146518E-5</v>
      </c>
      <c r="Y4" s="9">
        <f t="shared" si="4"/>
        <v>0.31574074074074077</v>
      </c>
      <c r="Z4" s="9">
        <f t="shared" ref="Z4:Z67" si="6">(V4-X4)/((F4*Y4)/M4)-T4</f>
        <v>32.748090356879594</v>
      </c>
      <c r="AA4" s="10">
        <f t="shared" ref="AA4:AA29" si="7">1/Z4</f>
        <v>3.0536131698131942E-2</v>
      </c>
      <c r="AB4" s="11">
        <v>0.04</v>
      </c>
      <c r="AC4" s="12">
        <f t="shared" ref="AC4:AC67" si="8">AA4/G4*$G$1</f>
        <v>2.7810684606677544E-2</v>
      </c>
    </row>
    <row r="5" spans="1:29" x14ac:dyDescent="0.35">
      <c r="A5" s="33">
        <v>3</v>
      </c>
      <c r="B5" s="33" t="s">
        <v>199</v>
      </c>
      <c r="C5" t="s">
        <v>27</v>
      </c>
      <c r="D5" t="s">
        <v>30</v>
      </c>
      <c r="E5">
        <v>16.399999999999999</v>
      </c>
      <c r="F5">
        <v>2.1</v>
      </c>
      <c r="G5" s="1">
        <v>544</v>
      </c>
      <c r="H5">
        <v>3</v>
      </c>
      <c r="I5">
        <v>70</v>
      </c>
      <c r="J5">
        <v>24.3</v>
      </c>
      <c r="K5">
        <v>24.6</v>
      </c>
      <c r="L5">
        <v>68.099999999999994</v>
      </c>
      <c r="M5">
        <v>969</v>
      </c>
      <c r="N5" s="1">
        <v>500</v>
      </c>
      <c r="O5">
        <v>0.69</v>
      </c>
      <c r="P5" s="7">
        <f t="shared" ref="P5:P68" si="9">O5/G5*$G$1</f>
        <v>0.6341911764705882</v>
      </c>
      <c r="Q5">
        <v>1</v>
      </c>
      <c r="R5" s="7">
        <f t="shared" si="5"/>
        <v>0.91911764705882348</v>
      </c>
      <c r="S5">
        <v>2.16</v>
      </c>
      <c r="T5">
        <v>0.73</v>
      </c>
      <c r="U5" s="8">
        <f t="shared" si="0"/>
        <v>18.5</v>
      </c>
      <c r="V5" s="9">
        <f t="shared" si="1"/>
        <v>1.9091847265221878E-2</v>
      </c>
      <c r="W5" s="9">
        <f t="shared" si="2"/>
        <v>3.1060045389404347E-2</v>
      </c>
      <c r="X5" s="6">
        <f t="shared" si="3"/>
        <v>3.2053710412181989E-5</v>
      </c>
      <c r="Y5" s="9">
        <f t="shared" si="4"/>
        <v>0.31527777777777777</v>
      </c>
      <c r="Z5" s="9">
        <f t="shared" si="6"/>
        <v>27.165189358757349</v>
      </c>
      <c r="AA5" s="10">
        <f t="shared" si="7"/>
        <v>3.6811817756669751E-2</v>
      </c>
      <c r="AB5" s="11">
        <v>0.05</v>
      </c>
      <c r="AC5" s="12">
        <f t="shared" si="8"/>
        <v>3.3834391320468525E-2</v>
      </c>
    </row>
    <row r="6" spans="1:29" x14ac:dyDescent="0.35">
      <c r="A6" s="33">
        <v>4</v>
      </c>
      <c r="B6" s="33" t="s">
        <v>199</v>
      </c>
      <c r="C6" t="s">
        <v>27</v>
      </c>
      <c r="D6" t="s">
        <v>31</v>
      </c>
      <c r="E6">
        <v>16.399999999999999</v>
      </c>
      <c r="F6">
        <v>1.4</v>
      </c>
      <c r="G6" s="1">
        <v>542</v>
      </c>
      <c r="H6">
        <v>3</v>
      </c>
      <c r="I6">
        <v>86</v>
      </c>
      <c r="J6">
        <v>25</v>
      </c>
      <c r="K6">
        <v>25.3</v>
      </c>
      <c r="L6">
        <v>68.3</v>
      </c>
      <c r="M6">
        <v>969</v>
      </c>
      <c r="N6" s="1">
        <v>464</v>
      </c>
      <c r="O6">
        <v>0.48</v>
      </c>
      <c r="P6" s="7">
        <f t="shared" si="9"/>
        <v>0.44280442804428044</v>
      </c>
      <c r="Q6">
        <v>1.23</v>
      </c>
      <c r="R6" s="7">
        <f t="shared" si="5"/>
        <v>1.1346863468634687</v>
      </c>
      <c r="S6">
        <v>2.16</v>
      </c>
      <c r="T6">
        <v>0.73</v>
      </c>
      <c r="U6" s="8">
        <f t="shared" si="0"/>
        <v>17.799999999999997</v>
      </c>
      <c r="V6" s="9">
        <f t="shared" si="1"/>
        <v>1.8369453044375643E-2</v>
      </c>
      <c r="W6" s="9">
        <f t="shared" si="2"/>
        <v>3.2383805885107975E-2</v>
      </c>
      <c r="X6" s="6">
        <f t="shared" si="3"/>
        <v>3.3419820314868909E-5</v>
      </c>
      <c r="Y6" s="9">
        <f t="shared" si="4"/>
        <v>0.31620370370370371</v>
      </c>
      <c r="Z6" s="9">
        <f t="shared" si="6"/>
        <v>39.40600813562871</v>
      </c>
      <c r="AA6" s="10">
        <f t="shared" si="7"/>
        <v>2.5376840926342292E-2</v>
      </c>
      <c r="AB6" s="11">
        <v>0.03</v>
      </c>
      <c r="AC6" s="12">
        <f t="shared" si="8"/>
        <v>2.3410369858249347E-2</v>
      </c>
    </row>
    <row r="7" spans="1:29" x14ac:dyDescent="0.35">
      <c r="A7" s="33">
        <v>5</v>
      </c>
      <c r="B7" s="33" t="s">
        <v>199</v>
      </c>
      <c r="C7" t="s">
        <v>27</v>
      </c>
      <c r="D7" t="s">
        <v>32</v>
      </c>
      <c r="E7">
        <v>16.3</v>
      </c>
      <c r="F7">
        <v>2.2999999999999998</v>
      </c>
      <c r="G7" s="1">
        <v>543</v>
      </c>
      <c r="H7">
        <v>2</v>
      </c>
      <c r="I7">
        <v>87</v>
      </c>
      <c r="J7">
        <v>25.3</v>
      </c>
      <c r="K7">
        <v>25.6</v>
      </c>
      <c r="L7">
        <v>68.2</v>
      </c>
      <c r="M7">
        <v>969</v>
      </c>
      <c r="N7" s="1">
        <v>501</v>
      </c>
      <c r="O7">
        <v>0.75</v>
      </c>
      <c r="P7" s="7">
        <f t="shared" si="9"/>
        <v>0.69060773480662985</v>
      </c>
      <c r="Q7">
        <v>0.84</v>
      </c>
      <c r="R7" s="7">
        <f t="shared" si="5"/>
        <v>0.77348066298342544</v>
      </c>
      <c r="S7">
        <v>2.16</v>
      </c>
      <c r="T7">
        <v>0.73</v>
      </c>
      <c r="U7" s="8">
        <f t="shared" si="0"/>
        <v>18.600000000000001</v>
      </c>
      <c r="V7" s="9">
        <f t="shared" si="1"/>
        <v>1.9195046439628483E-2</v>
      </c>
      <c r="W7" s="9">
        <f t="shared" si="2"/>
        <v>3.2966029176077952E-2</v>
      </c>
      <c r="X7" s="6">
        <f t="shared" si="3"/>
        <v>3.4020669944352892E-5</v>
      </c>
      <c r="Y7" s="9">
        <f t="shared" si="4"/>
        <v>0.31574074074074077</v>
      </c>
      <c r="Z7" s="9">
        <f t="shared" si="6"/>
        <v>24.837253204755623</v>
      </c>
      <c r="AA7" s="10">
        <f t="shared" si="7"/>
        <v>4.026210111706429E-2</v>
      </c>
      <c r="AB7" s="11">
        <v>0.05</v>
      </c>
      <c r="AC7" s="12">
        <f t="shared" si="8"/>
        <v>3.7073757934681664E-2</v>
      </c>
    </row>
    <row r="8" spans="1:29" x14ac:dyDescent="0.35">
      <c r="A8" s="33">
        <v>6</v>
      </c>
      <c r="B8" s="33" t="s">
        <v>199</v>
      </c>
      <c r="C8" t="s">
        <v>27</v>
      </c>
      <c r="D8" t="s">
        <v>33</v>
      </c>
      <c r="E8">
        <v>16.399999999999999</v>
      </c>
      <c r="F8">
        <v>2.1</v>
      </c>
      <c r="G8" s="1">
        <v>559</v>
      </c>
      <c r="H8">
        <v>5</v>
      </c>
      <c r="I8">
        <v>56</v>
      </c>
      <c r="J8">
        <v>25.7</v>
      </c>
      <c r="K8">
        <v>25.9</v>
      </c>
      <c r="L8">
        <v>68.400000000000006</v>
      </c>
      <c r="M8">
        <v>969</v>
      </c>
      <c r="N8" s="1">
        <v>488</v>
      </c>
      <c r="O8">
        <v>0.77</v>
      </c>
      <c r="P8" s="7">
        <f t="shared" si="9"/>
        <v>0.68872987477638647</v>
      </c>
      <c r="Q8">
        <v>1.65</v>
      </c>
      <c r="R8" s="7">
        <f t="shared" si="5"/>
        <v>1.4758497316636852</v>
      </c>
      <c r="S8">
        <v>2.16</v>
      </c>
      <c r="T8">
        <v>0.73</v>
      </c>
      <c r="U8" s="8">
        <f t="shared" si="0"/>
        <v>18.5</v>
      </c>
      <c r="V8" s="9">
        <f t="shared" si="1"/>
        <v>1.9091847265221878E-2</v>
      </c>
      <c r="W8" s="9">
        <f t="shared" si="2"/>
        <v>3.3557361126848345E-2</v>
      </c>
      <c r="X8" s="6">
        <f t="shared" si="3"/>
        <v>3.4630919635550409E-5</v>
      </c>
      <c r="Y8" s="9">
        <f t="shared" si="4"/>
        <v>0.31666666666666671</v>
      </c>
      <c r="Z8" s="9">
        <f t="shared" si="6"/>
        <v>27.039086674997218</v>
      </c>
      <c r="AA8" s="10">
        <f t="shared" si="7"/>
        <v>3.6983497705367775E-2</v>
      </c>
      <c r="AB8" s="11">
        <v>0.05</v>
      </c>
      <c r="AC8" s="12">
        <f t="shared" si="8"/>
        <v>3.3080051614819118E-2</v>
      </c>
    </row>
    <row r="9" spans="1:29" x14ac:dyDescent="0.35">
      <c r="A9" s="33">
        <v>7</v>
      </c>
      <c r="B9" s="33" t="s">
        <v>199</v>
      </c>
      <c r="C9" t="s">
        <v>27</v>
      </c>
      <c r="D9" t="s">
        <v>34</v>
      </c>
      <c r="E9">
        <v>16.2</v>
      </c>
      <c r="F9">
        <v>1.5</v>
      </c>
      <c r="G9" s="1">
        <v>541</v>
      </c>
      <c r="H9">
        <v>6</v>
      </c>
      <c r="I9">
        <v>59</v>
      </c>
      <c r="J9">
        <v>26.1</v>
      </c>
      <c r="K9">
        <v>26.3</v>
      </c>
      <c r="L9">
        <v>68.2</v>
      </c>
      <c r="M9">
        <v>969</v>
      </c>
      <c r="N9" s="1">
        <v>402</v>
      </c>
      <c r="O9">
        <v>0.49</v>
      </c>
      <c r="P9" s="7">
        <f t="shared" si="9"/>
        <v>0.4528650646950092</v>
      </c>
      <c r="Q9">
        <v>2.12</v>
      </c>
      <c r="R9" s="7">
        <f t="shared" si="5"/>
        <v>1.9593345656192238</v>
      </c>
      <c r="S9">
        <v>2.16</v>
      </c>
      <c r="T9">
        <v>0.73</v>
      </c>
      <c r="U9" s="8">
        <f t="shared" si="0"/>
        <v>17.7</v>
      </c>
      <c r="V9" s="9">
        <f t="shared" si="1"/>
        <v>1.8266253869969041E-2</v>
      </c>
      <c r="W9" s="9">
        <f t="shared" si="2"/>
        <v>3.4360179442598227E-2</v>
      </c>
      <c r="X9" s="6">
        <f t="shared" si="3"/>
        <v>3.5459421509389296E-5</v>
      </c>
      <c r="Y9" s="9">
        <f t="shared" si="4"/>
        <v>0.31574074074074077</v>
      </c>
      <c r="Z9" s="9">
        <f t="shared" si="6"/>
        <v>36.569884665106535</v>
      </c>
      <c r="AA9" s="10">
        <f t="shared" si="7"/>
        <v>2.734490439763838E-2</v>
      </c>
      <c r="AB9" s="11">
        <v>0.02</v>
      </c>
      <c r="AC9" s="12">
        <f t="shared" si="8"/>
        <v>2.5272554896153772E-2</v>
      </c>
    </row>
    <row r="10" spans="1:29" x14ac:dyDescent="0.35">
      <c r="A10" s="33">
        <v>8</v>
      </c>
      <c r="B10" s="33" t="s">
        <v>199</v>
      </c>
      <c r="C10" t="s">
        <v>27</v>
      </c>
      <c r="D10" t="s">
        <v>35</v>
      </c>
      <c r="E10">
        <v>16.100000000000001</v>
      </c>
      <c r="F10">
        <v>1.9</v>
      </c>
      <c r="G10" s="1">
        <v>523</v>
      </c>
      <c r="H10">
        <v>4</v>
      </c>
      <c r="I10">
        <v>64</v>
      </c>
      <c r="J10">
        <v>26.4</v>
      </c>
      <c r="K10">
        <v>26.6</v>
      </c>
      <c r="L10">
        <v>68.599999999999994</v>
      </c>
      <c r="M10">
        <v>969</v>
      </c>
      <c r="N10" s="1">
        <v>447</v>
      </c>
      <c r="O10">
        <v>0.66</v>
      </c>
      <c r="P10" s="7">
        <f t="shared" si="9"/>
        <v>0.63097514340344163</v>
      </c>
      <c r="Q10">
        <v>1.37</v>
      </c>
      <c r="R10" s="7">
        <f t="shared" si="5"/>
        <v>1.309751434034417</v>
      </c>
      <c r="S10">
        <v>2.16</v>
      </c>
      <c r="T10">
        <v>0.73</v>
      </c>
      <c r="U10" s="8">
        <f t="shared" si="0"/>
        <v>18</v>
      </c>
      <c r="V10" s="9">
        <f t="shared" si="1"/>
        <v>1.8575851393188854E-2</v>
      </c>
      <c r="W10" s="9">
        <f t="shared" si="2"/>
        <v>3.4973231706947348E-2</v>
      </c>
      <c r="X10" s="6">
        <f t="shared" si="3"/>
        <v>3.6092086384878586E-5</v>
      </c>
      <c r="Y10" s="9">
        <f t="shared" si="4"/>
        <v>0.31759259259259259</v>
      </c>
      <c r="Z10" s="9">
        <f t="shared" si="6"/>
        <v>29.041718443695711</v>
      </c>
      <c r="AA10" s="10">
        <f t="shared" si="7"/>
        <v>3.4433224119941049E-2</v>
      </c>
      <c r="AB10" s="11">
        <v>0.03</v>
      </c>
      <c r="AC10" s="12">
        <f t="shared" si="8"/>
        <v>3.2918952313519163E-2</v>
      </c>
    </row>
    <row r="11" spans="1:29" x14ac:dyDescent="0.35">
      <c r="A11" s="33">
        <v>9</v>
      </c>
      <c r="B11" s="33" t="s">
        <v>199</v>
      </c>
      <c r="C11" t="s">
        <v>27</v>
      </c>
      <c r="D11" t="s">
        <v>36</v>
      </c>
      <c r="E11">
        <v>15.8</v>
      </c>
      <c r="F11">
        <v>2.8</v>
      </c>
      <c r="G11" s="1">
        <v>543</v>
      </c>
      <c r="H11">
        <v>10</v>
      </c>
      <c r="I11">
        <v>67</v>
      </c>
      <c r="J11">
        <v>26.6</v>
      </c>
      <c r="K11">
        <v>26.8</v>
      </c>
      <c r="L11">
        <v>68.3</v>
      </c>
      <c r="M11">
        <v>969</v>
      </c>
      <c r="N11" s="1">
        <v>416</v>
      </c>
      <c r="O11">
        <v>0.92</v>
      </c>
      <c r="P11" s="7">
        <f t="shared" si="9"/>
        <v>0.84714548802946599</v>
      </c>
      <c r="Q11">
        <v>3.43</v>
      </c>
      <c r="R11" s="7">
        <f t="shared" si="5"/>
        <v>3.1583793738489869</v>
      </c>
      <c r="S11">
        <v>2.16</v>
      </c>
      <c r="T11">
        <v>0.73</v>
      </c>
      <c r="U11" s="8">
        <f t="shared" si="0"/>
        <v>18.600000000000001</v>
      </c>
      <c r="V11" s="9">
        <f t="shared" si="1"/>
        <v>1.9195046439628483E-2</v>
      </c>
      <c r="W11" s="9">
        <f t="shared" si="2"/>
        <v>3.538720990121727E-2</v>
      </c>
      <c r="X11" s="6">
        <f t="shared" si="3"/>
        <v>3.6519308463588514E-5</v>
      </c>
      <c r="Y11" s="9">
        <f t="shared" si="4"/>
        <v>0.31620370370370371</v>
      </c>
      <c r="Z11" s="9">
        <f t="shared" si="6"/>
        <v>20.238188468214478</v>
      </c>
      <c r="AA11" s="10">
        <f t="shared" si="7"/>
        <v>4.9411537083497936E-2</v>
      </c>
      <c r="AB11" s="11">
        <v>0.05</v>
      </c>
      <c r="AC11" s="12">
        <f t="shared" si="8"/>
        <v>4.5498652931397737E-2</v>
      </c>
    </row>
    <row r="12" spans="1:29" x14ac:dyDescent="0.35">
      <c r="A12" s="33">
        <v>10</v>
      </c>
      <c r="B12" s="33" t="s">
        <v>199</v>
      </c>
      <c r="C12" t="s">
        <v>27</v>
      </c>
      <c r="D12" t="s">
        <v>37</v>
      </c>
      <c r="E12">
        <v>15.6</v>
      </c>
      <c r="F12">
        <v>3.9</v>
      </c>
      <c r="G12" s="1">
        <v>550</v>
      </c>
      <c r="H12">
        <v>8</v>
      </c>
      <c r="I12">
        <v>68</v>
      </c>
      <c r="J12">
        <v>26.8</v>
      </c>
      <c r="K12">
        <v>27.1</v>
      </c>
      <c r="L12">
        <v>68.2</v>
      </c>
      <c r="M12">
        <v>969</v>
      </c>
      <c r="N12" s="1">
        <v>469</v>
      </c>
      <c r="O12">
        <v>1.28</v>
      </c>
      <c r="P12" s="7">
        <f t="shared" si="9"/>
        <v>1.1636363636363636</v>
      </c>
      <c r="Q12">
        <v>2.81</v>
      </c>
      <c r="R12" s="7">
        <f t="shared" si="5"/>
        <v>2.5545454545454547</v>
      </c>
      <c r="S12">
        <v>2.16</v>
      </c>
      <c r="T12">
        <v>0.73</v>
      </c>
      <c r="U12" s="8">
        <f t="shared" si="0"/>
        <v>19.5</v>
      </c>
      <c r="V12" s="9">
        <f t="shared" si="1"/>
        <v>2.0123839009287926E-2</v>
      </c>
      <c r="W12" s="9">
        <f t="shared" si="2"/>
        <v>3.6016183624813278E-2</v>
      </c>
      <c r="X12" s="6">
        <f t="shared" si="3"/>
        <v>3.7168404153574072E-5</v>
      </c>
      <c r="Y12" s="9">
        <f t="shared" si="4"/>
        <v>0.31574074074074077</v>
      </c>
      <c r="Z12" s="9">
        <f t="shared" si="6"/>
        <v>15.076528702673286</v>
      </c>
      <c r="AA12" s="10">
        <f t="shared" si="7"/>
        <v>6.6328265592243765E-2</v>
      </c>
      <c r="AB12" s="11">
        <v>0.08</v>
      </c>
      <c r="AC12" s="12">
        <f t="shared" si="8"/>
        <v>6.0298423265676145E-2</v>
      </c>
    </row>
    <row r="13" spans="1:29" x14ac:dyDescent="0.35">
      <c r="A13" s="33">
        <v>11</v>
      </c>
      <c r="B13" s="33" t="s">
        <v>199</v>
      </c>
      <c r="C13" t="s">
        <v>27</v>
      </c>
      <c r="D13" t="s">
        <v>38</v>
      </c>
      <c r="E13">
        <v>15.5</v>
      </c>
      <c r="F13">
        <v>1.5</v>
      </c>
      <c r="G13" s="1">
        <v>548</v>
      </c>
      <c r="H13">
        <v>0</v>
      </c>
      <c r="I13">
        <v>70</v>
      </c>
      <c r="J13">
        <v>27</v>
      </c>
      <c r="K13">
        <v>27.3</v>
      </c>
      <c r="L13">
        <v>68.099999999999994</v>
      </c>
      <c r="M13">
        <v>969</v>
      </c>
      <c r="N13" s="1">
        <v>525</v>
      </c>
      <c r="O13">
        <v>0.52</v>
      </c>
      <c r="P13" s="7">
        <f t="shared" si="9"/>
        <v>0.47445255474452558</v>
      </c>
      <c r="Q13">
        <v>0.1</v>
      </c>
      <c r="R13" s="7">
        <f t="shared" si="5"/>
        <v>9.1240875912408773E-2</v>
      </c>
      <c r="S13">
        <v>2.16</v>
      </c>
      <c r="T13">
        <v>0.73</v>
      </c>
      <c r="U13" s="8">
        <f t="shared" si="0"/>
        <v>17</v>
      </c>
      <c r="V13" s="9">
        <f t="shared" si="1"/>
        <v>1.7543859649122806E-2</v>
      </c>
      <c r="W13" s="9">
        <f t="shared" si="2"/>
        <v>3.6440890832858272E-2</v>
      </c>
      <c r="X13" s="6">
        <f t="shared" si="3"/>
        <v>3.7606698485921851E-5</v>
      </c>
      <c r="Y13" s="9">
        <f t="shared" si="4"/>
        <v>0.31527777777777777</v>
      </c>
      <c r="Z13" s="9">
        <f t="shared" si="6"/>
        <v>35.140080935683827</v>
      </c>
      <c r="AA13" s="10">
        <f t="shared" si="7"/>
        <v>2.845753263432374E-2</v>
      </c>
      <c r="AB13" s="11">
        <v>0.02</v>
      </c>
      <c r="AC13" s="12">
        <f t="shared" si="8"/>
        <v>2.5964902038616552E-2</v>
      </c>
    </row>
    <row r="14" spans="1:29" x14ac:dyDescent="0.35">
      <c r="A14" s="33">
        <v>12</v>
      </c>
      <c r="B14" s="33" t="s">
        <v>199</v>
      </c>
      <c r="C14" t="s">
        <v>27</v>
      </c>
      <c r="D14" t="s">
        <v>39</v>
      </c>
      <c r="E14">
        <v>15.2</v>
      </c>
      <c r="F14">
        <v>2.8</v>
      </c>
      <c r="G14" s="1">
        <v>552</v>
      </c>
      <c r="H14">
        <v>0</v>
      </c>
      <c r="I14">
        <v>57</v>
      </c>
      <c r="J14">
        <v>27.3</v>
      </c>
      <c r="K14">
        <v>27.5</v>
      </c>
      <c r="L14">
        <v>68.2</v>
      </c>
      <c r="M14">
        <v>969</v>
      </c>
      <c r="N14" s="1">
        <v>525</v>
      </c>
      <c r="O14">
        <v>0.92</v>
      </c>
      <c r="P14" s="7">
        <f t="shared" si="9"/>
        <v>0.83333333333333337</v>
      </c>
      <c r="Q14">
        <v>0.28000000000000003</v>
      </c>
      <c r="R14" s="7">
        <f t="shared" si="5"/>
        <v>0.25362318840579712</v>
      </c>
      <c r="S14">
        <v>2.16</v>
      </c>
      <c r="T14">
        <v>0.73</v>
      </c>
      <c r="U14" s="8">
        <f t="shared" si="0"/>
        <v>18</v>
      </c>
      <c r="V14" s="9">
        <f t="shared" si="1"/>
        <v>1.8575851393188854E-2</v>
      </c>
      <c r="W14" s="9">
        <f t="shared" si="2"/>
        <v>3.6869954498033271E-2</v>
      </c>
      <c r="X14" s="6">
        <f t="shared" si="3"/>
        <v>3.804948864606117E-5</v>
      </c>
      <c r="Y14" s="9">
        <f t="shared" si="4"/>
        <v>0.31574074074074077</v>
      </c>
      <c r="Z14" s="9">
        <f t="shared" si="6"/>
        <v>19.588580277693886</v>
      </c>
      <c r="AA14" s="10">
        <f t="shared" si="7"/>
        <v>5.1050151967303649E-2</v>
      </c>
      <c r="AB14" s="11">
        <v>0.04</v>
      </c>
      <c r="AC14" s="12">
        <f t="shared" si="8"/>
        <v>4.6241079680528666E-2</v>
      </c>
    </row>
    <row r="15" spans="1:29" x14ac:dyDescent="0.35">
      <c r="A15" s="33">
        <v>13</v>
      </c>
      <c r="B15" s="33" t="s">
        <v>199</v>
      </c>
      <c r="C15" t="s">
        <v>27</v>
      </c>
      <c r="D15" t="s">
        <v>40</v>
      </c>
      <c r="E15">
        <v>15.1</v>
      </c>
      <c r="F15">
        <v>1.2</v>
      </c>
      <c r="G15" s="1">
        <v>562</v>
      </c>
      <c r="H15">
        <v>4</v>
      </c>
      <c r="I15">
        <v>54</v>
      </c>
      <c r="J15">
        <v>27.4</v>
      </c>
      <c r="K15">
        <v>27.6</v>
      </c>
      <c r="L15">
        <v>69.099999999999994</v>
      </c>
      <c r="M15">
        <v>969</v>
      </c>
      <c r="N15" s="1">
        <v>430</v>
      </c>
      <c r="O15">
        <v>0.39</v>
      </c>
      <c r="P15" s="7">
        <f t="shared" si="9"/>
        <v>0.34697508896797152</v>
      </c>
      <c r="Q15">
        <v>1.27</v>
      </c>
      <c r="R15" s="7">
        <f t="shared" si="5"/>
        <v>1.1298932384341638</v>
      </c>
      <c r="S15">
        <v>2.16</v>
      </c>
      <c r="T15">
        <v>0.73</v>
      </c>
      <c r="U15" s="8">
        <f t="shared" si="0"/>
        <v>16.3</v>
      </c>
      <c r="V15" s="9">
        <f t="shared" si="1"/>
        <v>1.6821465428276575E-2</v>
      </c>
      <c r="W15" s="9">
        <f t="shared" si="2"/>
        <v>3.7086131689957273E-2</v>
      </c>
      <c r="X15" s="6">
        <f t="shared" si="3"/>
        <v>3.827258172338212E-5</v>
      </c>
      <c r="Y15" s="9">
        <f t="shared" si="4"/>
        <v>0.31990740740740736</v>
      </c>
      <c r="Z15" s="9">
        <f t="shared" si="6"/>
        <v>41.633596183730944</v>
      </c>
      <c r="AA15" s="10">
        <f t="shared" si="7"/>
        <v>2.401906372889228E-2</v>
      </c>
      <c r="AB15" s="11">
        <v>0.01</v>
      </c>
      <c r="AC15" s="12">
        <f t="shared" si="8"/>
        <v>2.1369273780153273E-2</v>
      </c>
    </row>
    <row r="16" spans="1:29" x14ac:dyDescent="0.35">
      <c r="A16" s="33">
        <v>14</v>
      </c>
      <c r="B16" s="33" t="s">
        <v>199</v>
      </c>
      <c r="C16" t="s">
        <v>27</v>
      </c>
      <c r="D16" t="s">
        <v>41</v>
      </c>
      <c r="E16">
        <v>15</v>
      </c>
      <c r="F16">
        <v>1.5</v>
      </c>
      <c r="G16" s="1">
        <v>560</v>
      </c>
      <c r="H16">
        <v>3</v>
      </c>
      <c r="I16">
        <v>49</v>
      </c>
      <c r="J16">
        <v>27.5</v>
      </c>
      <c r="K16">
        <v>27.7</v>
      </c>
      <c r="L16">
        <v>67.900000000000006</v>
      </c>
      <c r="M16">
        <v>969</v>
      </c>
      <c r="N16" s="1">
        <v>477</v>
      </c>
      <c r="O16">
        <v>0.53</v>
      </c>
      <c r="P16" s="7">
        <f t="shared" si="9"/>
        <v>0.47321428571428575</v>
      </c>
      <c r="Q16">
        <v>0.96</v>
      </c>
      <c r="R16" s="7">
        <f t="shared" si="5"/>
        <v>0.8571428571428571</v>
      </c>
      <c r="S16">
        <v>2.16</v>
      </c>
      <c r="T16">
        <v>0.73</v>
      </c>
      <c r="U16" s="8">
        <f t="shared" si="0"/>
        <v>16.5</v>
      </c>
      <c r="V16" s="9">
        <f t="shared" si="1"/>
        <v>1.7027863777089782E-2</v>
      </c>
      <c r="W16" s="9">
        <f t="shared" si="2"/>
        <v>3.730341205302589E-2</v>
      </c>
      <c r="X16" s="6">
        <f t="shared" si="3"/>
        <v>3.8496813264216603E-5</v>
      </c>
      <c r="Y16" s="9">
        <f t="shared" si="4"/>
        <v>0.31435185185185188</v>
      </c>
      <c r="Z16" s="9">
        <f t="shared" si="6"/>
        <v>34.183524428046603</v>
      </c>
      <c r="AA16" s="10">
        <f t="shared" si="7"/>
        <v>2.9253858890557483E-2</v>
      </c>
      <c r="AB16" s="11">
        <v>0.02</v>
      </c>
      <c r="AC16" s="12">
        <f t="shared" si="8"/>
        <v>2.611951686656918E-2</v>
      </c>
    </row>
    <row r="17" spans="1:29" x14ac:dyDescent="0.35">
      <c r="A17" s="33">
        <v>15</v>
      </c>
      <c r="B17" s="33" t="s">
        <v>199</v>
      </c>
      <c r="C17" t="s">
        <v>27</v>
      </c>
      <c r="D17" t="s">
        <v>42</v>
      </c>
      <c r="E17">
        <v>14.8</v>
      </c>
      <c r="F17">
        <v>2.4</v>
      </c>
      <c r="G17" s="1">
        <v>575</v>
      </c>
      <c r="H17">
        <v>2</v>
      </c>
      <c r="I17">
        <v>50</v>
      </c>
      <c r="J17">
        <v>27.6</v>
      </c>
      <c r="K17">
        <v>27.8</v>
      </c>
      <c r="L17">
        <v>68.2</v>
      </c>
      <c r="M17">
        <v>969</v>
      </c>
      <c r="N17" s="1">
        <v>527</v>
      </c>
      <c r="O17">
        <v>0.8</v>
      </c>
      <c r="P17" s="7">
        <f t="shared" si="9"/>
        <v>0.69565217391304357</v>
      </c>
      <c r="Q17">
        <v>0.66</v>
      </c>
      <c r="R17" s="7">
        <f t="shared" si="5"/>
        <v>0.57391304347826089</v>
      </c>
      <c r="S17">
        <v>2.16</v>
      </c>
      <c r="T17">
        <v>0.73</v>
      </c>
      <c r="U17" s="8">
        <f t="shared" si="0"/>
        <v>17.2</v>
      </c>
      <c r="V17" s="9">
        <f t="shared" si="1"/>
        <v>1.7750257997936017E-2</v>
      </c>
      <c r="W17" s="9">
        <f t="shared" si="2"/>
        <v>3.7521800305593975E-2</v>
      </c>
      <c r="X17" s="6">
        <f t="shared" si="3"/>
        <v>3.8722188137867881E-5</v>
      </c>
      <c r="Y17" s="9">
        <f t="shared" si="4"/>
        <v>0.31574074074074077</v>
      </c>
      <c r="Z17" s="9">
        <f t="shared" si="6"/>
        <v>21.918431641825464</v>
      </c>
      <c r="AA17" s="10">
        <f t="shared" si="7"/>
        <v>4.5623702295002143E-2</v>
      </c>
      <c r="AB17" s="11">
        <v>0.03</v>
      </c>
      <c r="AC17" s="12">
        <f t="shared" si="8"/>
        <v>3.9672784604349684E-2</v>
      </c>
    </row>
    <row r="18" spans="1:29" x14ac:dyDescent="0.35">
      <c r="A18" s="33">
        <v>16</v>
      </c>
      <c r="B18" s="33" t="s">
        <v>199</v>
      </c>
      <c r="C18" t="s">
        <v>27</v>
      </c>
      <c r="D18" t="s">
        <v>43</v>
      </c>
      <c r="E18">
        <v>14.7</v>
      </c>
      <c r="F18">
        <v>2.2999999999999998</v>
      </c>
      <c r="G18" s="1">
        <v>586</v>
      </c>
      <c r="H18">
        <v>5</v>
      </c>
      <c r="I18">
        <v>48</v>
      </c>
      <c r="J18">
        <v>27.7</v>
      </c>
      <c r="K18">
        <v>27.9</v>
      </c>
      <c r="L18">
        <v>68.8</v>
      </c>
      <c r="M18">
        <v>969</v>
      </c>
      <c r="N18" s="1">
        <v>493</v>
      </c>
      <c r="O18">
        <v>0.83</v>
      </c>
      <c r="P18" s="7">
        <f t="shared" si="9"/>
        <v>0.70819112627986347</v>
      </c>
      <c r="Q18">
        <v>1.7</v>
      </c>
      <c r="R18" s="7">
        <f t="shared" si="5"/>
        <v>1.4505119453924915</v>
      </c>
      <c r="S18">
        <v>2.16</v>
      </c>
      <c r="T18">
        <v>0.73</v>
      </c>
      <c r="U18" s="8">
        <f t="shared" si="0"/>
        <v>17</v>
      </c>
      <c r="V18" s="9">
        <f t="shared" si="1"/>
        <v>1.7543859649122806E-2</v>
      </c>
      <c r="W18" s="9">
        <f t="shared" si="2"/>
        <v>3.7741301181789748E-2</v>
      </c>
      <c r="X18" s="6">
        <f t="shared" si="3"/>
        <v>3.8948711229917179E-5</v>
      </c>
      <c r="Y18" s="9">
        <f t="shared" si="4"/>
        <v>0.31851851851851848</v>
      </c>
      <c r="Z18" s="9">
        <f t="shared" si="6"/>
        <v>22.423740387668946</v>
      </c>
      <c r="AA18" s="10">
        <f t="shared" si="7"/>
        <v>4.4595593005969277E-2</v>
      </c>
      <c r="AB18" s="11">
        <v>0.04</v>
      </c>
      <c r="AC18" s="12">
        <f t="shared" si="8"/>
        <v>3.805084727471781E-2</v>
      </c>
    </row>
    <row r="19" spans="1:29" x14ac:dyDescent="0.35">
      <c r="A19" s="33">
        <v>17</v>
      </c>
      <c r="B19" s="33" t="s">
        <v>199</v>
      </c>
      <c r="C19" t="s">
        <v>27</v>
      </c>
      <c r="D19" t="s">
        <v>44</v>
      </c>
      <c r="E19">
        <v>14.4</v>
      </c>
      <c r="F19">
        <v>1.8</v>
      </c>
      <c r="G19" s="1">
        <v>567</v>
      </c>
      <c r="H19">
        <v>0</v>
      </c>
      <c r="I19">
        <v>46</v>
      </c>
      <c r="J19">
        <v>27.8</v>
      </c>
      <c r="K19">
        <v>28</v>
      </c>
      <c r="L19">
        <v>68.2</v>
      </c>
      <c r="M19">
        <v>969</v>
      </c>
      <c r="N19" s="1">
        <v>529</v>
      </c>
      <c r="O19">
        <v>0.59</v>
      </c>
      <c r="P19" s="7">
        <f t="shared" si="9"/>
        <v>0.52028218694885364</v>
      </c>
      <c r="Q19">
        <v>0.28999999999999998</v>
      </c>
      <c r="R19" s="7">
        <f t="shared" si="5"/>
        <v>0.255731922398589</v>
      </c>
      <c r="S19">
        <v>2.16</v>
      </c>
      <c r="T19">
        <v>0.73</v>
      </c>
      <c r="U19" s="8">
        <f t="shared" si="0"/>
        <v>16.2</v>
      </c>
      <c r="V19" s="9">
        <f t="shared" si="1"/>
        <v>1.6718266253869969E-2</v>
      </c>
      <c r="W19" s="9">
        <f t="shared" si="2"/>
        <v>3.7961919431549272E-2</v>
      </c>
      <c r="X19" s="6">
        <f t="shared" si="3"/>
        <v>3.9176387442259311E-5</v>
      </c>
      <c r="Y19" s="9">
        <f t="shared" si="4"/>
        <v>0.31574074074074077</v>
      </c>
      <c r="Z19" s="9">
        <f t="shared" si="6"/>
        <v>27.707603660824251</v>
      </c>
      <c r="AA19" s="10">
        <f t="shared" si="7"/>
        <v>3.6091175990578317E-2</v>
      </c>
      <c r="AB19" s="11">
        <v>0.02</v>
      </c>
      <c r="AC19" s="12">
        <f t="shared" si="8"/>
        <v>3.1826433854125501E-2</v>
      </c>
    </row>
    <row r="20" spans="1:29" x14ac:dyDescent="0.35">
      <c r="A20" s="33">
        <v>18</v>
      </c>
      <c r="B20" s="33" t="s">
        <v>199</v>
      </c>
      <c r="C20" t="s">
        <v>27</v>
      </c>
      <c r="D20" t="s">
        <v>45</v>
      </c>
      <c r="E20">
        <v>14.4</v>
      </c>
      <c r="F20">
        <v>2.2000000000000002</v>
      </c>
      <c r="G20" s="1">
        <v>566</v>
      </c>
      <c r="H20">
        <v>5</v>
      </c>
      <c r="I20">
        <v>79</v>
      </c>
      <c r="J20">
        <v>27.8</v>
      </c>
      <c r="K20">
        <v>28.1</v>
      </c>
      <c r="L20">
        <v>68.2</v>
      </c>
      <c r="M20">
        <v>969</v>
      </c>
      <c r="N20" s="1">
        <v>456</v>
      </c>
      <c r="O20">
        <v>0.73</v>
      </c>
      <c r="P20" s="7">
        <f t="shared" si="9"/>
        <v>0.64487632508833925</v>
      </c>
      <c r="Q20">
        <v>1.79</v>
      </c>
      <c r="R20" s="7">
        <f t="shared" si="5"/>
        <v>1.5812720848056536</v>
      </c>
      <c r="S20">
        <v>2.16</v>
      </c>
      <c r="T20">
        <v>0.73</v>
      </c>
      <c r="U20" s="8">
        <f t="shared" si="0"/>
        <v>16.600000000000001</v>
      </c>
      <c r="V20" s="9">
        <f t="shared" si="1"/>
        <v>1.7131062951496391E-2</v>
      </c>
      <c r="W20" s="9">
        <f t="shared" si="2"/>
        <v>3.818365982065107E-2</v>
      </c>
      <c r="X20" s="6">
        <f t="shared" si="3"/>
        <v>3.9405221693138361E-5</v>
      </c>
      <c r="Y20" s="9">
        <f t="shared" si="4"/>
        <v>0.31574074074074077</v>
      </c>
      <c r="Z20" s="9">
        <f t="shared" si="6"/>
        <v>23.112657487861501</v>
      </c>
      <c r="AA20" s="10">
        <f t="shared" si="7"/>
        <v>4.3266335795664711E-2</v>
      </c>
      <c r="AB20" s="11">
        <v>0.03</v>
      </c>
      <c r="AC20" s="12">
        <f t="shared" si="8"/>
        <v>3.8221144695816882E-2</v>
      </c>
    </row>
    <row r="21" spans="1:29" x14ac:dyDescent="0.35">
      <c r="A21" s="33">
        <v>19</v>
      </c>
      <c r="B21" s="33" t="s">
        <v>199</v>
      </c>
      <c r="C21" t="s">
        <v>27</v>
      </c>
      <c r="D21" t="s">
        <v>46</v>
      </c>
      <c r="E21">
        <v>14.3</v>
      </c>
      <c r="F21">
        <v>2.5</v>
      </c>
      <c r="G21" s="1">
        <v>551</v>
      </c>
      <c r="H21">
        <v>1</v>
      </c>
      <c r="I21">
        <v>89</v>
      </c>
      <c r="J21">
        <v>27.9</v>
      </c>
      <c r="K21">
        <v>28.2</v>
      </c>
      <c r="L21">
        <v>68.2</v>
      </c>
      <c r="M21">
        <v>969</v>
      </c>
      <c r="N21" s="1">
        <v>503</v>
      </c>
      <c r="O21">
        <v>0.78</v>
      </c>
      <c r="P21" s="7">
        <f t="shared" si="9"/>
        <v>0.7078039927404719</v>
      </c>
      <c r="Q21">
        <v>0.6</v>
      </c>
      <c r="R21" s="7">
        <f t="shared" si="5"/>
        <v>0.54446460980036293</v>
      </c>
      <c r="S21">
        <v>2.16</v>
      </c>
      <c r="T21">
        <v>0.73</v>
      </c>
      <c r="U21" s="8">
        <f t="shared" si="0"/>
        <v>16.8</v>
      </c>
      <c r="V21" s="9">
        <f t="shared" si="1"/>
        <v>1.7337461300309599E-2</v>
      </c>
      <c r="W21" s="9">
        <f t="shared" si="2"/>
        <v>3.8406527130750899E-2</v>
      </c>
      <c r="X21" s="6">
        <f t="shared" si="3"/>
        <v>3.9635218917183591E-5</v>
      </c>
      <c r="Y21" s="9">
        <f t="shared" si="4"/>
        <v>0.31574074074074077</v>
      </c>
      <c r="Z21" s="9">
        <f t="shared" si="6"/>
        <v>20.504628681171599</v>
      </c>
      <c r="AA21" s="10">
        <f t="shared" si="7"/>
        <v>4.8769476177749627E-2</v>
      </c>
      <c r="AB21" s="11">
        <v>0.03</v>
      </c>
      <c r="AC21" s="12">
        <f t="shared" si="8"/>
        <v>4.4255423028810907E-2</v>
      </c>
    </row>
    <row r="22" spans="1:29" x14ac:dyDescent="0.35">
      <c r="A22" s="33">
        <v>20</v>
      </c>
      <c r="B22" s="33" t="s">
        <v>199</v>
      </c>
      <c r="C22" t="s">
        <v>27</v>
      </c>
      <c r="D22" t="s">
        <v>47</v>
      </c>
      <c r="E22">
        <v>14.2</v>
      </c>
      <c r="F22">
        <v>3.4</v>
      </c>
      <c r="G22" s="1">
        <v>555</v>
      </c>
      <c r="H22">
        <v>1</v>
      </c>
      <c r="I22">
        <v>83</v>
      </c>
      <c r="J22">
        <v>28</v>
      </c>
      <c r="K22">
        <v>28.3</v>
      </c>
      <c r="L22">
        <v>68.099999999999994</v>
      </c>
      <c r="M22">
        <v>969</v>
      </c>
      <c r="N22" s="1">
        <v>515</v>
      </c>
      <c r="O22">
        <v>1.1100000000000001</v>
      </c>
      <c r="P22" s="7">
        <f t="shared" si="9"/>
        <v>1</v>
      </c>
      <c r="Q22">
        <v>0.61</v>
      </c>
      <c r="R22" s="7">
        <f t="shared" si="5"/>
        <v>0.54954954954954949</v>
      </c>
      <c r="S22">
        <v>2.16</v>
      </c>
      <c r="T22">
        <v>0.73</v>
      </c>
      <c r="U22" s="8">
        <f t="shared" si="0"/>
        <v>17.599999999999998</v>
      </c>
      <c r="V22" s="9">
        <f t="shared" si="1"/>
        <v>1.8163054695562432E-2</v>
      </c>
      <c r="W22" s="9">
        <f t="shared" si="2"/>
        <v>3.8630526159416215E-2</v>
      </c>
      <c r="X22" s="6">
        <f t="shared" si="3"/>
        <v>3.9866384065445009E-5</v>
      </c>
      <c r="Y22" s="9">
        <f t="shared" si="4"/>
        <v>0.31527777777777777</v>
      </c>
      <c r="Z22" s="9">
        <f t="shared" si="6"/>
        <v>15.652723530921506</v>
      </c>
      <c r="AA22" s="10">
        <f t="shared" si="7"/>
        <v>6.3886645542836601E-2</v>
      </c>
      <c r="AB22" s="11">
        <v>0.05</v>
      </c>
      <c r="AC22" s="12">
        <f t="shared" si="8"/>
        <v>5.755553652507802E-2</v>
      </c>
    </row>
    <row r="23" spans="1:29" x14ac:dyDescent="0.35">
      <c r="A23" s="33">
        <v>21</v>
      </c>
      <c r="B23" s="33" t="s">
        <v>200</v>
      </c>
      <c r="C23" t="s">
        <v>27</v>
      </c>
      <c r="D23" t="s">
        <v>48</v>
      </c>
      <c r="E23">
        <v>14.2</v>
      </c>
      <c r="F23">
        <v>3</v>
      </c>
      <c r="G23" s="1">
        <v>565</v>
      </c>
      <c r="H23">
        <v>2</v>
      </c>
      <c r="I23">
        <v>70</v>
      </c>
      <c r="J23">
        <v>28.1</v>
      </c>
      <c r="K23">
        <v>28.4</v>
      </c>
      <c r="L23">
        <v>68.099999999999994</v>
      </c>
      <c r="M23">
        <v>969</v>
      </c>
      <c r="N23" s="1">
        <v>515</v>
      </c>
      <c r="O23">
        <v>0.97</v>
      </c>
      <c r="P23" s="7">
        <f t="shared" si="9"/>
        <v>0.8584070796460177</v>
      </c>
      <c r="Q23">
        <v>0.78</v>
      </c>
      <c r="R23" s="7">
        <f t="shared" si="5"/>
        <v>0.69026548672566368</v>
      </c>
      <c r="S23">
        <v>2.16</v>
      </c>
      <c r="T23">
        <v>0.73</v>
      </c>
      <c r="U23" s="8">
        <f t="shared" si="0"/>
        <v>17.2</v>
      </c>
      <c r="V23" s="9">
        <f t="shared" si="1"/>
        <v>1.7750257997936017E-2</v>
      </c>
      <c r="W23" s="9">
        <f t="shared" si="2"/>
        <v>3.8855661720160882E-2</v>
      </c>
      <c r="X23" s="6">
        <f t="shared" si="3"/>
        <v>4.0098722105429184E-5</v>
      </c>
      <c r="Y23" s="9">
        <f t="shared" si="4"/>
        <v>0.31527777777777777</v>
      </c>
      <c r="Z23" s="9">
        <f t="shared" si="6"/>
        <v>17.413941150604234</v>
      </c>
      <c r="AA23" s="10">
        <f t="shared" si="7"/>
        <v>5.7425254360946414E-2</v>
      </c>
      <c r="AB23" s="11">
        <v>0.04</v>
      </c>
      <c r="AC23" s="12">
        <f t="shared" si="8"/>
        <v>5.0818809168979129E-2</v>
      </c>
    </row>
    <row r="24" spans="1:29" x14ac:dyDescent="0.35">
      <c r="A24" s="33">
        <v>22</v>
      </c>
      <c r="B24" s="33" t="s">
        <v>200</v>
      </c>
      <c r="C24" t="s">
        <v>27</v>
      </c>
      <c r="D24" t="s">
        <v>49</v>
      </c>
      <c r="E24">
        <v>14.2</v>
      </c>
      <c r="F24">
        <v>3.2</v>
      </c>
      <c r="G24" s="1">
        <v>558</v>
      </c>
      <c r="H24">
        <v>2</v>
      </c>
      <c r="I24">
        <v>76</v>
      </c>
      <c r="J24">
        <v>28.2</v>
      </c>
      <c r="K24">
        <v>28.5</v>
      </c>
      <c r="L24">
        <v>68.3</v>
      </c>
      <c r="M24">
        <v>969</v>
      </c>
      <c r="N24" s="1">
        <v>512</v>
      </c>
      <c r="O24">
        <v>1.01</v>
      </c>
      <c r="P24" s="7">
        <f t="shared" si="9"/>
        <v>0.90501792114695345</v>
      </c>
      <c r="Q24">
        <v>0.7</v>
      </c>
      <c r="R24" s="7">
        <f t="shared" si="5"/>
        <v>0.62724014336917566</v>
      </c>
      <c r="S24">
        <v>2.16</v>
      </c>
      <c r="T24">
        <v>0.73</v>
      </c>
      <c r="U24" s="8">
        <f t="shared" si="0"/>
        <v>17.399999999999999</v>
      </c>
      <c r="V24" s="9">
        <f t="shared" si="1"/>
        <v>1.7956656346749224E-2</v>
      </c>
      <c r="W24" s="9">
        <f t="shared" si="2"/>
        <v>3.9081938642479962E-2</v>
      </c>
      <c r="X24" s="6">
        <f t="shared" si="3"/>
        <v>4.033223802113515E-5</v>
      </c>
      <c r="Y24" s="9">
        <f t="shared" si="4"/>
        <v>0.31620370370370371</v>
      </c>
      <c r="Z24" s="9">
        <f t="shared" si="6"/>
        <v>16.4275690943138</v>
      </c>
      <c r="AA24" s="10">
        <f t="shared" si="7"/>
        <v>6.0873279196624268E-2</v>
      </c>
      <c r="AB24" s="11">
        <v>0.04</v>
      </c>
      <c r="AC24" s="12">
        <f t="shared" si="8"/>
        <v>5.4545949100917805E-2</v>
      </c>
    </row>
    <row r="25" spans="1:29" x14ac:dyDescent="0.35">
      <c r="A25" s="33">
        <v>23</v>
      </c>
      <c r="B25" s="33" t="s">
        <v>200</v>
      </c>
      <c r="C25" t="s">
        <v>27</v>
      </c>
      <c r="D25" t="s">
        <v>50</v>
      </c>
      <c r="E25">
        <v>14.2</v>
      </c>
      <c r="F25">
        <v>2.9</v>
      </c>
      <c r="G25" s="1">
        <v>563</v>
      </c>
      <c r="H25">
        <v>2</v>
      </c>
      <c r="I25">
        <v>92</v>
      </c>
      <c r="J25">
        <v>28.3</v>
      </c>
      <c r="K25">
        <v>28.6</v>
      </c>
      <c r="L25">
        <v>68.2</v>
      </c>
      <c r="M25">
        <v>969</v>
      </c>
      <c r="N25" s="1">
        <v>512</v>
      </c>
      <c r="O25">
        <v>0.95</v>
      </c>
      <c r="P25" s="7">
        <f t="shared" si="9"/>
        <v>0.84369449378330375</v>
      </c>
      <c r="Q25">
        <v>0.76</v>
      </c>
      <c r="R25" s="7">
        <f t="shared" si="5"/>
        <v>0.67495559502664293</v>
      </c>
      <c r="S25">
        <v>2.16</v>
      </c>
      <c r="T25">
        <v>0.73</v>
      </c>
      <c r="U25" s="8">
        <f t="shared" si="0"/>
        <v>17.099999999999998</v>
      </c>
      <c r="V25" s="9">
        <f t="shared" si="1"/>
        <v>1.7647058823529408E-2</v>
      </c>
      <c r="W25" s="9">
        <f t="shared" si="2"/>
        <v>3.9309361771884196E-2</v>
      </c>
      <c r="X25" s="6">
        <f t="shared" si="3"/>
        <v>4.0566936813089984E-5</v>
      </c>
      <c r="Y25" s="9">
        <f t="shared" si="4"/>
        <v>0.31574074074074077</v>
      </c>
      <c r="Z25" s="9">
        <f t="shared" si="6"/>
        <v>17.902365142366627</v>
      </c>
      <c r="AA25" s="10">
        <f t="shared" si="7"/>
        <v>5.5858541150714328E-2</v>
      </c>
      <c r="AB25" s="11">
        <v>0.04</v>
      </c>
      <c r="AC25" s="12">
        <f t="shared" si="8"/>
        <v>4.9607940631185017E-2</v>
      </c>
    </row>
    <row r="26" spans="1:29" x14ac:dyDescent="0.35">
      <c r="A26" s="33">
        <v>24</v>
      </c>
      <c r="B26" s="33" t="s">
        <v>200</v>
      </c>
      <c r="C26" t="s">
        <v>27</v>
      </c>
      <c r="D26" t="s">
        <v>51</v>
      </c>
      <c r="E26">
        <v>14.2</v>
      </c>
      <c r="F26">
        <v>1.6</v>
      </c>
      <c r="G26" s="1">
        <v>572</v>
      </c>
      <c r="H26">
        <v>2</v>
      </c>
      <c r="I26">
        <v>46</v>
      </c>
      <c r="J26">
        <v>28.2</v>
      </c>
      <c r="K26">
        <v>28.4</v>
      </c>
      <c r="L26">
        <v>68.7</v>
      </c>
      <c r="M26">
        <v>969</v>
      </c>
      <c r="N26" s="1">
        <v>506</v>
      </c>
      <c r="O26">
        <v>0.62</v>
      </c>
      <c r="P26" s="7">
        <f t="shared" si="9"/>
        <v>0.54195804195804187</v>
      </c>
      <c r="Q26">
        <v>0.72</v>
      </c>
      <c r="R26" s="7">
        <f t="shared" si="5"/>
        <v>0.62937062937062938</v>
      </c>
      <c r="S26">
        <v>2.16</v>
      </c>
      <c r="T26">
        <v>0.73</v>
      </c>
      <c r="U26" s="8">
        <f t="shared" si="0"/>
        <v>15.799999999999999</v>
      </c>
      <c r="V26" s="9">
        <f t="shared" si="1"/>
        <v>1.6305469556243547E-2</v>
      </c>
      <c r="W26" s="9">
        <f t="shared" si="2"/>
        <v>3.8855661720160882E-2</v>
      </c>
      <c r="X26" s="6">
        <f t="shared" si="3"/>
        <v>4.0098722105429184E-5</v>
      </c>
      <c r="Y26" s="9">
        <f t="shared" si="4"/>
        <v>0.31805555555555559</v>
      </c>
      <c r="Z26" s="9">
        <f t="shared" si="6"/>
        <v>30.24168101408701</v>
      </c>
      <c r="AA26" s="10">
        <f t="shared" si="7"/>
        <v>3.3066944907400669E-2</v>
      </c>
      <c r="AB26" s="11">
        <v>0.02</v>
      </c>
      <c r="AC26" s="12">
        <f t="shared" si="8"/>
        <v>2.8904672121853731E-2</v>
      </c>
    </row>
    <row r="27" spans="1:29" x14ac:dyDescent="0.35">
      <c r="A27" s="33">
        <v>25</v>
      </c>
      <c r="B27" s="33" t="s">
        <v>200</v>
      </c>
      <c r="C27" t="s">
        <v>27</v>
      </c>
      <c r="D27" t="s">
        <v>52</v>
      </c>
      <c r="E27">
        <v>13.9</v>
      </c>
      <c r="F27">
        <v>1.8</v>
      </c>
      <c r="G27" s="1">
        <v>574</v>
      </c>
      <c r="H27">
        <v>1</v>
      </c>
      <c r="I27">
        <v>50</v>
      </c>
      <c r="J27">
        <v>28.3</v>
      </c>
      <c r="K27">
        <v>28.4</v>
      </c>
      <c r="L27">
        <v>68.2</v>
      </c>
      <c r="M27">
        <v>969</v>
      </c>
      <c r="N27" s="1">
        <v>526</v>
      </c>
      <c r="O27">
        <v>0.61</v>
      </c>
      <c r="P27" s="7">
        <f t="shared" si="9"/>
        <v>0.53135888501742157</v>
      </c>
      <c r="Q27">
        <v>0.4</v>
      </c>
      <c r="R27" s="7">
        <f t="shared" si="5"/>
        <v>0.34843205574912894</v>
      </c>
      <c r="S27">
        <v>2.16</v>
      </c>
      <c r="T27">
        <v>0.73</v>
      </c>
      <c r="U27" s="8">
        <f t="shared" si="0"/>
        <v>15.700000000000001</v>
      </c>
      <c r="V27" s="9">
        <f t="shared" si="1"/>
        <v>1.6202270381836945E-2</v>
      </c>
      <c r="W27" s="9">
        <f t="shared" si="2"/>
        <v>3.8855661720160882E-2</v>
      </c>
      <c r="X27" s="6">
        <f t="shared" si="3"/>
        <v>4.0098722105429184E-5</v>
      </c>
      <c r="Y27" s="9">
        <f t="shared" si="4"/>
        <v>0.31574074074074077</v>
      </c>
      <c r="Z27" s="9">
        <f t="shared" si="6"/>
        <v>26.826265697853088</v>
      </c>
      <c r="AA27" s="10">
        <f t="shared" si="7"/>
        <v>3.727689911309684E-2</v>
      </c>
      <c r="AB27" s="11">
        <v>0.02</v>
      </c>
      <c r="AC27" s="12">
        <f t="shared" si="8"/>
        <v>3.2471166474823031E-2</v>
      </c>
    </row>
    <row r="28" spans="1:29" x14ac:dyDescent="0.35">
      <c r="A28" s="33">
        <v>26</v>
      </c>
      <c r="B28" s="33" t="s">
        <v>200</v>
      </c>
      <c r="C28" t="s">
        <v>27</v>
      </c>
      <c r="D28" t="s">
        <v>53</v>
      </c>
      <c r="E28">
        <v>13.8</v>
      </c>
      <c r="F28">
        <v>0.7</v>
      </c>
      <c r="G28" s="1">
        <v>563</v>
      </c>
      <c r="H28">
        <v>0</v>
      </c>
      <c r="I28">
        <v>62</v>
      </c>
      <c r="J28">
        <v>28.3</v>
      </c>
      <c r="K28">
        <v>28.6</v>
      </c>
      <c r="L28">
        <v>68.3</v>
      </c>
      <c r="M28">
        <v>969</v>
      </c>
      <c r="N28" s="1">
        <v>493</v>
      </c>
      <c r="O28">
        <v>0.2</v>
      </c>
      <c r="P28" s="7">
        <f t="shared" si="9"/>
        <v>0.17761989342806397</v>
      </c>
      <c r="Q28">
        <v>0.24</v>
      </c>
      <c r="R28" s="7">
        <f t="shared" si="5"/>
        <v>0.21314387211367672</v>
      </c>
      <c r="S28">
        <v>2.16</v>
      </c>
      <c r="T28">
        <v>0.73</v>
      </c>
      <c r="U28" s="8">
        <f t="shared" si="0"/>
        <v>14.5</v>
      </c>
      <c r="V28" s="9">
        <f t="shared" si="1"/>
        <v>1.4963880288957688E-2</v>
      </c>
      <c r="W28" s="9">
        <f t="shared" si="2"/>
        <v>3.9309361771884196E-2</v>
      </c>
      <c r="X28" s="6">
        <f t="shared" si="3"/>
        <v>4.0566936813089984E-5</v>
      </c>
      <c r="Y28" s="9">
        <f t="shared" si="4"/>
        <v>0.31620370370370371</v>
      </c>
      <c r="Z28" s="9">
        <f t="shared" si="6"/>
        <v>64.601712567606626</v>
      </c>
      <c r="AA28" s="10">
        <f t="shared" si="7"/>
        <v>1.5479465795175097E-2</v>
      </c>
      <c r="AB28" s="11">
        <v>0</v>
      </c>
      <c r="AC28" s="12">
        <f t="shared" si="8"/>
        <v>1.374730532431181E-2</v>
      </c>
    </row>
    <row r="29" spans="1:29" x14ac:dyDescent="0.35">
      <c r="A29" s="33">
        <v>27</v>
      </c>
      <c r="B29" s="33" t="s">
        <v>200</v>
      </c>
      <c r="C29" t="s">
        <v>27</v>
      </c>
      <c r="D29" t="s">
        <v>54</v>
      </c>
      <c r="E29">
        <v>13.7</v>
      </c>
      <c r="F29">
        <v>2</v>
      </c>
      <c r="G29" s="1">
        <v>563</v>
      </c>
      <c r="H29">
        <v>2</v>
      </c>
      <c r="I29">
        <v>70</v>
      </c>
      <c r="J29">
        <v>28.3</v>
      </c>
      <c r="K29">
        <v>28.6</v>
      </c>
      <c r="L29">
        <v>68.2</v>
      </c>
      <c r="M29">
        <v>969</v>
      </c>
      <c r="N29" s="1">
        <v>501</v>
      </c>
      <c r="O29">
        <v>0.66</v>
      </c>
      <c r="P29" s="7">
        <f t="shared" si="9"/>
        <v>0.58614564831261096</v>
      </c>
      <c r="Q29">
        <v>0.65</v>
      </c>
      <c r="R29" s="7">
        <f t="shared" si="5"/>
        <v>0.57726465364120783</v>
      </c>
      <c r="S29">
        <v>2.16</v>
      </c>
      <c r="T29">
        <v>0.73</v>
      </c>
      <c r="U29" s="8">
        <f t="shared" si="0"/>
        <v>15.7</v>
      </c>
      <c r="V29" s="9">
        <f t="shared" si="1"/>
        <v>1.6202270381836945E-2</v>
      </c>
      <c r="W29" s="9">
        <f t="shared" si="2"/>
        <v>3.9309361771884196E-2</v>
      </c>
      <c r="X29" s="6">
        <f t="shared" si="3"/>
        <v>4.0566936813089984E-5</v>
      </c>
      <c r="Y29" s="9">
        <f t="shared" si="4"/>
        <v>0.31574074074074077</v>
      </c>
      <c r="Z29" s="9">
        <f t="shared" si="6"/>
        <v>24.069920658777658</v>
      </c>
      <c r="AA29" s="10">
        <f t="shared" si="7"/>
        <v>4.1545629259701219E-2</v>
      </c>
      <c r="AB29" s="11">
        <v>0.02</v>
      </c>
      <c r="AC29" s="12">
        <f t="shared" si="8"/>
        <v>3.6896651207549924E-2</v>
      </c>
    </row>
    <row r="30" spans="1:29" x14ac:dyDescent="0.35">
      <c r="A30" s="33">
        <v>28</v>
      </c>
      <c r="B30" s="33" t="s">
        <v>200</v>
      </c>
      <c r="C30" t="s">
        <v>27</v>
      </c>
      <c r="D30" t="s">
        <v>55</v>
      </c>
      <c r="E30">
        <v>13.7</v>
      </c>
      <c r="F30">
        <v>1.6</v>
      </c>
      <c r="G30" s="1">
        <v>561</v>
      </c>
      <c r="H30">
        <v>3</v>
      </c>
      <c r="I30">
        <v>70</v>
      </c>
      <c r="J30">
        <v>28.3</v>
      </c>
      <c r="K30">
        <v>28.6</v>
      </c>
      <c r="L30">
        <v>68.3</v>
      </c>
      <c r="M30">
        <v>969</v>
      </c>
      <c r="N30" s="1">
        <v>466</v>
      </c>
      <c r="O30">
        <v>0.52</v>
      </c>
      <c r="P30" s="7">
        <f t="shared" si="9"/>
        <v>0.46345811051693409</v>
      </c>
      <c r="Q30">
        <v>0.95</v>
      </c>
      <c r="R30" s="7">
        <f t="shared" si="5"/>
        <v>0.84670231729055256</v>
      </c>
      <c r="S30">
        <v>2.16</v>
      </c>
      <c r="T30">
        <v>0.73</v>
      </c>
      <c r="U30" s="8">
        <f>F30+E30</f>
        <v>15.299999999999999</v>
      </c>
      <c r="V30" s="9">
        <f t="shared" si="1"/>
        <v>1.5789473684210527E-2</v>
      </c>
      <c r="W30" s="9">
        <f t="shared" si="2"/>
        <v>3.9309361771884196E-2</v>
      </c>
      <c r="X30" s="6">
        <f t="shared" si="3"/>
        <v>4.0566936813089984E-5</v>
      </c>
      <c r="Y30" s="9">
        <f t="shared" si="4"/>
        <v>0.31620370370370371</v>
      </c>
      <c r="Z30" s="9">
        <f t="shared" si="6"/>
        <v>29.433883399133165</v>
      </c>
      <c r="AA30" s="10">
        <f>1/Z30</f>
        <v>3.397445000510705E-2</v>
      </c>
      <c r="AB30" s="11">
        <v>0.02</v>
      </c>
      <c r="AC30" s="12">
        <f t="shared" si="8"/>
        <v>3.0280258471574912E-2</v>
      </c>
    </row>
    <row r="31" spans="1:29" x14ac:dyDescent="0.35">
      <c r="A31" s="33">
        <v>29</v>
      </c>
      <c r="B31" s="33" t="s">
        <v>200</v>
      </c>
      <c r="C31" t="s">
        <v>27</v>
      </c>
      <c r="D31" t="s">
        <v>56</v>
      </c>
      <c r="E31">
        <v>13.6</v>
      </c>
      <c r="F31">
        <v>1.6</v>
      </c>
      <c r="G31" s="1">
        <v>557</v>
      </c>
      <c r="H31">
        <v>2</v>
      </c>
      <c r="I31">
        <v>72</v>
      </c>
      <c r="J31">
        <v>28.3</v>
      </c>
      <c r="K31">
        <v>28.6</v>
      </c>
      <c r="L31">
        <v>68.099999999999994</v>
      </c>
      <c r="M31">
        <v>969</v>
      </c>
      <c r="N31" s="1">
        <v>463</v>
      </c>
      <c r="O31">
        <v>0.52</v>
      </c>
      <c r="P31" s="7">
        <f t="shared" si="9"/>
        <v>0.46678635547576303</v>
      </c>
      <c r="Q31">
        <v>0.94</v>
      </c>
      <c r="R31" s="7">
        <f t="shared" si="5"/>
        <v>0.84380610412926393</v>
      </c>
      <c r="S31">
        <v>2.16</v>
      </c>
      <c r="T31">
        <v>0.73</v>
      </c>
      <c r="U31" s="8">
        <f t="shared" ref="U31:U82" si="10">F31+E31</f>
        <v>15.2</v>
      </c>
      <c r="V31" s="9">
        <f t="shared" si="1"/>
        <v>1.5686274509803921E-2</v>
      </c>
      <c r="W31" s="9">
        <f t="shared" si="2"/>
        <v>3.9309361771884196E-2</v>
      </c>
      <c r="X31" s="6">
        <f t="shared" si="3"/>
        <v>4.0566936813089984E-5</v>
      </c>
      <c r="Y31" s="9">
        <f t="shared" si="4"/>
        <v>0.31527777777777777</v>
      </c>
      <c r="Z31" s="9">
        <f t="shared" si="6"/>
        <v>29.324232542742955</v>
      </c>
      <c r="AA31" s="10">
        <f t="shared" ref="AA31:AA82" si="11">1/Z31</f>
        <v>3.4101489222007828E-2</v>
      </c>
      <c r="AB31" s="11">
        <v>0.02</v>
      </c>
      <c r="AC31" s="12">
        <f t="shared" si="8"/>
        <v>3.0611749750455861E-2</v>
      </c>
    </row>
    <row r="32" spans="1:29" x14ac:dyDescent="0.35">
      <c r="A32" s="33">
        <v>30</v>
      </c>
      <c r="B32" s="33" t="s">
        <v>200</v>
      </c>
      <c r="C32" t="s">
        <v>27</v>
      </c>
      <c r="D32" t="s">
        <v>57</v>
      </c>
      <c r="E32">
        <v>13.7</v>
      </c>
      <c r="F32">
        <v>2.5</v>
      </c>
      <c r="G32" s="1">
        <v>554</v>
      </c>
      <c r="H32">
        <v>0</v>
      </c>
      <c r="I32">
        <v>62</v>
      </c>
      <c r="J32">
        <v>28.4</v>
      </c>
      <c r="K32">
        <v>28.6</v>
      </c>
      <c r="L32">
        <v>68.3</v>
      </c>
      <c r="M32">
        <v>969</v>
      </c>
      <c r="N32" s="1">
        <v>524</v>
      </c>
      <c r="O32">
        <v>0.85</v>
      </c>
      <c r="P32" s="7">
        <f t="shared" si="9"/>
        <v>0.76714801444043312</v>
      </c>
      <c r="Q32">
        <v>0.18</v>
      </c>
      <c r="R32" s="7">
        <f t="shared" si="5"/>
        <v>0.16245487364620939</v>
      </c>
      <c r="S32">
        <v>2.16</v>
      </c>
      <c r="T32">
        <v>0.73</v>
      </c>
      <c r="U32" s="8">
        <f t="shared" si="10"/>
        <v>16.2</v>
      </c>
      <c r="V32" s="9">
        <f t="shared" si="1"/>
        <v>1.6718266253869969E-2</v>
      </c>
      <c r="W32" s="9">
        <f t="shared" si="2"/>
        <v>3.9309361771884196E-2</v>
      </c>
      <c r="X32" s="6">
        <f t="shared" si="3"/>
        <v>4.0566936813089984E-5</v>
      </c>
      <c r="Y32" s="9">
        <f t="shared" si="4"/>
        <v>0.31620370370370371</v>
      </c>
      <c r="Z32" s="9">
        <f t="shared" si="6"/>
        <v>19.713391964025021</v>
      </c>
      <c r="AA32" s="10">
        <f t="shared" si="11"/>
        <v>5.0726937394888739E-2</v>
      </c>
      <c r="AB32" s="11">
        <v>0.03</v>
      </c>
      <c r="AC32" s="12">
        <f t="shared" si="8"/>
        <v>4.5782434471921249E-2</v>
      </c>
    </row>
    <row r="33" spans="1:29" x14ac:dyDescent="0.35">
      <c r="A33" s="33">
        <v>31</v>
      </c>
      <c r="B33" s="33" t="s">
        <v>200</v>
      </c>
      <c r="C33" t="s">
        <v>27</v>
      </c>
      <c r="D33" t="s">
        <v>58</v>
      </c>
      <c r="E33">
        <v>13.7</v>
      </c>
      <c r="F33">
        <v>2.1</v>
      </c>
      <c r="G33" s="1">
        <v>549</v>
      </c>
      <c r="H33">
        <v>1</v>
      </c>
      <c r="I33">
        <v>63</v>
      </c>
      <c r="J33">
        <v>28.4</v>
      </c>
      <c r="K33">
        <v>28.6</v>
      </c>
      <c r="L33">
        <v>68.3</v>
      </c>
      <c r="M33">
        <v>969</v>
      </c>
      <c r="N33" s="1">
        <v>503</v>
      </c>
      <c r="O33">
        <v>0.81</v>
      </c>
      <c r="P33" s="7">
        <f t="shared" si="9"/>
        <v>0.73770491803278693</v>
      </c>
      <c r="Q33">
        <v>0.5</v>
      </c>
      <c r="R33" s="7">
        <f t="shared" si="5"/>
        <v>0.45537340619307831</v>
      </c>
      <c r="S33">
        <v>2.16</v>
      </c>
      <c r="T33">
        <v>0.73</v>
      </c>
      <c r="U33" s="8">
        <f t="shared" si="10"/>
        <v>15.799999999999999</v>
      </c>
      <c r="V33" s="9">
        <f t="shared" si="1"/>
        <v>1.6305469556243547E-2</v>
      </c>
      <c r="W33" s="9">
        <f t="shared" si="2"/>
        <v>3.9309361771884196E-2</v>
      </c>
      <c r="X33" s="6">
        <f t="shared" si="3"/>
        <v>4.0566936813089984E-5</v>
      </c>
      <c r="Y33" s="9">
        <f t="shared" si="4"/>
        <v>0.31620370370370371</v>
      </c>
      <c r="Z33" s="9">
        <f t="shared" si="6"/>
        <v>23.004986947342061</v>
      </c>
      <c r="AA33" s="10">
        <f t="shared" si="11"/>
        <v>4.3468835791516829E-2</v>
      </c>
      <c r="AB33" s="11">
        <v>0.03</v>
      </c>
      <c r="AC33" s="12">
        <f t="shared" si="8"/>
        <v>3.9589103635261233E-2</v>
      </c>
    </row>
    <row r="34" spans="1:29" x14ac:dyDescent="0.35">
      <c r="A34" s="33">
        <v>32</v>
      </c>
      <c r="B34" s="33" t="s">
        <v>200</v>
      </c>
      <c r="C34" t="s">
        <v>27</v>
      </c>
      <c r="D34" t="s">
        <v>59</v>
      </c>
      <c r="E34">
        <v>13.4</v>
      </c>
      <c r="F34">
        <v>2.7</v>
      </c>
      <c r="G34" s="1">
        <v>540</v>
      </c>
      <c r="H34">
        <v>1</v>
      </c>
      <c r="I34">
        <v>51</v>
      </c>
      <c r="J34">
        <v>28.4</v>
      </c>
      <c r="K34">
        <v>28.6</v>
      </c>
      <c r="L34">
        <v>68.2</v>
      </c>
      <c r="M34">
        <v>969</v>
      </c>
      <c r="N34" s="1">
        <v>497</v>
      </c>
      <c r="O34">
        <v>0.91</v>
      </c>
      <c r="P34" s="7">
        <f t="shared" si="9"/>
        <v>0.84259259259259256</v>
      </c>
      <c r="Q34">
        <v>0.51</v>
      </c>
      <c r="R34" s="7">
        <f t="shared" si="5"/>
        <v>0.47222222222222227</v>
      </c>
      <c r="S34">
        <v>2.16</v>
      </c>
      <c r="T34">
        <v>0.73</v>
      </c>
      <c r="U34" s="8">
        <f t="shared" si="10"/>
        <v>16.100000000000001</v>
      </c>
      <c r="V34" s="9">
        <f t="shared" si="1"/>
        <v>1.6615067079463367E-2</v>
      </c>
      <c r="W34" s="9">
        <f t="shared" si="2"/>
        <v>3.9309361771884196E-2</v>
      </c>
      <c r="X34" s="6">
        <f t="shared" si="3"/>
        <v>4.0566936813089984E-5</v>
      </c>
      <c r="Y34" s="9">
        <f t="shared" si="4"/>
        <v>0.31574074074074077</v>
      </c>
      <c r="Z34" s="9">
        <f t="shared" si="6"/>
        <v>18.109519810238258</v>
      </c>
      <c r="AA34" s="10">
        <f t="shared" si="11"/>
        <v>5.5219575697122998E-2</v>
      </c>
      <c r="AB34" s="11">
        <v>0.03</v>
      </c>
      <c r="AC34" s="12">
        <f t="shared" si="8"/>
        <v>5.1129236756595371E-2</v>
      </c>
    </row>
    <row r="35" spans="1:29" x14ac:dyDescent="0.35">
      <c r="A35" s="33">
        <v>33</v>
      </c>
      <c r="B35" s="33" t="s">
        <v>200</v>
      </c>
      <c r="C35" t="s">
        <v>27</v>
      </c>
      <c r="D35" t="s">
        <v>60</v>
      </c>
      <c r="E35">
        <v>13.5</v>
      </c>
      <c r="F35">
        <v>1.4</v>
      </c>
      <c r="G35" s="1">
        <v>542</v>
      </c>
      <c r="H35">
        <v>1</v>
      </c>
      <c r="I35">
        <v>56</v>
      </c>
      <c r="J35">
        <v>28.3</v>
      </c>
      <c r="K35">
        <v>28.5</v>
      </c>
      <c r="L35">
        <v>68.5</v>
      </c>
      <c r="M35">
        <v>969</v>
      </c>
      <c r="N35" s="1">
        <v>484</v>
      </c>
      <c r="O35">
        <v>0.57999999999999996</v>
      </c>
      <c r="P35" s="7">
        <f t="shared" si="9"/>
        <v>0.5350553505535055</v>
      </c>
      <c r="Q35">
        <v>0.53</v>
      </c>
      <c r="R35" s="7">
        <f t="shared" si="5"/>
        <v>0.48892988929889303</v>
      </c>
      <c r="S35">
        <v>2.16</v>
      </c>
      <c r="T35">
        <v>0.73</v>
      </c>
      <c r="U35" s="8">
        <f t="shared" si="10"/>
        <v>14.9</v>
      </c>
      <c r="V35" s="9">
        <f t="shared" ref="V35:V66" si="12">U35/M35</f>
        <v>1.5376676986584108E-2</v>
      </c>
      <c r="W35" s="9">
        <f t="shared" si="2"/>
        <v>3.9081938642479962E-2</v>
      </c>
      <c r="X35" s="6">
        <f t="shared" si="3"/>
        <v>4.033223802113515E-5</v>
      </c>
      <c r="Y35" s="9">
        <f t="shared" si="4"/>
        <v>0.31712962962962965</v>
      </c>
      <c r="Z35" s="9">
        <f t="shared" si="6"/>
        <v>32.741932234131646</v>
      </c>
      <c r="AA35" s="10">
        <f t="shared" si="11"/>
        <v>3.0541874952558713E-2</v>
      </c>
      <c r="AB35" s="11">
        <v>0.02</v>
      </c>
      <c r="AC35" s="12">
        <f t="shared" si="8"/>
        <v>2.8175161395349365E-2</v>
      </c>
    </row>
    <row r="36" spans="1:29" x14ac:dyDescent="0.35">
      <c r="A36" s="33">
        <v>34</v>
      </c>
      <c r="B36" s="33" t="s">
        <v>200</v>
      </c>
      <c r="C36" t="s">
        <v>27</v>
      </c>
      <c r="D36" t="s">
        <v>61</v>
      </c>
      <c r="E36">
        <v>13.3</v>
      </c>
      <c r="F36">
        <v>2.4</v>
      </c>
      <c r="G36" s="1">
        <v>534</v>
      </c>
      <c r="H36">
        <v>0</v>
      </c>
      <c r="I36">
        <v>54</v>
      </c>
      <c r="J36">
        <v>28.2</v>
      </c>
      <c r="K36">
        <v>28.4</v>
      </c>
      <c r="L36">
        <v>68.2</v>
      </c>
      <c r="M36">
        <v>969</v>
      </c>
      <c r="N36" s="1">
        <v>513</v>
      </c>
      <c r="O36">
        <v>0.83</v>
      </c>
      <c r="P36" s="7">
        <f t="shared" si="9"/>
        <v>0.77715355805243436</v>
      </c>
      <c r="Q36">
        <v>0.02</v>
      </c>
      <c r="R36" s="7">
        <f t="shared" si="5"/>
        <v>1.8726591760299626E-2</v>
      </c>
      <c r="S36">
        <v>2.16</v>
      </c>
      <c r="T36">
        <v>0.73</v>
      </c>
      <c r="U36" s="8">
        <f t="shared" si="10"/>
        <v>15.700000000000001</v>
      </c>
      <c r="V36" s="9">
        <f t="shared" si="12"/>
        <v>1.6202270381836945E-2</v>
      </c>
      <c r="W36" s="9">
        <f t="shared" si="2"/>
        <v>3.8855661720160882E-2</v>
      </c>
      <c r="X36" s="6">
        <f t="shared" si="3"/>
        <v>4.0098722105429184E-5</v>
      </c>
      <c r="Y36" s="9">
        <f t="shared" si="4"/>
        <v>0.31574074074074077</v>
      </c>
      <c r="Z36" s="9">
        <f t="shared" si="6"/>
        <v>19.937199273389815</v>
      </c>
      <c r="AA36" s="10">
        <f t="shared" si="11"/>
        <v>5.0157496360820363E-2</v>
      </c>
      <c r="AB36" s="11">
        <v>0.03</v>
      </c>
      <c r="AC36" s="12">
        <f t="shared" si="8"/>
        <v>4.6963947903389855E-2</v>
      </c>
    </row>
    <row r="37" spans="1:29" x14ac:dyDescent="0.35">
      <c r="A37" s="33">
        <v>35</v>
      </c>
      <c r="B37" s="33" t="s">
        <v>200</v>
      </c>
      <c r="C37" t="s">
        <v>27</v>
      </c>
      <c r="D37" t="s">
        <v>62</v>
      </c>
      <c r="E37">
        <v>13.2</v>
      </c>
      <c r="F37">
        <v>1.1000000000000001</v>
      </c>
      <c r="G37" s="1">
        <v>538</v>
      </c>
      <c r="H37">
        <v>0</v>
      </c>
      <c r="I37">
        <v>55</v>
      </c>
      <c r="J37">
        <v>28.1</v>
      </c>
      <c r="K37">
        <v>28.4</v>
      </c>
      <c r="L37">
        <v>68.3</v>
      </c>
      <c r="M37">
        <v>969</v>
      </c>
      <c r="N37" s="1">
        <v>487</v>
      </c>
      <c r="O37">
        <v>0.36</v>
      </c>
      <c r="P37" s="7">
        <f t="shared" si="9"/>
        <v>0.33457249070631973</v>
      </c>
      <c r="Q37">
        <v>0.26</v>
      </c>
      <c r="R37" s="7">
        <f t="shared" si="5"/>
        <v>0.24163568773234201</v>
      </c>
      <c r="S37">
        <v>2.16</v>
      </c>
      <c r="T37">
        <v>0.73</v>
      </c>
      <c r="U37" s="8">
        <f t="shared" si="10"/>
        <v>14.299999999999999</v>
      </c>
      <c r="V37" s="9">
        <f t="shared" si="12"/>
        <v>1.4757481940144477E-2</v>
      </c>
      <c r="W37" s="9">
        <f t="shared" si="2"/>
        <v>3.8855661720160882E-2</v>
      </c>
      <c r="X37" s="6">
        <f t="shared" si="3"/>
        <v>4.0098722105429184E-5</v>
      </c>
      <c r="Y37" s="9">
        <f t="shared" si="4"/>
        <v>0.31620370370370371</v>
      </c>
      <c r="Z37" s="9">
        <f t="shared" si="6"/>
        <v>40.271027247017763</v>
      </c>
      <c r="AA37" s="10">
        <f t="shared" si="11"/>
        <v>2.4831747992573351E-2</v>
      </c>
      <c r="AB37" s="11">
        <v>0.01</v>
      </c>
      <c r="AC37" s="12">
        <f t="shared" si="8"/>
        <v>2.3077832706852559E-2</v>
      </c>
    </row>
    <row r="38" spans="1:29" x14ac:dyDescent="0.35">
      <c r="A38" s="33">
        <v>36</v>
      </c>
      <c r="B38" s="33" t="s">
        <v>200</v>
      </c>
      <c r="C38" t="s">
        <v>27</v>
      </c>
      <c r="D38" t="s">
        <v>63</v>
      </c>
      <c r="E38">
        <v>13.2</v>
      </c>
      <c r="F38">
        <v>2.1</v>
      </c>
      <c r="G38" s="1">
        <v>528</v>
      </c>
      <c r="H38">
        <v>1</v>
      </c>
      <c r="I38">
        <v>73</v>
      </c>
      <c r="J38">
        <v>28.2</v>
      </c>
      <c r="K38">
        <v>28.5</v>
      </c>
      <c r="L38">
        <v>68.3</v>
      </c>
      <c r="M38">
        <v>969</v>
      </c>
      <c r="N38" s="1">
        <v>473</v>
      </c>
      <c r="O38">
        <v>0.7</v>
      </c>
      <c r="P38" s="7">
        <f t="shared" si="9"/>
        <v>0.66287878787878785</v>
      </c>
      <c r="Q38">
        <v>0.61</v>
      </c>
      <c r="R38" s="7">
        <f t="shared" si="5"/>
        <v>0.57765151515151514</v>
      </c>
      <c r="S38">
        <v>2.16</v>
      </c>
      <c r="T38">
        <v>0.73</v>
      </c>
      <c r="U38" s="8">
        <f t="shared" si="10"/>
        <v>15.299999999999999</v>
      </c>
      <c r="V38" s="9">
        <f t="shared" si="12"/>
        <v>1.5789473684210527E-2</v>
      </c>
      <c r="W38" s="9">
        <f t="shared" si="2"/>
        <v>3.9081938642479962E-2</v>
      </c>
      <c r="X38" s="6">
        <f t="shared" si="3"/>
        <v>4.033223802113515E-5</v>
      </c>
      <c r="Y38" s="9">
        <f t="shared" si="4"/>
        <v>0.31620370370370371</v>
      </c>
      <c r="Z38" s="9">
        <f t="shared" si="6"/>
        <v>22.252348889724775</v>
      </c>
      <c r="AA38" s="10">
        <f t="shared" si="11"/>
        <v>4.4939076092850541E-2</v>
      </c>
      <c r="AB38" s="11">
        <v>0.02</v>
      </c>
      <c r="AC38" s="12">
        <f t="shared" si="8"/>
        <v>4.2555943269744829E-2</v>
      </c>
    </row>
    <row r="39" spans="1:29" x14ac:dyDescent="0.35">
      <c r="A39" s="33">
        <v>37</v>
      </c>
      <c r="B39" s="33" t="s">
        <v>200</v>
      </c>
      <c r="C39" t="s">
        <v>27</v>
      </c>
      <c r="D39" t="s">
        <v>64</v>
      </c>
      <c r="E39">
        <v>13.1</v>
      </c>
      <c r="F39">
        <v>2</v>
      </c>
      <c r="G39" s="1">
        <v>536</v>
      </c>
      <c r="H39">
        <v>2</v>
      </c>
      <c r="I39">
        <v>69</v>
      </c>
      <c r="J39">
        <v>28.3</v>
      </c>
      <c r="K39">
        <v>28.6</v>
      </c>
      <c r="L39">
        <v>68</v>
      </c>
      <c r="M39">
        <v>969</v>
      </c>
      <c r="N39" s="1">
        <v>470</v>
      </c>
      <c r="O39">
        <v>0.68</v>
      </c>
      <c r="P39" s="7">
        <f t="shared" si="9"/>
        <v>0.63432835820895528</v>
      </c>
      <c r="Q39">
        <v>0.73</v>
      </c>
      <c r="R39" s="7">
        <f t="shared" si="5"/>
        <v>0.68097014925373134</v>
      </c>
      <c r="S39">
        <v>2.16</v>
      </c>
      <c r="T39">
        <v>0.73</v>
      </c>
      <c r="U39" s="8">
        <f t="shared" si="10"/>
        <v>15.1</v>
      </c>
      <c r="V39" s="9">
        <f t="shared" si="12"/>
        <v>1.5583075335397316E-2</v>
      </c>
      <c r="W39" s="9">
        <f t="shared" si="2"/>
        <v>3.9309361771884196E-2</v>
      </c>
      <c r="X39" s="6">
        <f t="shared" si="3"/>
        <v>4.0566936813089984E-5</v>
      </c>
      <c r="Y39" s="9">
        <f t="shared" si="4"/>
        <v>0.31481481481481483</v>
      </c>
      <c r="Z39" s="9">
        <f t="shared" si="6"/>
        <v>23.189920425421121</v>
      </c>
      <c r="AA39" s="10">
        <f t="shared" si="11"/>
        <v>4.3122183330296632E-2</v>
      </c>
      <c r="AB39" s="11">
        <v>0.02</v>
      </c>
      <c r="AC39" s="12">
        <f t="shared" si="8"/>
        <v>4.0225917285724472E-2</v>
      </c>
    </row>
    <row r="40" spans="1:29" x14ac:dyDescent="0.35">
      <c r="A40" s="33">
        <v>38</v>
      </c>
      <c r="B40" s="33" t="s">
        <v>200</v>
      </c>
      <c r="C40" t="s">
        <v>27</v>
      </c>
      <c r="D40" t="s">
        <v>65</v>
      </c>
      <c r="E40">
        <v>13.1</v>
      </c>
      <c r="F40">
        <v>3.5</v>
      </c>
      <c r="G40" s="1">
        <v>535</v>
      </c>
      <c r="H40">
        <v>4</v>
      </c>
      <c r="I40">
        <v>89</v>
      </c>
      <c r="J40">
        <v>28.4</v>
      </c>
      <c r="K40">
        <v>28.7</v>
      </c>
      <c r="L40">
        <v>68.2</v>
      </c>
      <c r="M40">
        <v>969</v>
      </c>
      <c r="N40" s="1">
        <v>468</v>
      </c>
      <c r="O40">
        <v>1.1399999999999999</v>
      </c>
      <c r="P40" s="7">
        <f t="shared" si="9"/>
        <v>1.0654205607476634</v>
      </c>
      <c r="Q40">
        <v>1.33</v>
      </c>
      <c r="R40" s="7">
        <f t="shared" si="5"/>
        <v>1.2429906542056075</v>
      </c>
      <c r="S40">
        <v>2.16</v>
      </c>
      <c r="T40">
        <v>0.73</v>
      </c>
      <c r="U40" s="8">
        <f t="shared" si="10"/>
        <v>16.600000000000001</v>
      </c>
      <c r="V40" s="9">
        <f t="shared" si="12"/>
        <v>1.7131062951496391E-2</v>
      </c>
      <c r="W40" s="9">
        <f t="shared" si="2"/>
        <v>3.9537935969934913E-2</v>
      </c>
      <c r="X40" s="6">
        <f t="shared" si="3"/>
        <v>4.0802823498384846E-5</v>
      </c>
      <c r="Y40" s="9">
        <f t="shared" si="4"/>
        <v>0.31574074074074077</v>
      </c>
      <c r="Z40" s="9">
        <f t="shared" si="6"/>
        <v>14.255587791497673</v>
      </c>
      <c r="AA40" s="10">
        <f t="shared" si="11"/>
        <v>7.0147931788292914E-2</v>
      </c>
      <c r="AB40" s="11">
        <v>0.04</v>
      </c>
      <c r="AC40" s="12">
        <f t="shared" si="8"/>
        <v>6.5558814755413933E-2</v>
      </c>
    </row>
    <row r="41" spans="1:29" x14ac:dyDescent="0.35">
      <c r="A41" s="33">
        <v>39</v>
      </c>
      <c r="B41" s="33" t="s">
        <v>200</v>
      </c>
      <c r="C41" t="s">
        <v>27</v>
      </c>
      <c r="D41" t="s">
        <v>66</v>
      </c>
      <c r="E41">
        <v>13.1</v>
      </c>
      <c r="F41">
        <v>3</v>
      </c>
      <c r="G41" s="1">
        <v>538</v>
      </c>
      <c r="H41">
        <v>2</v>
      </c>
      <c r="I41">
        <v>86</v>
      </c>
      <c r="J41">
        <v>28.4</v>
      </c>
      <c r="K41">
        <v>28.7</v>
      </c>
      <c r="L41">
        <v>68.2</v>
      </c>
      <c r="M41">
        <v>969</v>
      </c>
      <c r="N41" s="1">
        <v>484</v>
      </c>
      <c r="O41">
        <v>1</v>
      </c>
      <c r="P41" s="7">
        <f t="shared" si="9"/>
        <v>0.92936802973977695</v>
      </c>
      <c r="Q41">
        <v>0.82</v>
      </c>
      <c r="R41" s="7">
        <f t="shared" si="5"/>
        <v>0.762081784386617</v>
      </c>
      <c r="S41">
        <v>2.16</v>
      </c>
      <c r="T41">
        <v>0.73</v>
      </c>
      <c r="U41" s="8">
        <f t="shared" si="10"/>
        <v>16.100000000000001</v>
      </c>
      <c r="V41" s="9">
        <f t="shared" si="12"/>
        <v>1.6615067079463367E-2</v>
      </c>
      <c r="W41" s="9">
        <f t="shared" si="2"/>
        <v>3.9537935969934913E-2</v>
      </c>
      <c r="X41" s="6">
        <f t="shared" si="3"/>
        <v>4.0802823498384846E-5</v>
      </c>
      <c r="Y41" s="9">
        <f t="shared" si="4"/>
        <v>0.31574074074074077</v>
      </c>
      <c r="Z41" s="9">
        <f t="shared" si="6"/>
        <v>16.225326519210626</v>
      </c>
      <c r="AA41" s="10">
        <f t="shared" si="11"/>
        <v>6.1632041661288599E-2</v>
      </c>
      <c r="AB41" s="11">
        <v>0.04</v>
      </c>
      <c r="AC41" s="12">
        <f t="shared" si="8"/>
        <v>5.7278849127591631E-2</v>
      </c>
    </row>
    <row r="42" spans="1:29" x14ac:dyDescent="0.35">
      <c r="A42" s="33">
        <v>40</v>
      </c>
      <c r="B42" s="33" t="s">
        <v>200</v>
      </c>
      <c r="C42" t="s">
        <v>27</v>
      </c>
      <c r="D42" t="s">
        <v>67</v>
      </c>
      <c r="E42">
        <v>13</v>
      </c>
      <c r="F42">
        <v>2.4</v>
      </c>
      <c r="G42" s="1">
        <v>540</v>
      </c>
      <c r="H42">
        <v>1</v>
      </c>
      <c r="I42">
        <v>93</v>
      </c>
      <c r="J42">
        <v>28.4</v>
      </c>
      <c r="K42">
        <v>28.7</v>
      </c>
      <c r="L42">
        <v>68.099999999999994</v>
      </c>
      <c r="M42">
        <v>970</v>
      </c>
      <c r="N42" s="1">
        <v>494</v>
      </c>
      <c r="O42">
        <v>0.82</v>
      </c>
      <c r="P42" s="7">
        <f t="shared" si="9"/>
        <v>0.75925925925925919</v>
      </c>
      <c r="Q42">
        <v>0.48</v>
      </c>
      <c r="R42" s="7">
        <f t="shared" si="5"/>
        <v>0.44444444444444442</v>
      </c>
      <c r="S42">
        <v>2.16</v>
      </c>
      <c r="T42">
        <v>0.73</v>
      </c>
      <c r="U42" s="8">
        <f t="shared" si="10"/>
        <v>15.4</v>
      </c>
      <c r="V42" s="9">
        <f t="shared" si="12"/>
        <v>1.5876288659793816E-2</v>
      </c>
      <c r="W42" s="9">
        <f t="shared" si="2"/>
        <v>3.9537935969934913E-2</v>
      </c>
      <c r="X42" s="6">
        <f t="shared" si="3"/>
        <v>4.0760758731891662E-5</v>
      </c>
      <c r="Y42" s="9">
        <f t="shared" si="4"/>
        <v>0.31527777777777777</v>
      </c>
      <c r="Z42" s="9">
        <f t="shared" si="6"/>
        <v>19.5701701286741</v>
      </c>
      <c r="AA42" s="10">
        <f t="shared" si="11"/>
        <v>5.109817612340558E-2</v>
      </c>
      <c r="AB42" s="11">
        <v>0.03</v>
      </c>
      <c r="AC42" s="12">
        <f t="shared" si="8"/>
        <v>4.7313126040190348E-2</v>
      </c>
    </row>
    <row r="43" spans="1:29" x14ac:dyDescent="0.35">
      <c r="A43" s="33">
        <v>41</v>
      </c>
      <c r="B43" s="33" t="s">
        <v>201</v>
      </c>
      <c r="C43" t="s">
        <v>27</v>
      </c>
      <c r="D43" t="s">
        <v>68</v>
      </c>
      <c r="E43">
        <v>12.9</v>
      </c>
      <c r="F43">
        <v>2.4</v>
      </c>
      <c r="G43" s="1">
        <v>546</v>
      </c>
      <c r="H43">
        <v>6</v>
      </c>
      <c r="I43">
        <v>55</v>
      </c>
      <c r="J43">
        <v>28.4</v>
      </c>
      <c r="K43">
        <v>28.6</v>
      </c>
      <c r="L43">
        <v>68.099999999999994</v>
      </c>
      <c r="M43">
        <v>969</v>
      </c>
      <c r="N43" s="1">
        <v>427</v>
      </c>
      <c r="O43">
        <v>0.8</v>
      </c>
      <c r="P43" s="7">
        <f t="shared" si="9"/>
        <v>0.73260073260073255</v>
      </c>
      <c r="Q43">
        <v>1.91</v>
      </c>
      <c r="R43" s="7">
        <f t="shared" si="5"/>
        <v>1.7490842490842491</v>
      </c>
      <c r="S43">
        <v>2.16</v>
      </c>
      <c r="T43">
        <v>0.73</v>
      </c>
      <c r="U43" s="8">
        <f t="shared" si="10"/>
        <v>15.3</v>
      </c>
      <c r="V43" s="9">
        <f t="shared" si="12"/>
        <v>1.5789473684210527E-2</v>
      </c>
      <c r="W43" s="9">
        <f t="shared" si="2"/>
        <v>3.9309361771884196E-2</v>
      </c>
      <c r="X43" s="6">
        <f t="shared" si="3"/>
        <v>4.0566936813089984E-5</v>
      </c>
      <c r="Y43" s="9">
        <f t="shared" si="4"/>
        <v>0.31527777777777777</v>
      </c>
      <c r="Z43" s="9">
        <f t="shared" si="6"/>
        <v>19.438313618803679</v>
      </c>
      <c r="AA43" s="10">
        <f t="shared" si="11"/>
        <v>5.1444791951121144E-2</v>
      </c>
      <c r="AB43" s="11">
        <v>0.03</v>
      </c>
      <c r="AC43" s="12">
        <f t="shared" si="8"/>
        <v>4.7110615339854528E-2</v>
      </c>
    </row>
    <row r="44" spans="1:29" x14ac:dyDescent="0.35">
      <c r="A44" s="33">
        <v>42</v>
      </c>
      <c r="B44" s="33" t="s">
        <v>201</v>
      </c>
      <c r="C44" t="s">
        <v>27</v>
      </c>
      <c r="D44" t="s">
        <v>69</v>
      </c>
      <c r="E44">
        <v>12.9</v>
      </c>
      <c r="F44">
        <v>2.9</v>
      </c>
      <c r="G44" s="1">
        <v>531</v>
      </c>
      <c r="H44">
        <v>2</v>
      </c>
      <c r="I44">
        <v>62</v>
      </c>
      <c r="J44">
        <v>28.4</v>
      </c>
      <c r="K44">
        <v>28.7</v>
      </c>
      <c r="L44">
        <v>68.099999999999994</v>
      </c>
      <c r="M44">
        <v>969</v>
      </c>
      <c r="N44" s="1">
        <v>476</v>
      </c>
      <c r="O44">
        <v>1.07</v>
      </c>
      <c r="P44" s="7">
        <f t="shared" si="9"/>
        <v>1.0075329566854991</v>
      </c>
      <c r="Q44">
        <v>0.9</v>
      </c>
      <c r="R44" s="7">
        <f t="shared" si="5"/>
        <v>0.84745762711864403</v>
      </c>
      <c r="S44">
        <v>2.16</v>
      </c>
      <c r="T44">
        <v>0.73</v>
      </c>
      <c r="U44" s="8">
        <f t="shared" si="10"/>
        <v>15.8</v>
      </c>
      <c r="V44" s="9">
        <f t="shared" si="12"/>
        <v>1.6305469556243551E-2</v>
      </c>
      <c r="W44" s="9">
        <f t="shared" si="2"/>
        <v>3.9537935969934913E-2</v>
      </c>
      <c r="X44" s="6">
        <f t="shared" si="3"/>
        <v>4.0802823498384846E-5</v>
      </c>
      <c r="Y44" s="9">
        <f t="shared" si="4"/>
        <v>0.31527777777777777</v>
      </c>
      <c r="Z44" s="9">
        <f t="shared" si="6"/>
        <v>16.507631301992479</v>
      </c>
      <c r="AA44" s="10">
        <f t="shared" si="11"/>
        <v>6.0578043070255605E-2</v>
      </c>
      <c r="AB44" s="11">
        <v>0.04</v>
      </c>
      <c r="AC44" s="12">
        <f t="shared" si="8"/>
        <v>5.7041471817566483E-2</v>
      </c>
    </row>
    <row r="45" spans="1:29" x14ac:dyDescent="0.35">
      <c r="A45" s="33">
        <v>43</v>
      </c>
      <c r="B45" s="33" t="s">
        <v>201</v>
      </c>
      <c r="C45" t="s">
        <v>27</v>
      </c>
      <c r="D45" t="s">
        <v>70</v>
      </c>
      <c r="E45">
        <v>12.8</v>
      </c>
      <c r="F45">
        <v>3</v>
      </c>
      <c r="G45" s="1">
        <v>543</v>
      </c>
      <c r="H45">
        <v>1</v>
      </c>
      <c r="I45">
        <v>65</v>
      </c>
      <c r="J45">
        <v>28.5</v>
      </c>
      <c r="K45">
        <v>28.8</v>
      </c>
      <c r="L45">
        <v>68.2</v>
      </c>
      <c r="M45">
        <v>970</v>
      </c>
      <c r="N45" s="1">
        <v>502</v>
      </c>
      <c r="O45">
        <v>1.01</v>
      </c>
      <c r="P45" s="7">
        <f t="shared" si="9"/>
        <v>0.93001841620626158</v>
      </c>
      <c r="Q45">
        <v>0.49</v>
      </c>
      <c r="R45" s="7">
        <f t="shared" si="5"/>
        <v>0.45119705340699812</v>
      </c>
      <c r="S45">
        <v>2.16</v>
      </c>
      <c r="T45">
        <v>0.73</v>
      </c>
      <c r="U45" s="8">
        <f t="shared" si="10"/>
        <v>15.8</v>
      </c>
      <c r="V45" s="9">
        <f t="shared" si="12"/>
        <v>1.6288659793814435E-2</v>
      </c>
      <c r="W45" s="9">
        <f t="shared" si="2"/>
        <v>3.976766611427851E-2</v>
      </c>
      <c r="X45" s="6">
        <f t="shared" si="3"/>
        <v>4.0997593932245888E-5</v>
      </c>
      <c r="Y45" s="9">
        <f t="shared" si="4"/>
        <v>0.31574074074074077</v>
      </c>
      <c r="Z45" s="9">
        <f t="shared" si="6"/>
        <v>15.908368446330968</v>
      </c>
      <c r="AA45" s="10">
        <f t="shared" si="11"/>
        <v>6.2859997451884225E-2</v>
      </c>
      <c r="AB45" s="11">
        <v>0.04</v>
      </c>
      <c r="AC45" s="12">
        <f t="shared" si="8"/>
        <v>5.7882133933595051E-2</v>
      </c>
    </row>
    <row r="46" spans="1:29" x14ac:dyDescent="0.35">
      <c r="A46" s="33">
        <v>44</v>
      </c>
      <c r="B46" s="33" t="s">
        <v>201</v>
      </c>
      <c r="C46" t="s">
        <v>27</v>
      </c>
      <c r="D46" t="s">
        <v>71</v>
      </c>
      <c r="E46">
        <v>12.8</v>
      </c>
      <c r="F46">
        <v>3</v>
      </c>
      <c r="G46" s="1">
        <v>539</v>
      </c>
      <c r="H46">
        <v>2</v>
      </c>
      <c r="I46">
        <v>79</v>
      </c>
      <c r="J46">
        <v>28.5</v>
      </c>
      <c r="K46">
        <v>28.8</v>
      </c>
      <c r="L46">
        <v>68.2</v>
      </c>
      <c r="M46">
        <v>970</v>
      </c>
      <c r="N46" s="1">
        <v>487</v>
      </c>
      <c r="O46">
        <v>0.99</v>
      </c>
      <c r="P46" s="7">
        <f t="shared" si="9"/>
        <v>0.91836734693877542</v>
      </c>
      <c r="Q46">
        <v>0.75</v>
      </c>
      <c r="R46" s="7">
        <f t="shared" si="5"/>
        <v>0.69573283858998147</v>
      </c>
      <c r="S46">
        <v>2.16</v>
      </c>
      <c r="T46">
        <v>0.73</v>
      </c>
      <c r="U46" s="8">
        <f t="shared" si="10"/>
        <v>15.8</v>
      </c>
      <c r="V46" s="9">
        <f t="shared" si="12"/>
        <v>1.6288659793814435E-2</v>
      </c>
      <c r="W46" s="9">
        <f t="shared" si="2"/>
        <v>3.976766611427851E-2</v>
      </c>
      <c r="X46" s="6">
        <f t="shared" si="3"/>
        <v>4.0997593932245888E-5</v>
      </c>
      <c r="Y46" s="9">
        <f t="shared" si="4"/>
        <v>0.31574074074074077</v>
      </c>
      <c r="Z46" s="9">
        <f t="shared" si="6"/>
        <v>15.908368446330968</v>
      </c>
      <c r="AA46" s="10">
        <f t="shared" si="11"/>
        <v>6.2859997451884225E-2</v>
      </c>
      <c r="AB46" s="11">
        <v>0.04</v>
      </c>
      <c r="AC46" s="12">
        <f t="shared" si="8"/>
        <v>5.8311685947944551E-2</v>
      </c>
    </row>
    <row r="47" spans="1:29" x14ac:dyDescent="0.35">
      <c r="A47" s="33">
        <v>45</v>
      </c>
      <c r="B47" s="33" t="s">
        <v>201</v>
      </c>
      <c r="C47" t="s">
        <v>27</v>
      </c>
      <c r="D47" t="s">
        <v>72</v>
      </c>
      <c r="E47">
        <v>12.8</v>
      </c>
      <c r="F47">
        <v>3.1</v>
      </c>
      <c r="G47" s="1">
        <v>537</v>
      </c>
      <c r="H47">
        <v>2</v>
      </c>
      <c r="I47">
        <v>80</v>
      </c>
      <c r="J47">
        <v>28.5</v>
      </c>
      <c r="K47">
        <v>28.8</v>
      </c>
      <c r="L47">
        <v>68</v>
      </c>
      <c r="M47">
        <v>970</v>
      </c>
      <c r="N47" s="1">
        <v>487</v>
      </c>
      <c r="O47">
        <v>1.01</v>
      </c>
      <c r="P47" s="7">
        <f t="shared" si="9"/>
        <v>0.94040968342644315</v>
      </c>
      <c r="Q47">
        <v>0.69</v>
      </c>
      <c r="R47" s="7">
        <f t="shared" si="5"/>
        <v>0.64245810055865926</v>
      </c>
      <c r="S47">
        <v>2.16</v>
      </c>
      <c r="T47">
        <v>0.73</v>
      </c>
      <c r="U47" s="8">
        <f t="shared" si="10"/>
        <v>15.9</v>
      </c>
      <c r="V47" s="9">
        <f t="shared" si="12"/>
        <v>1.6391752577319587E-2</v>
      </c>
      <c r="W47" s="9">
        <f t="shared" si="2"/>
        <v>3.976766611427851E-2</v>
      </c>
      <c r="X47" s="6">
        <f t="shared" si="3"/>
        <v>4.0997593932245888E-5</v>
      </c>
      <c r="Y47" s="9">
        <f t="shared" si="4"/>
        <v>0.31481481481481483</v>
      </c>
      <c r="Z47" s="9">
        <f t="shared" si="6"/>
        <v>15.521471461666582</v>
      </c>
      <c r="AA47" s="10">
        <f t="shared" si="11"/>
        <v>6.4426881334653255E-2</v>
      </c>
      <c r="AB47" s="11">
        <v>0.04</v>
      </c>
      <c r="AC47" s="12">
        <f t="shared" si="8"/>
        <v>5.9987785227796325E-2</v>
      </c>
    </row>
    <row r="48" spans="1:29" x14ac:dyDescent="0.35">
      <c r="A48" s="33">
        <v>46</v>
      </c>
      <c r="B48" s="33" t="s">
        <v>201</v>
      </c>
      <c r="C48" t="s">
        <v>27</v>
      </c>
      <c r="D48" t="s">
        <v>73</v>
      </c>
      <c r="E48">
        <v>12.8</v>
      </c>
      <c r="F48">
        <v>4.4000000000000004</v>
      </c>
      <c r="G48" s="1">
        <v>539</v>
      </c>
      <c r="H48">
        <v>2</v>
      </c>
      <c r="I48">
        <v>80</v>
      </c>
      <c r="J48">
        <v>28.5</v>
      </c>
      <c r="K48">
        <v>28.8</v>
      </c>
      <c r="L48">
        <v>68.099999999999994</v>
      </c>
      <c r="M48">
        <v>970</v>
      </c>
      <c r="N48" s="1">
        <v>497</v>
      </c>
      <c r="O48">
        <v>1.4</v>
      </c>
      <c r="P48" s="7">
        <f t="shared" si="9"/>
        <v>1.2987012987012987</v>
      </c>
      <c r="Q48">
        <v>0.76</v>
      </c>
      <c r="R48" s="7">
        <f t="shared" si="5"/>
        <v>0.70500927643784794</v>
      </c>
      <c r="S48">
        <v>2.16</v>
      </c>
      <c r="T48">
        <v>0.73</v>
      </c>
      <c r="U48" s="8">
        <f>F48+E48</f>
        <v>17.200000000000003</v>
      </c>
      <c r="V48" s="9">
        <f t="shared" si="12"/>
        <v>1.77319587628866E-2</v>
      </c>
      <c r="W48" s="9">
        <f t="shared" si="2"/>
        <v>3.976766611427851E-2</v>
      </c>
      <c r="X48" s="6">
        <f t="shared" si="3"/>
        <v>4.0997593932245888E-5</v>
      </c>
      <c r="Y48" s="9">
        <f t="shared" si="4"/>
        <v>0.31527777777777777</v>
      </c>
      <c r="Z48" s="9">
        <f t="shared" si="6"/>
        <v>11.640211534238807</v>
      </c>
      <c r="AA48" s="10">
        <f t="shared" si="11"/>
        <v>8.5909091691209832E-2</v>
      </c>
      <c r="AB48" s="11">
        <v>0.06</v>
      </c>
      <c r="AC48" s="12">
        <f t="shared" si="8"/>
        <v>7.9693034964016543E-2</v>
      </c>
    </row>
    <row r="49" spans="1:29" x14ac:dyDescent="0.35">
      <c r="A49" s="33">
        <v>47</v>
      </c>
      <c r="B49" s="33" t="s">
        <v>201</v>
      </c>
      <c r="C49" t="s">
        <v>27</v>
      </c>
      <c r="D49" t="s">
        <v>74</v>
      </c>
      <c r="E49">
        <v>13</v>
      </c>
      <c r="F49">
        <v>3.8</v>
      </c>
      <c r="G49" s="1">
        <v>543</v>
      </c>
      <c r="H49">
        <v>1</v>
      </c>
      <c r="I49">
        <v>71</v>
      </c>
      <c r="J49">
        <v>28.5</v>
      </c>
      <c r="K49">
        <v>28.7</v>
      </c>
      <c r="L49">
        <v>68.900000000000006</v>
      </c>
      <c r="M49">
        <v>970</v>
      </c>
      <c r="N49" s="1">
        <v>506</v>
      </c>
      <c r="O49">
        <v>1.38</v>
      </c>
      <c r="P49" s="7">
        <f t="shared" si="9"/>
        <v>1.2707182320441988</v>
      </c>
      <c r="Q49">
        <v>0.57999999999999996</v>
      </c>
      <c r="R49" s="7">
        <f t="shared" si="5"/>
        <v>0.53406998158379371</v>
      </c>
      <c r="S49">
        <v>2.16</v>
      </c>
      <c r="T49">
        <v>0.73</v>
      </c>
      <c r="U49" s="8">
        <f t="shared" si="10"/>
        <v>16.8</v>
      </c>
      <c r="V49" s="9">
        <f t="shared" si="12"/>
        <v>1.7319587628865981E-2</v>
      </c>
      <c r="W49" s="9">
        <f t="shared" si="2"/>
        <v>3.9537935969934913E-2</v>
      </c>
      <c r="X49" s="6">
        <f t="shared" si="3"/>
        <v>4.0760758731891662E-5</v>
      </c>
      <c r="Y49" s="9">
        <f t="shared" si="4"/>
        <v>0.31898148148148153</v>
      </c>
      <c r="Z49" s="9">
        <f t="shared" si="6"/>
        <v>13.097285180011053</v>
      </c>
      <c r="AA49" s="10">
        <f t="shared" si="11"/>
        <v>7.6351700849133994E-2</v>
      </c>
      <c r="AB49" s="11">
        <v>0.06</v>
      </c>
      <c r="AC49" s="12">
        <f t="shared" si="8"/>
        <v>7.0305433562738481E-2</v>
      </c>
    </row>
    <row r="50" spans="1:29" x14ac:dyDescent="0.35">
      <c r="A50" s="33">
        <v>48</v>
      </c>
      <c r="B50" s="33" t="s">
        <v>201</v>
      </c>
      <c r="C50" t="s">
        <v>27</v>
      </c>
      <c r="D50" t="s">
        <v>75</v>
      </c>
      <c r="E50">
        <v>12.9</v>
      </c>
      <c r="F50">
        <v>3.4</v>
      </c>
      <c r="G50" s="1">
        <v>539</v>
      </c>
      <c r="H50">
        <v>5</v>
      </c>
      <c r="I50">
        <v>70</v>
      </c>
      <c r="J50">
        <v>28.5</v>
      </c>
      <c r="K50">
        <v>28.7</v>
      </c>
      <c r="L50">
        <v>68.099999999999994</v>
      </c>
      <c r="M50">
        <v>970</v>
      </c>
      <c r="N50" s="1">
        <v>452</v>
      </c>
      <c r="O50">
        <v>1.1000000000000001</v>
      </c>
      <c r="P50" s="7">
        <f t="shared" si="9"/>
        <v>1.0204081632653061</v>
      </c>
      <c r="Q50">
        <v>1.78</v>
      </c>
      <c r="R50" s="7">
        <f t="shared" si="5"/>
        <v>1.6512059369202226</v>
      </c>
      <c r="S50">
        <v>2.16</v>
      </c>
      <c r="T50">
        <v>0.73</v>
      </c>
      <c r="U50" s="8">
        <f t="shared" si="10"/>
        <v>16.3</v>
      </c>
      <c r="V50" s="9">
        <f t="shared" si="12"/>
        <v>1.6804123711340206E-2</v>
      </c>
      <c r="W50" s="9">
        <f t="shared" si="2"/>
        <v>3.9537935969934913E-2</v>
      </c>
      <c r="X50" s="6">
        <f t="shared" si="3"/>
        <v>4.0760758731891662E-5</v>
      </c>
      <c r="Y50" s="9">
        <f t="shared" si="4"/>
        <v>0.31527777777777777</v>
      </c>
      <c r="Z50" s="9">
        <f t="shared" si="6"/>
        <v>14.439127605729007</v>
      </c>
      <c r="AA50" s="10">
        <f t="shared" si="11"/>
        <v>6.9256261687391032E-2</v>
      </c>
      <c r="AB50" s="11">
        <v>0.04</v>
      </c>
      <c r="AC50" s="12">
        <f t="shared" si="8"/>
        <v>6.4245140711865517E-2</v>
      </c>
    </row>
    <row r="51" spans="1:29" x14ac:dyDescent="0.35">
      <c r="A51" s="33">
        <v>49</v>
      </c>
      <c r="B51" s="33" t="s">
        <v>201</v>
      </c>
      <c r="C51" t="s">
        <v>27</v>
      </c>
      <c r="D51" t="s">
        <v>76</v>
      </c>
      <c r="E51">
        <v>12.9</v>
      </c>
      <c r="F51">
        <v>4.2</v>
      </c>
      <c r="G51" s="1">
        <v>523</v>
      </c>
      <c r="H51">
        <v>2</v>
      </c>
      <c r="I51">
        <v>68</v>
      </c>
      <c r="J51">
        <v>28.4</v>
      </c>
      <c r="K51">
        <v>28.7</v>
      </c>
      <c r="L51">
        <v>68.3</v>
      </c>
      <c r="M51">
        <v>970</v>
      </c>
      <c r="N51" s="1">
        <v>485</v>
      </c>
      <c r="O51">
        <v>1.4</v>
      </c>
      <c r="P51" s="7">
        <f t="shared" si="9"/>
        <v>1.3384321223709368</v>
      </c>
      <c r="Q51">
        <v>0.67</v>
      </c>
      <c r="R51" s="7">
        <f t="shared" si="5"/>
        <v>0.64053537284894846</v>
      </c>
      <c r="S51">
        <v>2.16</v>
      </c>
      <c r="T51">
        <v>0.73</v>
      </c>
      <c r="U51" s="8">
        <f t="shared" si="10"/>
        <v>17.100000000000001</v>
      </c>
      <c r="V51" s="9">
        <f t="shared" si="12"/>
        <v>1.7628865979381445E-2</v>
      </c>
      <c r="W51" s="9">
        <f t="shared" si="2"/>
        <v>3.9537935969934913E-2</v>
      </c>
      <c r="X51" s="6">
        <f t="shared" si="3"/>
        <v>4.0760758731891662E-5</v>
      </c>
      <c r="Y51" s="9">
        <f t="shared" si="4"/>
        <v>0.31620370370370371</v>
      </c>
      <c r="Z51" s="9">
        <f t="shared" si="6"/>
        <v>12.116196074149391</v>
      </c>
      <c r="AA51" s="10">
        <f t="shared" si="11"/>
        <v>8.2534154604311669E-2</v>
      </c>
      <c r="AB51" s="11">
        <v>0.06</v>
      </c>
      <c r="AC51" s="12">
        <f t="shared" si="8"/>
        <v>7.8904545510814217E-2</v>
      </c>
    </row>
    <row r="52" spans="1:29" x14ac:dyDescent="0.35">
      <c r="A52" s="33">
        <v>50</v>
      </c>
      <c r="B52" s="33" t="s">
        <v>201</v>
      </c>
      <c r="C52" t="s">
        <v>27</v>
      </c>
      <c r="D52" t="s">
        <v>77</v>
      </c>
      <c r="E52">
        <v>12.8</v>
      </c>
      <c r="F52">
        <v>3.2</v>
      </c>
      <c r="G52" s="1">
        <v>536</v>
      </c>
      <c r="H52">
        <v>2</v>
      </c>
      <c r="I52">
        <v>57</v>
      </c>
      <c r="J52">
        <v>28.4</v>
      </c>
      <c r="K52">
        <v>28.6</v>
      </c>
      <c r="L52">
        <v>68.3</v>
      </c>
      <c r="M52">
        <v>970</v>
      </c>
      <c r="N52" s="1">
        <v>483</v>
      </c>
      <c r="O52">
        <v>1.05</v>
      </c>
      <c r="P52" s="7">
        <f t="shared" si="9"/>
        <v>0.9794776119402987</v>
      </c>
      <c r="Q52">
        <v>0.86</v>
      </c>
      <c r="R52" s="7">
        <f t="shared" si="5"/>
        <v>0.80223880597014929</v>
      </c>
      <c r="S52">
        <v>2.16</v>
      </c>
      <c r="T52">
        <v>0.73</v>
      </c>
      <c r="U52" s="8">
        <f t="shared" si="10"/>
        <v>16</v>
      </c>
      <c r="V52" s="9">
        <f t="shared" si="12"/>
        <v>1.6494845360824743E-2</v>
      </c>
      <c r="W52" s="9">
        <f t="shared" si="2"/>
        <v>3.9309361771884196E-2</v>
      </c>
      <c r="X52" s="6">
        <f t="shared" si="3"/>
        <v>4.0525115228746598E-5</v>
      </c>
      <c r="Y52" s="9">
        <f t="shared" si="4"/>
        <v>0.31620370370370371</v>
      </c>
      <c r="Z52" s="9">
        <f t="shared" si="6"/>
        <v>15.043742578043888</v>
      </c>
      <c r="AA52" s="10">
        <f t="shared" si="11"/>
        <v>6.6472820497439564E-2</v>
      </c>
      <c r="AB52" s="11">
        <v>0.04</v>
      </c>
      <c r="AC52" s="12">
        <f t="shared" si="8"/>
        <v>6.2008228075969736E-2</v>
      </c>
    </row>
    <row r="53" spans="1:29" x14ac:dyDescent="0.35">
      <c r="A53" s="33">
        <v>51</v>
      </c>
      <c r="B53" s="33" t="s">
        <v>201</v>
      </c>
      <c r="C53" t="s">
        <v>27</v>
      </c>
      <c r="D53" t="s">
        <v>78</v>
      </c>
      <c r="E53">
        <v>12.8</v>
      </c>
      <c r="F53">
        <v>3.1</v>
      </c>
      <c r="G53" s="1">
        <v>533</v>
      </c>
      <c r="H53">
        <v>1</v>
      </c>
      <c r="I53">
        <v>65</v>
      </c>
      <c r="J53">
        <v>28.5</v>
      </c>
      <c r="K53">
        <v>28.7</v>
      </c>
      <c r="L53">
        <v>68</v>
      </c>
      <c r="M53">
        <v>970</v>
      </c>
      <c r="N53" s="1">
        <v>497</v>
      </c>
      <c r="O53">
        <v>1.17</v>
      </c>
      <c r="P53" s="7">
        <f t="shared" si="9"/>
        <v>1.097560975609756</v>
      </c>
      <c r="Q53">
        <v>0.44</v>
      </c>
      <c r="R53" s="7">
        <f t="shared" si="5"/>
        <v>0.41275797373358347</v>
      </c>
      <c r="S53">
        <v>2.16</v>
      </c>
      <c r="T53">
        <v>0.73</v>
      </c>
      <c r="U53" s="8">
        <f t="shared" si="10"/>
        <v>15.9</v>
      </c>
      <c r="V53" s="9">
        <f t="shared" si="12"/>
        <v>1.6391752577319587E-2</v>
      </c>
      <c r="W53" s="9">
        <f t="shared" si="2"/>
        <v>3.9537935969934913E-2</v>
      </c>
      <c r="X53" s="6">
        <f t="shared" si="3"/>
        <v>4.0760758731891662E-5</v>
      </c>
      <c r="Y53" s="9">
        <f t="shared" si="4"/>
        <v>0.31481481481481483</v>
      </c>
      <c r="Z53" s="9">
        <f t="shared" si="6"/>
        <v>15.521706858778433</v>
      </c>
      <c r="AA53" s="10">
        <f t="shared" si="11"/>
        <v>6.4425904257716438E-2</v>
      </c>
      <c r="AB53" s="11">
        <v>0.05</v>
      </c>
      <c r="AC53" s="12">
        <f t="shared" si="8"/>
        <v>6.0437058403111109E-2</v>
      </c>
    </row>
    <row r="54" spans="1:29" x14ac:dyDescent="0.35">
      <c r="A54" s="33">
        <v>52</v>
      </c>
      <c r="B54" s="33" t="s">
        <v>201</v>
      </c>
      <c r="C54" t="s">
        <v>27</v>
      </c>
      <c r="D54" t="s">
        <v>79</v>
      </c>
      <c r="E54">
        <v>12.7</v>
      </c>
      <c r="F54">
        <v>3.7</v>
      </c>
      <c r="G54" s="1">
        <v>524</v>
      </c>
      <c r="H54">
        <v>3</v>
      </c>
      <c r="I54">
        <v>70</v>
      </c>
      <c r="J54">
        <v>28.6</v>
      </c>
      <c r="K54">
        <v>28.8</v>
      </c>
      <c r="L54">
        <v>68.2</v>
      </c>
      <c r="M54">
        <v>970</v>
      </c>
      <c r="N54" s="1">
        <v>463</v>
      </c>
      <c r="O54">
        <v>1.22</v>
      </c>
      <c r="P54" s="7">
        <f t="shared" si="9"/>
        <v>1.1641221374045803</v>
      </c>
      <c r="Q54">
        <v>1.22</v>
      </c>
      <c r="R54" s="7">
        <f t="shared" si="5"/>
        <v>1.1641221374045803</v>
      </c>
      <c r="S54">
        <v>2.16</v>
      </c>
      <c r="T54">
        <v>0.73</v>
      </c>
      <c r="U54" s="8">
        <f t="shared" si="10"/>
        <v>16.399999999999999</v>
      </c>
      <c r="V54" s="9">
        <f t="shared" si="12"/>
        <v>1.6907216494845358E-2</v>
      </c>
      <c r="W54" s="9">
        <f t="shared" si="2"/>
        <v>3.976766611427851E-2</v>
      </c>
      <c r="X54" s="6">
        <f t="shared" si="3"/>
        <v>4.0997593932245888E-5</v>
      </c>
      <c r="Y54" s="9">
        <f t="shared" si="4"/>
        <v>0.31574074074074077</v>
      </c>
      <c r="Z54" s="9">
        <f t="shared" si="6"/>
        <v>13.274161782195906</v>
      </c>
      <c r="AA54" s="10">
        <f t="shared" si="11"/>
        <v>7.5334323658858782E-2</v>
      </c>
      <c r="AB54" s="11">
        <v>0.05</v>
      </c>
      <c r="AC54" s="12">
        <f t="shared" si="8"/>
        <v>7.1883896621048465E-2</v>
      </c>
    </row>
    <row r="55" spans="1:29" x14ac:dyDescent="0.35">
      <c r="A55" s="33">
        <v>53</v>
      </c>
      <c r="B55" s="33" t="s">
        <v>201</v>
      </c>
      <c r="C55" t="s">
        <v>27</v>
      </c>
      <c r="D55" t="s">
        <v>80</v>
      </c>
      <c r="E55">
        <v>12.9</v>
      </c>
      <c r="F55">
        <v>1.9</v>
      </c>
      <c r="G55" s="1">
        <v>537</v>
      </c>
      <c r="H55">
        <v>7</v>
      </c>
      <c r="I55">
        <v>74</v>
      </c>
      <c r="J55">
        <v>28.6</v>
      </c>
      <c r="K55">
        <v>28.9</v>
      </c>
      <c r="L55">
        <v>68.8</v>
      </c>
      <c r="M55">
        <v>970</v>
      </c>
      <c r="N55" s="1">
        <v>388</v>
      </c>
      <c r="O55">
        <v>0.75</v>
      </c>
      <c r="P55" s="7">
        <f t="shared" si="9"/>
        <v>0.6983240223463687</v>
      </c>
      <c r="Q55">
        <v>2.2200000000000002</v>
      </c>
      <c r="R55" s="7">
        <f t="shared" si="5"/>
        <v>2.0670391061452515</v>
      </c>
      <c r="S55">
        <v>2.16</v>
      </c>
      <c r="T55">
        <v>0.73</v>
      </c>
      <c r="U55" s="8">
        <f t="shared" si="10"/>
        <v>14.8</v>
      </c>
      <c r="V55" s="9">
        <f t="shared" si="12"/>
        <v>1.5257731958762887E-2</v>
      </c>
      <c r="W55" s="9">
        <f t="shared" si="2"/>
        <v>3.9998557098681387E-2</v>
      </c>
      <c r="X55" s="6">
        <f t="shared" si="3"/>
        <v>4.1235625874929263E-5</v>
      </c>
      <c r="Y55" s="9">
        <f t="shared" si="4"/>
        <v>0.31851851851851848</v>
      </c>
      <c r="Z55" s="9">
        <f t="shared" si="6"/>
        <v>23.659231270399982</v>
      </c>
      <c r="AA55" s="10">
        <f t="shared" si="11"/>
        <v>4.2266800158088737E-2</v>
      </c>
      <c r="AB55" s="11">
        <v>0.02</v>
      </c>
      <c r="AC55" s="12">
        <f t="shared" si="8"/>
        <v>3.9354562530808879E-2</v>
      </c>
    </row>
    <row r="56" spans="1:29" x14ac:dyDescent="0.35">
      <c r="A56" s="33">
        <v>54</v>
      </c>
      <c r="B56" s="33" t="s">
        <v>201</v>
      </c>
      <c r="C56" t="s">
        <v>27</v>
      </c>
      <c r="D56" t="s">
        <v>81</v>
      </c>
      <c r="E56">
        <v>12.7</v>
      </c>
      <c r="F56">
        <v>2.2000000000000002</v>
      </c>
      <c r="G56" s="1">
        <v>535</v>
      </c>
      <c r="H56">
        <v>3</v>
      </c>
      <c r="I56">
        <v>62</v>
      </c>
      <c r="J56">
        <v>28.7</v>
      </c>
      <c r="K56">
        <v>28.9</v>
      </c>
      <c r="L56">
        <v>68.2</v>
      </c>
      <c r="M56">
        <v>970</v>
      </c>
      <c r="N56" s="1">
        <v>441</v>
      </c>
      <c r="O56">
        <v>0.73</v>
      </c>
      <c r="P56" s="7">
        <f t="shared" si="9"/>
        <v>0.68224299065420557</v>
      </c>
      <c r="Q56">
        <v>1.23</v>
      </c>
      <c r="R56" s="7">
        <f t="shared" si="5"/>
        <v>1.1495327102803738</v>
      </c>
      <c r="S56">
        <v>2.16</v>
      </c>
      <c r="T56">
        <v>0.73</v>
      </c>
      <c r="U56" s="8">
        <f t="shared" si="10"/>
        <v>14.899999999999999</v>
      </c>
      <c r="V56" s="9">
        <f t="shared" si="12"/>
        <v>1.5360824742268039E-2</v>
      </c>
      <c r="W56" s="9">
        <f t="shared" si="2"/>
        <v>3.9998557098681387E-2</v>
      </c>
      <c r="X56" s="6">
        <f t="shared" si="3"/>
        <v>4.1235625874929263E-5</v>
      </c>
      <c r="Y56" s="9">
        <f t="shared" si="4"/>
        <v>0.31574074074074077</v>
      </c>
      <c r="Z56" s="9">
        <f t="shared" si="6"/>
        <v>20.662697358482298</v>
      </c>
      <c r="AA56" s="10">
        <f t="shared" si="11"/>
        <v>4.8396391944901973E-2</v>
      </c>
      <c r="AB56" s="11">
        <v>0.02</v>
      </c>
      <c r="AC56" s="12">
        <f t="shared" si="8"/>
        <v>4.5230272845702774E-2</v>
      </c>
    </row>
    <row r="57" spans="1:29" x14ac:dyDescent="0.35">
      <c r="A57" s="33">
        <v>55</v>
      </c>
      <c r="B57" s="33" t="s">
        <v>201</v>
      </c>
      <c r="C57" t="s">
        <v>27</v>
      </c>
      <c r="D57" t="s">
        <v>82</v>
      </c>
      <c r="E57">
        <v>12.7</v>
      </c>
      <c r="F57">
        <v>3.9</v>
      </c>
      <c r="G57" s="1">
        <v>523</v>
      </c>
      <c r="H57">
        <v>6</v>
      </c>
      <c r="I57">
        <v>83</v>
      </c>
      <c r="J57">
        <v>28.7</v>
      </c>
      <c r="K57">
        <v>29</v>
      </c>
      <c r="L57">
        <v>68.2</v>
      </c>
      <c r="M57">
        <v>970</v>
      </c>
      <c r="N57" s="1">
        <v>433</v>
      </c>
      <c r="O57">
        <v>1.24</v>
      </c>
      <c r="P57" s="7">
        <f t="shared" si="9"/>
        <v>1.18546845124283</v>
      </c>
      <c r="Q57">
        <v>2.08</v>
      </c>
      <c r="R57" s="7">
        <f t="shared" si="5"/>
        <v>1.9885277246653918</v>
      </c>
      <c r="S57">
        <v>2.16</v>
      </c>
      <c r="T57">
        <v>0.73</v>
      </c>
      <c r="U57" s="8">
        <f t="shared" si="10"/>
        <v>16.599999999999998</v>
      </c>
      <c r="V57" s="9">
        <f t="shared" si="12"/>
        <v>1.7113402061855666E-2</v>
      </c>
      <c r="W57" s="9">
        <f t="shared" si="2"/>
        <v>4.0230613833064595E-2</v>
      </c>
      <c r="X57" s="6">
        <f t="shared" si="3"/>
        <v>4.1474859621716077E-5</v>
      </c>
      <c r="Y57" s="9">
        <f t="shared" si="4"/>
        <v>0.31574074074074077</v>
      </c>
      <c r="Z57" s="9">
        <f t="shared" si="6"/>
        <v>12.718041910715305</v>
      </c>
      <c r="AA57" s="10">
        <f t="shared" si="11"/>
        <v>7.8628456095703861E-2</v>
      </c>
      <c r="AB57" s="11">
        <v>0.05</v>
      </c>
      <c r="AC57" s="12">
        <f t="shared" si="8"/>
        <v>7.5170608122087812E-2</v>
      </c>
    </row>
    <row r="58" spans="1:29" x14ac:dyDescent="0.35">
      <c r="A58" s="33">
        <v>56</v>
      </c>
      <c r="B58" s="33" t="s">
        <v>201</v>
      </c>
      <c r="C58" t="s">
        <v>27</v>
      </c>
      <c r="D58" t="s">
        <v>83</v>
      </c>
      <c r="E58">
        <v>12.7</v>
      </c>
      <c r="F58">
        <v>3.2</v>
      </c>
      <c r="G58" s="1">
        <v>517</v>
      </c>
      <c r="H58">
        <v>2</v>
      </c>
      <c r="I58">
        <v>80</v>
      </c>
      <c r="J58">
        <v>28.7</v>
      </c>
      <c r="K58">
        <v>29.1</v>
      </c>
      <c r="L58">
        <v>68.2</v>
      </c>
      <c r="M58">
        <v>970</v>
      </c>
      <c r="N58" s="1">
        <v>468</v>
      </c>
      <c r="O58">
        <v>1.04</v>
      </c>
      <c r="P58" s="7">
        <f t="shared" si="9"/>
        <v>1.0058027079303675</v>
      </c>
      <c r="Q58">
        <v>0.7</v>
      </c>
      <c r="R58" s="7">
        <f t="shared" si="5"/>
        <v>0.67698259187620891</v>
      </c>
      <c r="S58">
        <v>2.16</v>
      </c>
      <c r="T58">
        <v>0.73</v>
      </c>
      <c r="U58" s="8">
        <f t="shared" si="10"/>
        <v>15.899999999999999</v>
      </c>
      <c r="V58" s="9">
        <f t="shared" si="12"/>
        <v>1.6391752577319587E-2</v>
      </c>
      <c r="W58" s="9">
        <f t="shared" si="2"/>
        <v>4.0463841243538488E-2</v>
      </c>
      <c r="X58" s="6">
        <f t="shared" si="3"/>
        <v>4.1715300251070605E-5</v>
      </c>
      <c r="Y58" s="9">
        <f t="shared" si="4"/>
        <v>0.31574074074074077</v>
      </c>
      <c r="Z58" s="9">
        <f t="shared" si="6"/>
        <v>14.966754995836668</v>
      </c>
      <c r="AA58" s="10">
        <f t="shared" si="11"/>
        <v>6.6814750443778353E-2</v>
      </c>
      <c r="AB58" s="11">
        <v>0.04</v>
      </c>
      <c r="AC58" s="12">
        <f t="shared" si="8"/>
        <v>6.4617747044273074E-2</v>
      </c>
    </row>
    <row r="59" spans="1:29" x14ac:dyDescent="0.35">
      <c r="A59" s="33">
        <v>57</v>
      </c>
      <c r="B59" s="33" t="s">
        <v>201</v>
      </c>
      <c r="C59" t="s">
        <v>27</v>
      </c>
      <c r="D59" t="s">
        <v>84</v>
      </c>
      <c r="E59">
        <v>12.9</v>
      </c>
      <c r="F59">
        <v>3.5</v>
      </c>
      <c r="G59" s="1">
        <v>529</v>
      </c>
      <c r="H59">
        <v>4</v>
      </c>
      <c r="I59">
        <v>89</v>
      </c>
      <c r="J59">
        <v>28.7</v>
      </c>
      <c r="K59">
        <v>29.1</v>
      </c>
      <c r="L59">
        <v>68.400000000000006</v>
      </c>
      <c r="M59">
        <v>970</v>
      </c>
      <c r="N59" s="1">
        <v>461</v>
      </c>
      <c r="O59">
        <v>1.27</v>
      </c>
      <c r="P59" s="7">
        <f t="shared" si="9"/>
        <v>1.2003780718336483</v>
      </c>
      <c r="Q59">
        <v>1.41</v>
      </c>
      <c r="R59" s="7">
        <f t="shared" si="5"/>
        <v>1.3327032136105861</v>
      </c>
      <c r="S59">
        <v>2.16</v>
      </c>
      <c r="T59">
        <v>0.73</v>
      </c>
      <c r="U59" s="8">
        <f t="shared" si="10"/>
        <v>16.399999999999999</v>
      </c>
      <c r="V59" s="9">
        <f t="shared" si="12"/>
        <v>1.6907216494845358E-2</v>
      </c>
      <c r="W59" s="9">
        <f t="shared" si="2"/>
        <v>4.0463841243538488E-2</v>
      </c>
      <c r="X59" s="6">
        <f t="shared" si="3"/>
        <v>4.1715300251070605E-5</v>
      </c>
      <c r="Y59" s="9">
        <f t="shared" si="4"/>
        <v>0.31666666666666671</v>
      </c>
      <c r="Z59" s="9">
        <f t="shared" si="6"/>
        <v>14.030483752261466</v>
      </c>
      <c r="AA59" s="10">
        <f t="shared" si="11"/>
        <v>7.1273379995812167E-2</v>
      </c>
      <c r="AB59" s="11">
        <v>0.05</v>
      </c>
      <c r="AC59" s="12">
        <f t="shared" si="8"/>
        <v>6.7366143663338526E-2</v>
      </c>
    </row>
    <row r="60" spans="1:29" x14ac:dyDescent="0.35">
      <c r="A60" s="33">
        <v>58</v>
      </c>
      <c r="B60" s="33" t="s">
        <v>201</v>
      </c>
      <c r="C60" t="s">
        <v>27</v>
      </c>
      <c r="D60" t="s">
        <v>85</v>
      </c>
      <c r="E60">
        <v>12.7</v>
      </c>
      <c r="F60">
        <v>5</v>
      </c>
      <c r="G60" s="1">
        <v>553</v>
      </c>
      <c r="H60">
        <v>3</v>
      </c>
      <c r="I60">
        <v>95</v>
      </c>
      <c r="J60">
        <v>28.8</v>
      </c>
      <c r="K60">
        <v>29.1</v>
      </c>
      <c r="L60">
        <v>68.099999999999994</v>
      </c>
      <c r="M60">
        <v>970</v>
      </c>
      <c r="N60" s="1">
        <v>507</v>
      </c>
      <c r="O60">
        <v>1.63</v>
      </c>
      <c r="P60" s="7">
        <f t="shared" si="9"/>
        <v>1.4737793851717902</v>
      </c>
      <c r="Q60">
        <v>1</v>
      </c>
      <c r="R60" s="7">
        <f t="shared" si="5"/>
        <v>0.90415913200723319</v>
      </c>
      <c r="S60">
        <v>2.16</v>
      </c>
      <c r="T60">
        <v>0.73</v>
      </c>
      <c r="U60" s="8">
        <f t="shared" si="10"/>
        <v>17.7</v>
      </c>
      <c r="V60" s="9">
        <f t="shared" si="12"/>
        <v>1.8247422680412372E-2</v>
      </c>
      <c r="W60" s="9">
        <f t="shared" si="2"/>
        <v>4.0463841243538488E-2</v>
      </c>
      <c r="X60" s="6">
        <f t="shared" si="3"/>
        <v>4.1715300251070605E-5</v>
      </c>
      <c r="Y60" s="9">
        <f t="shared" si="4"/>
        <v>0.31527777777777777</v>
      </c>
      <c r="Z60" s="9">
        <f t="shared" si="6"/>
        <v>10.472525140356522</v>
      </c>
      <c r="AA60" s="10">
        <f t="shared" si="11"/>
        <v>9.5487954108263565E-2</v>
      </c>
      <c r="AB60" s="11">
        <v>7.0000000000000007E-2</v>
      </c>
      <c r="AC60" s="12">
        <f t="shared" si="8"/>
        <v>8.6336305703674107E-2</v>
      </c>
    </row>
    <row r="61" spans="1:29" x14ac:dyDescent="0.35">
      <c r="A61" s="33">
        <v>59</v>
      </c>
      <c r="B61" s="33" t="s">
        <v>201</v>
      </c>
      <c r="C61" t="s">
        <v>27</v>
      </c>
      <c r="D61" t="s">
        <v>86</v>
      </c>
      <c r="E61">
        <v>12.9</v>
      </c>
      <c r="F61">
        <v>4.2</v>
      </c>
      <c r="G61" s="1">
        <v>554</v>
      </c>
      <c r="H61">
        <v>3</v>
      </c>
      <c r="I61">
        <v>93</v>
      </c>
      <c r="J61">
        <v>28.8</v>
      </c>
      <c r="K61">
        <v>29.2</v>
      </c>
      <c r="L61">
        <v>67.8</v>
      </c>
      <c r="M61">
        <v>970</v>
      </c>
      <c r="N61" s="1">
        <v>498</v>
      </c>
      <c r="O61">
        <v>1.48</v>
      </c>
      <c r="P61" s="7">
        <f t="shared" si="9"/>
        <v>1.3357400722021662</v>
      </c>
      <c r="Q61">
        <v>1.22</v>
      </c>
      <c r="R61" s="7">
        <f t="shared" si="5"/>
        <v>1.1010830324909746</v>
      </c>
      <c r="S61">
        <v>2.16</v>
      </c>
      <c r="T61">
        <v>0.73</v>
      </c>
      <c r="U61" s="8">
        <f t="shared" si="10"/>
        <v>17.100000000000001</v>
      </c>
      <c r="V61" s="9">
        <f t="shared" si="12"/>
        <v>1.7628865979381445E-2</v>
      </c>
      <c r="W61" s="9">
        <f t="shared" si="2"/>
        <v>4.0698244272437643E-2</v>
      </c>
      <c r="X61" s="6">
        <f t="shared" si="3"/>
        <v>4.195695285818314E-5</v>
      </c>
      <c r="Y61" s="9">
        <f t="shared" si="4"/>
        <v>0.31388888888888888</v>
      </c>
      <c r="Z61" s="9">
        <f t="shared" si="6"/>
        <v>12.210051900678302</v>
      </c>
      <c r="AA61" s="10">
        <f t="shared" si="11"/>
        <v>8.1899733771356634E-2</v>
      </c>
      <c r="AB61" s="11">
        <v>0.06</v>
      </c>
      <c r="AC61" s="12">
        <f t="shared" si="8"/>
        <v>7.3916727230466273E-2</v>
      </c>
    </row>
    <row r="62" spans="1:29" x14ac:dyDescent="0.35">
      <c r="A62" s="33">
        <v>60</v>
      </c>
      <c r="B62" s="33" t="s">
        <v>201</v>
      </c>
      <c r="C62" t="s">
        <v>27</v>
      </c>
      <c r="D62" t="s">
        <v>87</v>
      </c>
      <c r="E62">
        <v>12.8</v>
      </c>
      <c r="F62">
        <v>5.3</v>
      </c>
      <c r="G62" s="1">
        <v>545</v>
      </c>
      <c r="H62">
        <v>11</v>
      </c>
      <c r="I62">
        <v>93</v>
      </c>
      <c r="J62">
        <v>28.9</v>
      </c>
      <c r="K62">
        <v>29.2</v>
      </c>
      <c r="L62">
        <v>68.3</v>
      </c>
      <c r="M62">
        <v>970</v>
      </c>
      <c r="N62" s="1">
        <v>435</v>
      </c>
      <c r="O62">
        <v>1.7</v>
      </c>
      <c r="P62" s="7">
        <f t="shared" si="9"/>
        <v>1.5596330275229358</v>
      </c>
      <c r="Q62">
        <v>3.67</v>
      </c>
      <c r="R62" s="7">
        <f t="shared" si="5"/>
        <v>3.3669724770642198</v>
      </c>
      <c r="S62">
        <v>2.16</v>
      </c>
      <c r="T62">
        <v>0.73</v>
      </c>
      <c r="U62" s="8">
        <f t="shared" si="10"/>
        <v>18.100000000000001</v>
      </c>
      <c r="V62" s="9">
        <f t="shared" si="12"/>
        <v>1.8659793814432991E-2</v>
      </c>
      <c r="W62" s="9">
        <f t="shared" si="2"/>
        <v>4.0698244272437643E-2</v>
      </c>
      <c r="X62" s="6">
        <f t="shared" si="3"/>
        <v>4.195695285818314E-5</v>
      </c>
      <c r="Y62" s="9">
        <f t="shared" si="4"/>
        <v>0.31620370370370371</v>
      </c>
      <c r="Z62" s="9">
        <f t="shared" si="6"/>
        <v>10.046013644678453</v>
      </c>
      <c r="AA62" s="10">
        <f t="shared" si="11"/>
        <v>9.9541971111070243E-2</v>
      </c>
      <c r="AB62" s="11">
        <v>7.0000000000000007E-2</v>
      </c>
      <c r="AC62" s="12">
        <f t="shared" si="8"/>
        <v>9.1322909276211228E-2</v>
      </c>
    </row>
    <row r="63" spans="1:29" x14ac:dyDescent="0.35">
      <c r="A63" s="33">
        <v>61</v>
      </c>
      <c r="B63" s="33" t="s">
        <v>202</v>
      </c>
      <c r="C63" t="s">
        <v>27</v>
      </c>
      <c r="D63" t="s">
        <v>88</v>
      </c>
      <c r="E63">
        <v>12.7</v>
      </c>
      <c r="F63">
        <v>3.8</v>
      </c>
      <c r="G63" s="1">
        <v>542</v>
      </c>
      <c r="H63">
        <v>2</v>
      </c>
      <c r="I63">
        <v>70</v>
      </c>
      <c r="J63">
        <v>28.9</v>
      </c>
      <c r="K63">
        <v>29.2</v>
      </c>
      <c r="L63">
        <v>68.2</v>
      </c>
      <c r="M63">
        <v>970</v>
      </c>
      <c r="N63" s="1">
        <v>498</v>
      </c>
      <c r="O63">
        <v>1.24</v>
      </c>
      <c r="P63" s="7">
        <f t="shared" si="9"/>
        <v>1.1439114391143912</v>
      </c>
      <c r="Q63">
        <v>0.68</v>
      </c>
      <c r="R63" s="7">
        <f t="shared" si="5"/>
        <v>0.62730627306273068</v>
      </c>
      <c r="S63">
        <v>2.16</v>
      </c>
      <c r="T63">
        <v>0.73</v>
      </c>
      <c r="U63" s="8">
        <f t="shared" si="10"/>
        <v>16.5</v>
      </c>
      <c r="V63" s="9">
        <f t="shared" si="12"/>
        <v>1.7010309278350514E-2</v>
      </c>
      <c r="W63" s="9">
        <f t="shared" si="2"/>
        <v>4.0698244272437643E-2</v>
      </c>
      <c r="X63" s="6">
        <f t="shared" si="3"/>
        <v>4.195695285818314E-5</v>
      </c>
      <c r="Y63" s="9">
        <f t="shared" si="4"/>
        <v>0.31574074074074077</v>
      </c>
      <c r="Z63" s="9">
        <f t="shared" si="6"/>
        <v>12.988201802890696</v>
      </c>
      <c r="AA63" s="10">
        <f t="shared" si="11"/>
        <v>7.6992952155812422E-2</v>
      </c>
      <c r="AB63" s="11">
        <v>0.05</v>
      </c>
      <c r="AC63" s="12">
        <f t="shared" si="8"/>
        <v>7.1026708630823276E-2</v>
      </c>
    </row>
    <row r="64" spans="1:29" x14ac:dyDescent="0.35">
      <c r="A64" s="33">
        <v>62</v>
      </c>
      <c r="B64" s="33" t="s">
        <v>202</v>
      </c>
      <c r="C64" t="s">
        <v>27</v>
      </c>
      <c r="D64" t="s">
        <v>89</v>
      </c>
      <c r="E64">
        <v>12.7</v>
      </c>
      <c r="F64">
        <v>2.7</v>
      </c>
      <c r="G64" s="1">
        <v>541</v>
      </c>
      <c r="H64">
        <v>5</v>
      </c>
      <c r="I64">
        <v>75</v>
      </c>
      <c r="J64">
        <v>28.9</v>
      </c>
      <c r="K64">
        <v>29.2</v>
      </c>
      <c r="L64">
        <v>68.2</v>
      </c>
      <c r="M64">
        <v>970</v>
      </c>
      <c r="N64" s="1">
        <v>440</v>
      </c>
      <c r="O64">
        <v>0.9</v>
      </c>
      <c r="P64" s="7">
        <f t="shared" si="9"/>
        <v>0.83179297597042512</v>
      </c>
      <c r="Q64">
        <v>1.65</v>
      </c>
      <c r="R64" s="7">
        <f t="shared" si="5"/>
        <v>1.5249537892791127</v>
      </c>
      <c r="S64">
        <v>2.16</v>
      </c>
      <c r="T64">
        <v>0.73</v>
      </c>
      <c r="U64" s="8">
        <f t="shared" si="10"/>
        <v>15.399999999999999</v>
      </c>
      <c r="V64" s="9">
        <f t="shared" si="12"/>
        <v>1.5876288659793812E-2</v>
      </c>
      <c r="W64" s="9">
        <f t="shared" si="2"/>
        <v>4.0698244272437643E-2</v>
      </c>
      <c r="X64" s="6">
        <f t="shared" si="3"/>
        <v>4.195695285818314E-5</v>
      </c>
      <c r="Y64" s="9">
        <f t="shared" si="4"/>
        <v>0.31574074074074077</v>
      </c>
      <c r="Z64" s="9">
        <f t="shared" si="6"/>
        <v>17.286776253052853</v>
      </c>
      <c r="AA64" s="10">
        <f t="shared" si="11"/>
        <v>5.7847685731652804E-2</v>
      </c>
      <c r="AB64" s="11">
        <v>0.03</v>
      </c>
      <c r="AC64" s="12">
        <f t="shared" si="8"/>
        <v>5.3463665186370427E-2</v>
      </c>
    </row>
    <row r="65" spans="1:29" x14ac:dyDescent="0.35">
      <c r="A65" s="33">
        <v>63</v>
      </c>
      <c r="B65" s="33" t="s">
        <v>202</v>
      </c>
      <c r="C65" t="s">
        <v>27</v>
      </c>
      <c r="D65" t="s">
        <v>90</v>
      </c>
      <c r="E65">
        <v>13</v>
      </c>
      <c r="F65">
        <v>2.8</v>
      </c>
      <c r="G65" s="1">
        <v>541</v>
      </c>
      <c r="H65">
        <v>3</v>
      </c>
      <c r="I65">
        <v>75</v>
      </c>
      <c r="J65">
        <v>28.9</v>
      </c>
      <c r="K65">
        <v>29.2</v>
      </c>
      <c r="L65">
        <v>68</v>
      </c>
      <c r="M65">
        <v>970</v>
      </c>
      <c r="N65" s="1">
        <v>481</v>
      </c>
      <c r="O65">
        <v>1.08</v>
      </c>
      <c r="P65" s="7">
        <f t="shared" si="9"/>
        <v>0.99815157116451025</v>
      </c>
      <c r="Q65">
        <v>0.97</v>
      </c>
      <c r="R65" s="7">
        <f t="shared" si="5"/>
        <v>0.89648798521256923</v>
      </c>
      <c r="S65">
        <v>2.16</v>
      </c>
      <c r="T65">
        <v>0.73</v>
      </c>
      <c r="U65" s="8">
        <f t="shared" si="10"/>
        <v>15.8</v>
      </c>
      <c r="V65" s="9">
        <f t="shared" si="12"/>
        <v>1.6288659793814435E-2</v>
      </c>
      <c r="W65" s="9">
        <f t="shared" si="2"/>
        <v>4.0698244272437643E-2</v>
      </c>
      <c r="X65" s="6">
        <f t="shared" si="3"/>
        <v>4.195695285818314E-5</v>
      </c>
      <c r="Y65" s="9">
        <f t="shared" si="4"/>
        <v>0.31481481481481483</v>
      </c>
      <c r="Z65" s="9">
        <f t="shared" si="6"/>
        <v>17.148199470783371</v>
      </c>
      <c r="AA65" s="10">
        <f t="shared" si="11"/>
        <v>5.831516024197015E-2</v>
      </c>
      <c r="AB65" s="11">
        <v>0.04</v>
      </c>
      <c r="AC65" s="12">
        <f t="shared" si="8"/>
        <v>5.3895711868733959E-2</v>
      </c>
    </row>
    <row r="66" spans="1:29" x14ac:dyDescent="0.35">
      <c r="A66" s="33">
        <v>64</v>
      </c>
      <c r="B66" s="33" t="s">
        <v>202</v>
      </c>
      <c r="C66" t="s">
        <v>27</v>
      </c>
      <c r="D66" t="s">
        <v>91</v>
      </c>
      <c r="E66">
        <v>12.8</v>
      </c>
      <c r="F66">
        <v>3.7</v>
      </c>
      <c r="G66" s="1">
        <v>551</v>
      </c>
      <c r="H66">
        <v>3</v>
      </c>
      <c r="I66">
        <v>77</v>
      </c>
      <c r="J66">
        <v>28.9</v>
      </c>
      <c r="K66">
        <v>29.3</v>
      </c>
      <c r="L66">
        <v>68.2</v>
      </c>
      <c r="M66">
        <v>970</v>
      </c>
      <c r="N66" s="1">
        <v>496</v>
      </c>
      <c r="O66">
        <v>1.32</v>
      </c>
      <c r="P66" s="7">
        <f t="shared" si="9"/>
        <v>1.1978221415607986</v>
      </c>
      <c r="Q66">
        <v>1.02</v>
      </c>
      <c r="R66" s="7">
        <f t="shared" si="5"/>
        <v>0.92558983666061712</v>
      </c>
      <c r="S66">
        <v>2.16</v>
      </c>
      <c r="T66">
        <v>0.73</v>
      </c>
      <c r="U66" s="8">
        <f t="shared" si="10"/>
        <v>16.5</v>
      </c>
      <c r="V66" s="9">
        <f t="shared" si="12"/>
        <v>1.7010309278350514E-2</v>
      </c>
      <c r="W66" s="9">
        <f t="shared" si="2"/>
        <v>4.093382787835554E-2</v>
      </c>
      <c r="X66" s="6">
        <f t="shared" si="3"/>
        <v>4.219982255500571E-5</v>
      </c>
      <c r="Y66" s="9">
        <f t="shared" si="4"/>
        <v>0.31574074074074077</v>
      </c>
      <c r="Z66" s="9">
        <f t="shared" si="6"/>
        <v>13.358762357051097</v>
      </c>
      <c r="AA66" s="10">
        <f t="shared" si="11"/>
        <v>7.4857234021546495E-2</v>
      </c>
      <c r="AB66" s="11">
        <v>0.05</v>
      </c>
      <c r="AC66" s="12">
        <f t="shared" si="8"/>
        <v>6.792852452045961E-2</v>
      </c>
    </row>
    <row r="67" spans="1:29" x14ac:dyDescent="0.35">
      <c r="A67" s="33">
        <v>65</v>
      </c>
      <c r="B67" s="33" t="s">
        <v>202</v>
      </c>
      <c r="C67" t="s">
        <v>27</v>
      </c>
      <c r="D67" t="s">
        <v>92</v>
      </c>
      <c r="E67">
        <v>12.6</v>
      </c>
      <c r="F67">
        <v>3.6</v>
      </c>
      <c r="G67" s="1">
        <v>534</v>
      </c>
      <c r="H67">
        <v>5</v>
      </c>
      <c r="I67">
        <v>80</v>
      </c>
      <c r="J67">
        <v>28.9</v>
      </c>
      <c r="K67">
        <v>29.2</v>
      </c>
      <c r="L67">
        <v>68.099999999999994</v>
      </c>
      <c r="M67">
        <v>970</v>
      </c>
      <c r="N67" s="1">
        <v>453</v>
      </c>
      <c r="O67">
        <v>1.19</v>
      </c>
      <c r="P67" s="7">
        <f t="shared" si="9"/>
        <v>1.1142322097378277</v>
      </c>
      <c r="Q67">
        <v>1.67</v>
      </c>
      <c r="R67" s="7">
        <f t="shared" si="5"/>
        <v>1.5636704119850187</v>
      </c>
      <c r="S67">
        <v>2.16</v>
      </c>
      <c r="T67">
        <v>0.73</v>
      </c>
      <c r="U67" s="8">
        <f t="shared" si="10"/>
        <v>16.2</v>
      </c>
      <c r="V67" s="9">
        <f t="shared" ref="V67:V82" si="13">U67/M67</f>
        <v>1.670103092783505E-2</v>
      </c>
      <c r="W67" s="9">
        <f t="shared" ref="W67:W82" si="14">6.13753*10^(-3)*EXP((K67*(18.564-(K67/254.4)))/(K67+255.57))</f>
        <v>4.0698244272437643E-2</v>
      </c>
      <c r="X67" s="6">
        <f t="shared" ref="X67:X82" si="15">W67/M67</f>
        <v>4.195695285818314E-5</v>
      </c>
      <c r="Y67" s="9">
        <f t="shared" ref="Y67:Y82" si="16">L67/(100*S67)</f>
        <v>0.31527777777777777</v>
      </c>
      <c r="Z67" s="9">
        <f t="shared" si="6"/>
        <v>13.50727026936349</v>
      </c>
      <c r="AA67" s="10">
        <f t="shared" si="11"/>
        <v>7.4034203807126719E-2</v>
      </c>
      <c r="AB67" s="11">
        <v>0.04</v>
      </c>
      <c r="AC67" s="12">
        <f t="shared" si="8"/>
        <v>6.9320415549744122E-2</v>
      </c>
    </row>
    <row r="68" spans="1:29" x14ac:dyDescent="0.35">
      <c r="A68" s="33">
        <v>66</v>
      </c>
      <c r="B68" s="33" t="s">
        <v>202</v>
      </c>
      <c r="C68" t="s">
        <v>27</v>
      </c>
      <c r="D68" t="s">
        <v>93</v>
      </c>
      <c r="E68">
        <v>12.6</v>
      </c>
      <c r="F68">
        <v>3.2</v>
      </c>
      <c r="G68" s="1">
        <v>534</v>
      </c>
      <c r="H68">
        <v>4</v>
      </c>
      <c r="I68">
        <v>86</v>
      </c>
      <c r="J68">
        <v>29</v>
      </c>
      <c r="K68">
        <v>29.3</v>
      </c>
      <c r="L68">
        <v>68.2</v>
      </c>
      <c r="M68">
        <v>970</v>
      </c>
      <c r="N68" s="1">
        <v>453</v>
      </c>
      <c r="O68">
        <v>1.08</v>
      </c>
      <c r="P68" s="7">
        <f t="shared" si="9"/>
        <v>1.0112359550561798</v>
      </c>
      <c r="Q68">
        <v>1.47</v>
      </c>
      <c r="R68" s="7">
        <f t="shared" ref="R68:R82" si="17">Q68/G68*$G$1</f>
        <v>1.3764044943820224</v>
      </c>
      <c r="S68">
        <v>2.16</v>
      </c>
      <c r="T68">
        <v>0.73</v>
      </c>
      <c r="U68" s="8">
        <f t="shared" si="10"/>
        <v>15.8</v>
      </c>
      <c r="V68" s="9">
        <f t="shared" si="13"/>
        <v>1.6288659793814435E-2</v>
      </c>
      <c r="W68" s="9">
        <f t="shared" si="14"/>
        <v>4.093382787835554E-2</v>
      </c>
      <c r="X68" s="6">
        <f t="shared" si="15"/>
        <v>4.219982255500571E-5</v>
      </c>
      <c r="Y68" s="9">
        <f t="shared" si="16"/>
        <v>0.31574074074074077</v>
      </c>
      <c r="Z68" s="9">
        <f t="shared" ref="Z68:Z82" si="18">(V68-X68)/((F68*Y68)/M68)-T68</f>
        <v>14.867316226073472</v>
      </c>
      <c r="AA68" s="10">
        <f t="shared" si="11"/>
        <v>6.7261635173014991E-2</v>
      </c>
      <c r="AB68" s="11">
        <v>0.04</v>
      </c>
      <c r="AC68" s="12">
        <f t="shared" ref="AC68:AC82" si="19">AA68/G68*$G$1</f>
        <v>6.29790591507631E-2</v>
      </c>
    </row>
    <row r="69" spans="1:29" x14ac:dyDescent="0.35">
      <c r="A69" s="33">
        <v>67</v>
      </c>
      <c r="B69" s="33" t="s">
        <v>202</v>
      </c>
      <c r="C69" t="s">
        <v>27</v>
      </c>
      <c r="D69" t="s">
        <v>94</v>
      </c>
      <c r="E69">
        <v>12.6</v>
      </c>
      <c r="F69">
        <v>2.2999999999999998</v>
      </c>
      <c r="G69" s="1">
        <v>537</v>
      </c>
      <c r="H69">
        <v>2</v>
      </c>
      <c r="I69">
        <v>94</v>
      </c>
      <c r="J69">
        <v>29</v>
      </c>
      <c r="K69">
        <v>29.4</v>
      </c>
      <c r="L69">
        <v>68</v>
      </c>
      <c r="M69">
        <v>970</v>
      </c>
      <c r="N69" s="1">
        <v>473</v>
      </c>
      <c r="O69">
        <v>0.78</v>
      </c>
      <c r="P69" s="7">
        <f t="shared" ref="P69:P82" si="20">O69/G69*$G$1</f>
        <v>0.72625698324022347</v>
      </c>
      <c r="Q69">
        <v>0.74</v>
      </c>
      <c r="R69" s="7">
        <f t="shared" si="17"/>
        <v>0.6890130353817504</v>
      </c>
      <c r="S69">
        <v>2.16</v>
      </c>
      <c r="T69">
        <v>0.73</v>
      </c>
      <c r="U69" s="8">
        <f t="shared" si="10"/>
        <v>14.899999999999999</v>
      </c>
      <c r="V69" s="9">
        <f t="shared" si="13"/>
        <v>1.5360824742268039E-2</v>
      </c>
      <c r="W69" s="9">
        <f t="shared" si="14"/>
        <v>4.117059703617932E-2</v>
      </c>
      <c r="X69" s="6">
        <f t="shared" si="15"/>
        <v>4.244391447028796E-5</v>
      </c>
      <c r="Y69" s="9">
        <f t="shared" si="16"/>
        <v>0.31481481481481483</v>
      </c>
      <c r="Z69" s="9">
        <f t="shared" si="18"/>
        <v>19.791145467008853</v>
      </c>
      <c r="AA69" s="10">
        <f t="shared" si="11"/>
        <v>5.0527646399596476E-2</v>
      </c>
      <c r="AB69" s="11">
        <v>0.02</v>
      </c>
      <c r="AC69" s="12">
        <f t="shared" si="19"/>
        <v>4.70462256979483E-2</v>
      </c>
    </row>
    <row r="70" spans="1:29" x14ac:dyDescent="0.35">
      <c r="A70" s="33">
        <v>68</v>
      </c>
      <c r="B70" s="33" t="s">
        <v>202</v>
      </c>
      <c r="C70" t="s">
        <v>27</v>
      </c>
      <c r="D70" t="s">
        <v>95</v>
      </c>
      <c r="E70">
        <v>12.7</v>
      </c>
      <c r="F70">
        <v>2.2000000000000002</v>
      </c>
      <c r="G70" s="1">
        <v>524</v>
      </c>
      <c r="H70">
        <v>2</v>
      </c>
      <c r="I70">
        <v>92</v>
      </c>
      <c r="J70">
        <v>29</v>
      </c>
      <c r="K70">
        <v>29.4</v>
      </c>
      <c r="L70">
        <v>68.3</v>
      </c>
      <c r="M70">
        <v>970</v>
      </c>
      <c r="N70" s="1">
        <v>458</v>
      </c>
      <c r="O70">
        <v>0.79</v>
      </c>
      <c r="P70" s="7">
        <f t="shared" si="20"/>
        <v>0.75381679389312972</v>
      </c>
      <c r="Q70">
        <v>0.77</v>
      </c>
      <c r="R70" s="7">
        <f t="shared" si="17"/>
        <v>0.73473282442748089</v>
      </c>
      <c r="S70">
        <v>2.16</v>
      </c>
      <c r="T70">
        <v>0.73</v>
      </c>
      <c r="U70" s="8">
        <f t="shared" si="10"/>
        <v>14.899999999999999</v>
      </c>
      <c r="V70" s="9">
        <f t="shared" si="13"/>
        <v>1.5360824742268039E-2</v>
      </c>
      <c r="W70" s="9">
        <f t="shared" si="14"/>
        <v>4.117059703617932E-2</v>
      </c>
      <c r="X70" s="6">
        <f t="shared" si="15"/>
        <v>4.244391447028796E-5</v>
      </c>
      <c r="Y70" s="9">
        <f t="shared" si="16"/>
        <v>0.31620370370370371</v>
      </c>
      <c r="Z70" s="9">
        <f t="shared" si="18"/>
        <v>20.629690876082687</v>
      </c>
      <c r="AA70" s="10">
        <f t="shared" si="11"/>
        <v>4.8473823772093631E-2</v>
      </c>
      <c r="AB70" s="11">
        <v>0.03</v>
      </c>
      <c r="AC70" s="12">
        <f t="shared" si="19"/>
        <v>4.625364863749392E-2</v>
      </c>
    </row>
    <row r="71" spans="1:29" x14ac:dyDescent="0.35">
      <c r="A71" s="33">
        <v>69</v>
      </c>
      <c r="B71" s="33" t="s">
        <v>202</v>
      </c>
      <c r="C71" t="s">
        <v>27</v>
      </c>
      <c r="D71" t="s">
        <v>96</v>
      </c>
      <c r="E71">
        <v>12.5</v>
      </c>
      <c r="F71">
        <v>1.5</v>
      </c>
      <c r="G71" s="1">
        <v>531</v>
      </c>
      <c r="H71">
        <v>10</v>
      </c>
      <c r="I71">
        <v>92</v>
      </c>
      <c r="J71">
        <v>29</v>
      </c>
      <c r="K71">
        <v>29.4</v>
      </c>
      <c r="L71">
        <v>68.099999999999994</v>
      </c>
      <c r="M71">
        <v>970</v>
      </c>
      <c r="N71" s="1">
        <v>220</v>
      </c>
      <c r="O71">
        <v>0.51</v>
      </c>
      <c r="P71" s="7">
        <f t="shared" si="20"/>
        <v>0.48022598870056499</v>
      </c>
      <c r="Q71">
        <v>3.29</v>
      </c>
      <c r="R71" s="7">
        <f t="shared" si="17"/>
        <v>3.0979284369114879</v>
      </c>
      <c r="S71">
        <v>2.16</v>
      </c>
      <c r="T71">
        <v>0.73</v>
      </c>
      <c r="U71" s="8">
        <f t="shared" si="10"/>
        <v>14</v>
      </c>
      <c r="V71" s="9">
        <f t="shared" si="13"/>
        <v>1.443298969072165E-2</v>
      </c>
      <c r="W71" s="9">
        <f t="shared" si="14"/>
        <v>4.117059703617932E-2</v>
      </c>
      <c r="X71" s="6">
        <f t="shared" si="15"/>
        <v>4.244391447028796E-5</v>
      </c>
      <c r="Y71" s="9">
        <f t="shared" si="16"/>
        <v>0.31527777777777777</v>
      </c>
      <c r="Z71" s="9">
        <f t="shared" si="18"/>
        <v>28.786467460011607</v>
      </c>
      <c r="AA71" s="10">
        <f t="shared" si="11"/>
        <v>3.4738545164985549E-2</v>
      </c>
      <c r="AB71" s="11">
        <v>0.01</v>
      </c>
      <c r="AC71" s="12">
        <f t="shared" si="19"/>
        <v>3.2710494505636109E-2</v>
      </c>
    </row>
    <row r="72" spans="1:29" x14ac:dyDescent="0.35">
      <c r="A72" s="33">
        <v>70</v>
      </c>
      <c r="B72" s="33" t="s">
        <v>202</v>
      </c>
      <c r="C72" t="s">
        <v>27</v>
      </c>
      <c r="D72" t="s">
        <v>97</v>
      </c>
      <c r="E72">
        <v>12.8</v>
      </c>
      <c r="F72">
        <v>2.4</v>
      </c>
      <c r="G72" s="1">
        <v>533</v>
      </c>
      <c r="H72">
        <v>1</v>
      </c>
      <c r="I72">
        <v>91</v>
      </c>
      <c r="J72">
        <v>29.1</v>
      </c>
      <c r="K72">
        <v>29.4</v>
      </c>
      <c r="L72">
        <v>67.900000000000006</v>
      </c>
      <c r="M72">
        <v>970</v>
      </c>
      <c r="N72" s="1">
        <v>496</v>
      </c>
      <c r="O72">
        <v>0.98</v>
      </c>
      <c r="P72" s="7">
        <f t="shared" si="20"/>
        <v>0.91932457786116317</v>
      </c>
      <c r="Q72">
        <v>0.33</v>
      </c>
      <c r="R72" s="7">
        <f t="shared" si="17"/>
        <v>0.30956848030018763</v>
      </c>
      <c r="S72">
        <v>2.16</v>
      </c>
      <c r="T72">
        <v>0.73</v>
      </c>
      <c r="U72" s="8">
        <f t="shared" si="10"/>
        <v>15.200000000000001</v>
      </c>
      <c r="V72" s="9">
        <f t="shared" si="13"/>
        <v>1.5670103092783508E-2</v>
      </c>
      <c r="W72" s="9">
        <f t="shared" si="14"/>
        <v>4.117059703617932E-2</v>
      </c>
      <c r="X72" s="6">
        <f t="shared" si="15"/>
        <v>4.244391447028796E-5</v>
      </c>
      <c r="Y72" s="9">
        <f t="shared" si="16"/>
        <v>0.31435185185185188</v>
      </c>
      <c r="Z72" s="9">
        <f t="shared" si="18"/>
        <v>19.36270465783128</v>
      </c>
      <c r="AA72" s="10">
        <f t="shared" si="11"/>
        <v>5.1645677485224063E-2</v>
      </c>
      <c r="AB72" s="11">
        <v>0.03</v>
      </c>
      <c r="AC72" s="12">
        <f t="shared" si="19"/>
        <v>4.8448102706589176E-2</v>
      </c>
    </row>
    <row r="73" spans="1:29" x14ac:dyDescent="0.35">
      <c r="A73" s="33">
        <v>71</v>
      </c>
      <c r="B73" s="33" t="s">
        <v>202</v>
      </c>
      <c r="C73" t="s">
        <v>27</v>
      </c>
      <c r="D73" t="s">
        <v>98</v>
      </c>
      <c r="E73">
        <v>12.5</v>
      </c>
      <c r="F73">
        <v>3</v>
      </c>
      <c r="G73" s="1">
        <v>519</v>
      </c>
      <c r="H73">
        <v>4</v>
      </c>
      <c r="I73">
        <v>92</v>
      </c>
      <c r="J73">
        <v>29.1</v>
      </c>
      <c r="K73">
        <v>29.5</v>
      </c>
      <c r="L73">
        <v>68.099999999999994</v>
      </c>
      <c r="M73">
        <v>970</v>
      </c>
      <c r="N73" s="1">
        <v>428</v>
      </c>
      <c r="O73">
        <v>0.99</v>
      </c>
      <c r="P73" s="7">
        <f t="shared" si="20"/>
        <v>0.95375722543352592</v>
      </c>
      <c r="Q73">
        <v>1.53</v>
      </c>
      <c r="R73" s="7">
        <f t="shared" si="17"/>
        <v>1.4739884393063585</v>
      </c>
      <c r="S73">
        <v>2.16</v>
      </c>
      <c r="T73">
        <v>0.73</v>
      </c>
      <c r="U73" s="8">
        <f t="shared" si="10"/>
        <v>15.5</v>
      </c>
      <c r="V73" s="9">
        <f t="shared" si="13"/>
        <v>1.5979381443298968E-2</v>
      </c>
      <c r="W73" s="9">
        <f t="shared" si="14"/>
        <v>4.1408556737124624E-2</v>
      </c>
      <c r="X73" s="6">
        <f t="shared" si="15"/>
        <v>4.2689233749613013E-5</v>
      </c>
      <c r="Y73" s="9">
        <f t="shared" si="16"/>
        <v>0.31527777777777777</v>
      </c>
      <c r="Z73" s="9">
        <f t="shared" si="18"/>
        <v>15.613885226357226</v>
      </c>
      <c r="AA73" s="10">
        <f t="shared" si="11"/>
        <v>6.4045558520690077E-2</v>
      </c>
      <c r="AB73" s="11">
        <v>0.03</v>
      </c>
      <c r="AC73" s="12">
        <f t="shared" si="19"/>
        <v>6.1700923430337264E-2</v>
      </c>
    </row>
    <row r="74" spans="1:29" x14ac:dyDescent="0.35">
      <c r="A74" s="33">
        <v>72</v>
      </c>
      <c r="B74" s="33" t="s">
        <v>202</v>
      </c>
      <c r="C74" t="s">
        <v>27</v>
      </c>
      <c r="D74" t="s">
        <v>99</v>
      </c>
      <c r="E74">
        <v>12.5</v>
      </c>
      <c r="F74">
        <v>1.8</v>
      </c>
      <c r="G74" s="1">
        <v>514</v>
      </c>
      <c r="H74">
        <v>3</v>
      </c>
      <c r="I74">
        <v>94</v>
      </c>
      <c r="J74">
        <v>29.1</v>
      </c>
      <c r="K74">
        <v>29.5</v>
      </c>
      <c r="L74">
        <v>68.2</v>
      </c>
      <c r="M74">
        <v>970</v>
      </c>
      <c r="N74" s="1">
        <v>425</v>
      </c>
      <c r="O74">
        <v>0.65</v>
      </c>
      <c r="P74" s="7">
        <f t="shared" si="20"/>
        <v>0.63229571984435806</v>
      </c>
      <c r="Q74">
        <v>0.95</v>
      </c>
      <c r="R74" s="7">
        <f t="shared" si="17"/>
        <v>0.92412451361867698</v>
      </c>
      <c r="S74">
        <v>2.16</v>
      </c>
      <c r="T74">
        <v>0.73</v>
      </c>
      <c r="U74" s="8">
        <f t="shared" si="10"/>
        <v>14.3</v>
      </c>
      <c r="V74" s="9">
        <f t="shared" si="13"/>
        <v>1.4742268041237114E-2</v>
      </c>
      <c r="W74" s="9">
        <f t="shared" si="14"/>
        <v>4.1408556737124624E-2</v>
      </c>
      <c r="X74" s="6">
        <f t="shared" si="15"/>
        <v>4.2689233749613013E-5</v>
      </c>
      <c r="Y74" s="9">
        <f t="shared" si="16"/>
        <v>0.31574074074074077</v>
      </c>
      <c r="Z74" s="9">
        <f t="shared" si="18"/>
        <v>24.358430691958137</v>
      </c>
      <c r="AA74" s="10">
        <f t="shared" si="11"/>
        <v>4.1053547851510275E-2</v>
      </c>
      <c r="AB74" s="11">
        <v>0.02</v>
      </c>
      <c r="AC74" s="12">
        <f t="shared" si="19"/>
        <v>3.9935357832208439E-2</v>
      </c>
    </row>
    <row r="75" spans="1:29" x14ac:dyDescent="0.35">
      <c r="A75" s="33">
        <v>73</v>
      </c>
      <c r="B75" s="33" t="s">
        <v>202</v>
      </c>
      <c r="C75" t="s">
        <v>27</v>
      </c>
      <c r="D75" t="s">
        <v>100</v>
      </c>
      <c r="E75">
        <v>12.7</v>
      </c>
      <c r="F75">
        <v>0.8</v>
      </c>
      <c r="G75" s="1">
        <v>517</v>
      </c>
      <c r="H75" s="2">
        <v>0</v>
      </c>
      <c r="I75">
        <v>54</v>
      </c>
      <c r="J75">
        <v>29</v>
      </c>
      <c r="K75">
        <v>29.2</v>
      </c>
      <c r="L75">
        <v>68</v>
      </c>
      <c r="M75">
        <v>970</v>
      </c>
      <c r="N75" s="1">
        <v>495</v>
      </c>
      <c r="O75">
        <v>0.4</v>
      </c>
      <c r="P75" s="7">
        <f t="shared" si="20"/>
        <v>0.38684719535783368</v>
      </c>
      <c r="Q75" s="2">
        <v>0</v>
      </c>
      <c r="R75" s="7">
        <f t="shared" si="17"/>
        <v>0</v>
      </c>
      <c r="S75">
        <v>2.16</v>
      </c>
      <c r="T75">
        <v>0.73</v>
      </c>
      <c r="U75" s="8">
        <f t="shared" si="10"/>
        <v>13.5</v>
      </c>
      <c r="V75" s="9">
        <f t="shared" si="13"/>
        <v>1.3917525773195877E-2</v>
      </c>
      <c r="W75" s="9">
        <f t="shared" si="14"/>
        <v>4.0698244272437643E-2</v>
      </c>
      <c r="X75" s="6">
        <f t="shared" si="15"/>
        <v>4.195695285818314E-5</v>
      </c>
      <c r="Y75" s="9">
        <f t="shared" si="16"/>
        <v>0.31481481481481483</v>
      </c>
      <c r="Z75" s="9">
        <f t="shared" si="18"/>
        <v>52.711345206565312</v>
      </c>
      <c r="AA75" s="10">
        <f t="shared" si="11"/>
        <v>1.8971247955847044E-2</v>
      </c>
      <c r="AB75" s="11">
        <v>0.01</v>
      </c>
      <c r="AC75" s="12">
        <f t="shared" si="19"/>
        <v>1.8347435160393659E-2</v>
      </c>
    </row>
    <row r="76" spans="1:29" x14ac:dyDescent="0.35">
      <c r="A76" s="33">
        <v>74</v>
      </c>
      <c r="B76" s="33" t="s">
        <v>202</v>
      </c>
      <c r="C76" t="s">
        <v>27</v>
      </c>
      <c r="D76" t="s">
        <v>101</v>
      </c>
      <c r="E76">
        <v>12.4</v>
      </c>
      <c r="F76">
        <v>2.6</v>
      </c>
      <c r="G76" s="1">
        <v>526</v>
      </c>
      <c r="H76">
        <v>2</v>
      </c>
      <c r="I76">
        <v>57</v>
      </c>
      <c r="J76">
        <v>28.9</v>
      </c>
      <c r="K76">
        <v>29.2</v>
      </c>
      <c r="L76">
        <v>68.3</v>
      </c>
      <c r="M76">
        <v>970</v>
      </c>
      <c r="N76" s="1">
        <v>463</v>
      </c>
      <c r="O76">
        <v>0.88</v>
      </c>
      <c r="P76" s="7">
        <f t="shared" si="20"/>
        <v>0.83650190114068446</v>
      </c>
      <c r="Q76">
        <v>0.83</v>
      </c>
      <c r="R76" s="7">
        <f t="shared" si="17"/>
        <v>0.78897338403041828</v>
      </c>
      <c r="S76">
        <v>2.16</v>
      </c>
      <c r="T76">
        <v>0.73</v>
      </c>
      <c r="U76" s="8">
        <f t="shared" si="10"/>
        <v>15</v>
      </c>
      <c r="V76" s="9">
        <f t="shared" si="13"/>
        <v>1.5463917525773196E-2</v>
      </c>
      <c r="W76" s="9">
        <f t="shared" si="14"/>
        <v>4.0698244272437643E-2</v>
      </c>
      <c r="X76" s="6">
        <f t="shared" si="15"/>
        <v>4.195695285818314E-5</v>
      </c>
      <c r="Y76" s="9">
        <f t="shared" si="16"/>
        <v>0.31620370370370371</v>
      </c>
      <c r="Z76" s="9">
        <f t="shared" si="18"/>
        <v>17.465794454539662</v>
      </c>
      <c r="AA76" s="10">
        <f t="shared" si="11"/>
        <v>5.7254767460067225E-2</v>
      </c>
      <c r="AB76" s="11">
        <v>0.03</v>
      </c>
      <c r="AC76" s="12">
        <f t="shared" si="19"/>
        <v>5.4424683897402307E-2</v>
      </c>
    </row>
    <row r="77" spans="1:29" x14ac:dyDescent="0.35">
      <c r="A77" s="33">
        <v>75</v>
      </c>
      <c r="B77" s="33" t="s">
        <v>202</v>
      </c>
      <c r="C77" t="s">
        <v>27</v>
      </c>
      <c r="D77" t="s">
        <v>102</v>
      </c>
      <c r="E77">
        <v>12.3</v>
      </c>
      <c r="F77">
        <v>1.3</v>
      </c>
      <c r="G77" s="1">
        <v>515</v>
      </c>
      <c r="H77">
        <v>0</v>
      </c>
      <c r="I77">
        <v>50</v>
      </c>
      <c r="J77">
        <v>28.8</v>
      </c>
      <c r="K77">
        <v>28.9</v>
      </c>
      <c r="L77">
        <v>68.3</v>
      </c>
      <c r="M77">
        <v>970</v>
      </c>
      <c r="N77" s="1">
        <v>485</v>
      </c>
      <c r="O77">
        <v>0.44</v>
      </c>
      <c r="P77" s="7">
        <f t="shared" si="20"/>
        <v>0.42718446601941751</v>
      </c>
      <c r="Q77">
        <v>0.08</v>
      </c>
      <c r="R77" s="7">
        <f t="shared" si="17"/>
        <v>7.7669902912621352E-2</v>
      </c>
      <c r="S77">
        <v>2.16</v>
      </c>
      <c r="T77">
        <v>0.73</v>
      </c>
      <c r="U77" s="8">
        <f t="shared" si="10"/>
        <v>13.600000000000001</v>
      </c>
      <c r="V77" s="9">
        <f t="shared" si="13"/>
        <v>1.4020618556701033E-2</v>
      </c>
      <c r="W77" s="9">
        <f t="shared" si="14"/>
        <v>3.9998557098681387E-2</v>
      </c>
      <c r="X77" s="6">
        <f t="shared" si="15"/>
        <v>4.1235625874929263E-5</v>
      </c>
      <c r="Y77" s="9">
        <f t="shared" si="16"/>
        <v>0.31620370370370371</v>
      </c>
      <c r="Z77" s="9">
        <f t="shared" si="18"/>
        <v>32.25750210233906</v>
      </c>
      <c r="AA77" s="10">
        <f t="shared" si="11"/>
        <v>3.1000540489075495E-2</v>
      </c>
      <c r="AB77" s="11">
        <v>0.01</v>
      </c>
      <c r="AC77" s="12">
        <f t="shared" si="19"/>
        <v>3.0097612125316014E-2</v>
      </c>
    </row>
    <row r="78" spans="1:29" x14ac:dyDescent="0.35">
      <c r="A78" s="33">
        <v>76</v>
      </c>
      <c r="B78" s="33" t="s">
        <v>202</v>
      </c>
      <c r="C78" t="s">
        <v>27</v>
      </c>
      <c r="D78" t="s">
        <v>103</v>
      </c>
      <c r="E78">
        <v>12.3</v>
      </c>
      <c r="F78">
        <v>2.7</v>
      </c>
      <c r="G78" s="1">
        <v>517</v>
      </c>
      <c r="H78">
        <v>0</v>
      </c>
      <c r="I78">
        <v>60</v>
      </c>
      <c r="J78">
        <v>28.7</v>
      </c>
      <c r="K78">
        <v>29</v>
      </c>
      <c r="L78">
        <v>68.099999999999994</v>
      </c>
      <c r="M78">
        <v>970</v>
      </c>
      <c r="N78" s="1">
        <v>495</v>
      </c>
      <c r="O78">
        <v>0.89</v>
      </c>
      <c r="P78" s="7">
        <f t="shared" si="20"/>
        <v>0.86073500967117988</v>
      </c>
      <c r="Q78">
        <v>0.02</v>
      </c>
      <c r="R78" s="7">
        <f t="shared" si="17"/>
        <v>1.9342359767891681E-2</v>
      </c>
      <c r="S78">
        <v>2.16</v>
      </c>
      <c r="T78">
        <v>0.73</v>
      </c>
      <c r="U78" s="8">
        <f t="shared" si="10"/>
        <v>15</v>
      </c>
      <c r="V78" s="9">
        <f t="shared" si="13"/>
        <v>1.5463917525773196E-2</v>
      </c>
      <c r="W78" s="9">
        <f t="shared" si="14"/>
        <v>4.0230613833064595E-2</v>
      </c>
      <c r="X78" s="6">
        <f t="shared" si="15"/>
        <v>4.1474859621716077E-5</v>
      </c>
      <c r="Y78" s="9">
        <f t="shared" si="16"/>
        <v>0.31527777777777777</v>
      </c>
      <c r="Z78" s="9">
        <f t="shared" si="18"/>
        <v>16.843884741458954</v>
      </c>
      <c r="AA78" s="10">
        <f t="shared" si="11"/>
        <v>5.9368727306631036E-2</v>
      </c>
      <c r="AB78" s="11">
        <v>0.03</v>
      </c>
      <c r="AC78" s="12">
        <f t="shared" si="19"/>
        <v>5.7416564126335626E-2</v>
      </c>
    </row>
    <row r="79" spans="1:29" x14ac:dyDescent="0.35">
      <c r="A79" s="33">
        <v>77</v>
      </c>
      <c r="B79" s="33" t="s">
        <v>202</v>
      </c>
      <c r="C79" t="s">
        <v>27</v>
      </c>
      <c r="D79" t="s">
        <v>104</v>
      </c>
      <c r="E79">
        <v>12.3</v>
      </c>
      <c r="F79">
        <v>2.1</v>
      </c>
      <c r="G79" s="1">
        <v>516</v>
      </c>
      <c r="H79">
        <v>2</v>
      </c>
      <c r="I79">
        <v>57</v>
      </c>
      <c r="J79">
        <v>28.7</v>
      </c>
      <c r="K79">
        <v>29</v>
      </c>
      <c r="L79">
        <v>68.099999999999994</v>
      </c>
      <c r="M79">
        <v>970</v>
      </c>
      <c r="N79" s="1">
        <v>453</v>
      </c>
      <c r="O79">
        <v>0.71</v>
      </c>
      <c r="P79" s="7">
        <f t="shared" si="20"/>
        <v>0.68798449612403101</v>
      </c>
      <c r="Q79">
        <v>0.68</v>
      </c>
      <c r="R79" s="7">
        <f t="shared" si="17"/>
        <v>0.6589147286821706</v>
      </c>
      <c r="S79">
        <v>2.16</v>
      </c>
      <c r="T79">
        <v>0.73</v>
      </c>
      <c r="U79" s="8">
        <f t="shared" si="10"/>
        <v>14.4</v>
      </c>
      <c r="V79" s="9">
        <f t="shared" si="13"/>
        <v>1.4845360824742268E-2</v>
      </c>
      <c r="W79" s="9">
        <f t="shared" si="14"/>
        <v>4.0230613833064595E-2</v>
      </c>
      <c r="X79" s="6">
        <f t="shared" si="15"/>
        <v>4.1474859621716077E-5</v>
      </c>
      <c r="Y79" s="9">
        <f t="shared" si="16"/>
        <v>0.31527777777777777</v>
      </c>
      <c r="Z79" s="9">
        <f t="shared" si="18"/>
        <v>20.958764334046975</v>
      </c>
      <c r="AA79" s="10">
        <f t="shared" si="11"/>
        <v>4.7712736498283233E-2</v>
      </c>
      <c r="AB79" s="11">
        <v>0.02</v>
      </c>
      <c r="AC79" s="12">
        <f t="shared" si="19"/>
        <v>4.6233271800662043E-2</v>
      </c>
    </row>
    <row r="80" spans="1:29" x14ac:dyDescent="0.35">
      <c r="A80" s="33">
        <v>78</v>
      </c>
      <c r="B80" s="33" t="s">
        <v>202</v>
      </c>
      <c r="C80" t="s">
        <v>27</v>
      </c>
      <c r="D80" t="s">
        <v>105</v>
      </c>
      <c r="E80">
        <v>12.3</v>
      </c>
      <c r="F80">
        <v>1.1000000000000001</v>
      </c>
      <c r="G80" s="1">
        <v>516</v>
      </c>
      <c r="H80">
        <v>0</v>
      </c>
      <c r="I80">
        <v>55</v>
      </c>
      <c r="J80">
        <v>28.8</v>
      </c>
      <c r="K80">
        <v>29</v>
      </c>
      <c r="L80">
        <v>68.2</v>
      </c>
      <c r="M80">
        <v>970</v>
      </c>
      <c r="N80" s="1">
        <v>492</v>
      </c>
      <c r="O80">
        <v>0.35</v>
      </c>
      <c r="P80" s="7">
        <f t="shared" si="20"/>
        <v>0.33914728682170542</v>
      </c>
      <c r="Q80">
        <v>0.01</v>
      </c>
      <c r="R80" s="7">
        <f t="shared" si="17"/>
        <v>9.6899224806201549E-3</v>
      </c>
      <c r="S80">
        <v>2.16</v>
      </c>
      <c r="T80">
        <v>0.73</v>
      </c>
      <c r="U80" s="8">
        <f t="shared" si="10"/>
        <v>13.4</v>
      </c>
      <c r="V80" s="9">
        <f t="shared" si="13"/>
        <v>1.3814432989690721E-2</v>
      </c>
      <c r="W80" s="9">
        <f t="shared" si="14"/>
        <v>4.0230613833064595E-2</v>
      </c>
      <c r="X80" s="6">
        <f t="shared" si="15"/>
        <v>4.1474859621716077E-5</v>
      </c>
      <c r="Y80" s="9">
        <f t="shared" si="16"/>
        <v>0.31574074074074077</v>
      </c>
      <c r="Z80" s="9">
        <f t="shared" si="18"/>
        <v>37.735878264623544</v>
      </c>
      <c r="AA80" s="10">
        <f t="shared" si="11"/>
        <v>2.6499979488683992E-2</v>
      </c>
      <c r="AB80" s="11">
        <v>0.01</v>
      </c>
      <c r="AC80" s="12">
        <f t="shared" si="19"/>
        <v>2.5678274698337201E-2</v>
      </c>
    </row>
    <row r="81" spans="1:29" x14ac:dyDescent="0.35">
      <c r="A81" s="33">
        <v>79</v>
      </c>
      <c r="B81" s="33" t="s">
        <v>202</v>
      </c>
      <c r="C81" t="s">
        <v>27</v>
      </c>
      <c r="D81" t="s">
        <v>106</v>
      </c>
      <c r="E81">
        <v>12.3</v>
      </c>
      <c r="F81">
        <v>1.7</v>
      </c>
      <c r="G81" s="1">
        <v>510</v>
      </c>
      <c r="H81">
        <v>1</v>
      </c>
      <c r="I81">
        <v>74</v>
      </c>
      <c r="J81">
        <v>28.8</v>
      </c>
      <c r="K81">
        <v>29.1</v>
      </c>
      <c r="L81">
        <v>68.599999999999994</v>
      </c>
      <c r="M81">
        <v>970</v>
      </c>
      <c r="N81" s="1">
        <v>445</v>
      </c>
      <c r="O81">
        <v>0.59</v>
      </c>
      <c r="P81" s="7">
        <f t="shared" si="20"/>
        <v>0.57843137254901955</v>
      </c>
      <c r="Q81">
        <v>0.57999999999999996</v>
      </c>
      <c r="R81" s="7">
        <f t="shared" si="17"/>
        <v>0.56862745098039202</v>
      </c>
      <c r="S81">
        <v>2.16</v>
      </c>
      <c r="T81">
        <v>0.73</v>
      </c>
      <c r="U81" s="8">
        <f t="shared" si="10"/>
        <v>14</v>
      </c>
      <c r="V81" s="9">
        <f t="shared" si="13"/>
        <v>1.443298969072165E-2</v>
      </c>
      <c r="W81" s="9">
        <f t="shared" si="14"/>
        <v>4.0463841243538488E-2</v>
      </c>
      <c r="X81" s="6">
        <f t="shared" si="15"/>
        <v>4.1715300251070605E-5</v>
      </c>
      <c r="Y81" s="9">
        <f t="shared" si="16"/>
        <v>0.31759259259259259</v>
      </c>
      <c r="Z81" s="9">
        <f t="shared" si="18"/>
        <v>25.125426258715454</v>
      </c>
      <c r="AA81" s="10">
        <f t="shared" si="11"/>
        <v>3.9800319791713869E-2</v>
      </c>
      <c r="AB81" s="11">
        <v>0.02</v>
      </c>
      <c r="AC81" s="12">
        <f t="shared" si="19"/>
        <v>3.9019921364425364E-2</v>
      </c>
    </row>
    <row r="82" spans="1:29" x14ac:dyDescent="0.35">
      <c r="A82" s="33">
        <v>80</v>
      </c>
      <c r="B82" s="33" t="s">
        <v>202</v>
      </c>
      <c r="C82" t="s">
        <v>27</v>
      </c>
      <c r="D82" t="s">
        <v>107</v>
      </c>
      <c r="E82">
        <v>12.5</v>
      </c>
      <c r="F82">
        <v>1.8</v>
      </c>
      <c r="G82" s="1">
        <v>519</v>
      </c>
      <c r="H82">
        <v>5</v>
      </c>
      <c r="I82">
        <v>76</v>
      </c>
      <c r="J82">
        <v>28.8</v>
      </c>
      <c r="K82">
        <v>29.1</v>
      </c>
      <c r="L82">
        <v>68.8</v>
      </c>
      <c r="M82">
        <v>970</v>
      </c>
      <c r="N82" s="1">
        <v>404</v>
      </c>
      <c r="O82">
        <v>0.76</v>
      </c>
      <c r="P82" s="7">
        <f t="shared" si="20"/>
        <v>0.73217726396917149</v>
      </c>
      <c r="Q82">
        <v>1.62</v>
      </c>
      <c r="R82" s="7">
        <f t="shared" si="17"/>
        <v>1.5606936416184971</v>
      </c>
      <c r="S82">
        <v>2.16</v>
      </c>
      <c r="T82">
        <v>0.73</v>
      </c>
      <c r="U82" s="8">
        <f t="shared" si="10"/>
        <v>14.3</v>
      </c>
      <c r="V82" s="9">
        <f t="shared" si="13"/>
        <v>1.4742268041237114E-2</v>
      </c>
      <c r="W82" s="9">
        <f t="shared" si="14"/>
        <v>4.0463841243538488E-2</v>
      </c>
      <c r="X82" s="6">
        <f t="shared" si="15"/>
        <v>4.1715300251070605E-5</v>
      </c>
      <c r="Y82" s="9">
        <f t="shared" si="16"/>
        <v>0.31851851851851848</v>
      </c>
      <c r="Z82" s="9">
        <f t="shared" si="18"/>
        <v>24.141283997831042</v>
      </c>
      <c r="AA82" s="10">
        <f t="shared" si="11"/>
        <v>4.1422817447897317E-2</v>
      </c>
      <c r="AB82" s="11">
        <v>0.02</v>
      </c>
      <c r="AC82" s="12">
        <f t="shared" si="19"/>
        <v>3.9906375190652522E-2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D2DF-2338-435E-9AE2-CC13F8B131EC}">
  <dimension ref="A1:AC59"/>
  <sheetViews>
    <sheetView topLeftCell="B21" workbookViewId="0">
      <selection activeCell="AC3" activeCellId="3" sqref="B3:B59 P3:P59 R3:R59 AC3:AC59"/>
    </sheetView>
  </sheetViews>
  <sheetFormatPr defaultRowHeight="14.5" x14ac:dyDescent="0.35"/>
  <cols>
    <col min="1" max="1" width="8.81640625" customWidth="1"/>
    <col min="2" max="2" width="10.7265625" customWidth="1"/>
    <col min="3" max="3" width="11.1796875" bestFit="1" customWidth="1"/>
  </cols>
  <sheetData>
    <row r="1" spans="1:29" x14ac:dyDescent="0.35">
      <c r="A1" t="s">
        <v>108</v>
      </c>
      <c r="C1" t="s">
        <v>0</v>
      </c>
      <c r="D1" t="s">
        <v>0</v>
      </c>
      <c r="E1">
        <v>19</v>
      </c>
      <c r="F1" t="s">
        <v>0</v>
      </c>
      <c r="G1">
        <v>500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Q1" t="s">
        <v>0</v>
      </c>
      <c r="S1" t="s">
        <v>0</v>
      </c>
      <c r="T1" t="s">
        <v>0</v>
      </c>
      <c r="V1" t="s">
        <v>0</v>
      </c>
    </row>
    <row r="2" spans="1:29" x14ac:dyDescent="0.35">
      <c r="E2" s="19" t="s">
        <v>204</v>
      </c>
      <c r="F2" t="s">
        <v>205</v>
      </c>
      <c r="G2" t="s">
        <v>206</v>
      </c>
      <c r="H2" t="s">
        <v>207</v>
      </c>
      <c r="I2" t="s">
        <v>208</v>
      </c>
      <c r="J2" t="s">
        <v>209</v>
      </c>
      <c r="L2" t="s">
        <v>210</v>
      </c>
      <c r="M2" t="s">
        <v>211</v>
      </c>
      <c r="N2" t="s">
        <v>212</v>
      </c>
      <c r="O2" t="s">
        <v>213</v>
      </c>
      <c r="Q2" t="s">
        <v>214</v>
      </c>
      <c r="T2" t="s">
        <v>215</v>
      </c>
      <c r="U2" t="s">
        <v>216</v>
      </c>
    </row>
    <row r="3" spans="1:29" x14ac:dyDescent="0.35">
      <c r="A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s="4" t="s">
        <v>361</v>
      </c>
      <c r="Q3" t="s">
        <v>15</v>
      </c>
      <c r="R3" s="4" t="s">
        <v>362</v>
      </c>
      <c r="S3" t="s">
        <v>16</v>
      </c>
      <c r="T3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Y3" s="5" t="s">
        <v>22</v>
      </c>
      <c r="Z3" s="5" t="s">
        <v>23</v>
      </c>
      <c r="AA3" s="10" t="s">
        <v>24</v>
      </c>
      <c r="AB3" t="s">
        <v>110</v>
      </c>
      <c r="AC3" s="20" t="s">
        <v>26</v>
      </c>
    </row>
    <row r="4" spans="1:29" x14ac:dyDescent="0.35">
      <c r="A4">
        <v>1</v>
      </c>
      <c r="B4" t="s">
        <v>199</v>
      </c>
      <c r="C4" t="s">
        <v>217</v>
      </c>
      <c r="D4" t="s">
        <v>218</v>
      </c>
      <c r="E4">
        <v>10.4</v>
      </c>
      <c r="F4">
        <v>1.8</v>
      </c>
      <c r="G4">
        <v>520</v>
      </c>
      <c r="H4">
        <v>5</v>
      </c>
      <c r="I4">
        <v>62</v>
      </c>
      <c r="J4">
        <v>21.2</v>
      </c>
      <c r="K4">
        <v>21.5</v>
      </c>
      <c r="L4">
        <v>69.7</v>
      </c>
      <c r="M4">
        <v>982</v>
      </c>
      <c r="N4">
        <v>440</v>
      </c>
      <c r="O4">
        <v>0.56999999999999995</v>
      </c>
      <c r="P4" s="7">
        <f>O4/G4*$G$1</f>
        <v>0.54807692307692302</v>
      </c>
      <c r="Q4">
        <v>1.67</v>
      </c>
      <c r="R4" s="7">
        <f>Q4/G4*$G$1</f>
        <v>1.6057692307692306</v>
      </c>
      <c r="S4">
        <v>2.16</v>
      </c>
      <c r="T4">
        <v>0.73</v>
      </c>
      <c r="U4" s="8">
        <f>F4+E4</f>
        <v>12.200000000000001</v>
      </c>
      <c r="V4" s="8">
        <f>U4/M4</f>
        <v>1.2423625254582486E-2</v>
      </c>
      <c r="W4" s="8">
        <f>6.13753*10^(-3)*EXP((K4*(18.564-(K4/254.4)))/(K4+255.57))</f>
        <v>2.5748811045639454E-2</v>
      </c>
      <c r="X4" s="8">
        <f>W4/M4</f>
        <v>2.6220785178858915E-5</v>
      </c>
      <c r="Y4" s="8">
        <f>L4/(100*S4)</f>
        <v>0.32268518518518519</v>
      </c>
      <c r="Z4" s="8">
        <f>(V4-X4)/((F4*Y4)/M4)-T4</f>
        <v>20.229973352575659</v>
      </c>
      <c r="AA4" s="10">
        <f>1/Z4</f>
        <v>4.9431602433261786E-2</v>
      </c>
      <c r="AB4">
        <v>0.04</v>
      </c>
      <c r="AC4" s="20">
        <f>AA4/G4*$G$1</f>
        <v>4.7530386955059414E-2</v>
      </c>
    </row>
    <row r="5" spans="1:29" x14ac:dyDescent="0.35">
      <c r="A5">
        <v>2</v>
      </c>
      <c r="B5" t="s">
        <v>199</v>
      </c>
      <c r="C5" t="s">
        <v>217</v>
      </c>
      <c r="D5" t="s">
        <v>219</v>
      </c>
      <c r="E5">
        <v>10.4</v>
      </c>
      <c r="F5">
        <v>1.4</v>
      </c>
      <c r="G5">
        <v>521</v>
      </c>
      <c r="H5">
        <v>5</v>
      </c>
      <c r="I5">
        <v>76</v>
      </c>
      <c r="J5">
        <v>21.7</v>
      </c>
      <c r="K5">
        <v>22</v>
      </c>
      <c r="L5">
        <v>66.7</v>
      </c>
      <c r="M5">
        <v>982</v>
      </c>
      <c r="N5">
        <v>413</v>
      </c>
      <c r="O5">
        <v>0.42</v>
      </c>
      <c r="P5" s="7">
        <f>O5/G5*$G$1</f>
        <v>0.4030710172744722</v>
      </c>
      <c r="Q5">
        <v>1.63</v>
      </c>
      <c r="R5" s="7">
        <f t="shared" ref="R5:R59" si="0">Q5/G5*$G$1</f>
        <v>1.5642994241842609</v>
      </c>
      <c r="S5">
        <v>2.16</v>
      </c>
      <c r="T5">
        <v>0.73</v>
      </c>
      <c r="U5" s="8">
        <f t="shared" ref="U5:U59" si="1">F5+E5</f>
        <v>11.8</v>
      </c>
      <c r="V5" s="8">
        <f t="shared" ref="V5:V59" si="2">U5/M5</f>
        <v>1.2016293279022403E-2</v>
      </c>
      <c r="W5" s="8">
        <f t="shared" ref="W5:W59" si="3">6.13753*10^(-3)*EXP((K5*(18.564-(K5/254.4)))/(K5+255.57))</f>
        <v>2.6547553109997662E-2</v>
      </c>
      <c r="X5" s="8">
        <f t="shared" ref="X5:X59" si="4">W5/M5</f>
        <v>2.7034168136453832E-5</v>
      </c>
      <c r="Y5" s="8">
        <f t="shared" ref="Y5:Y59" si="5">L5/(100*S5)</f>
        <v>0.30879629629629629</v>
      </c>
      <c r="Z5" s="8">
        <f t="shared" ref="Z5:Z59" si="6">(V5-X5)/((F5*Y5)/M5)-T5</f>
        <v>26.503516047635905</v>
      </c>
      <c r="AA5" s="10">
        <f t="shared" ref="AA5:AA59" si="7">1/Z5</f>
        <v>3.7730842889021107E-2</v>
      </c>
      <c r="AB5">
        <v>0.02</v>
      </c>
      <c r="AC5" s="20">
        <f t="shared" ref="AC5:AC59" si="8">AA5/G5*$G$1</f>
        <v>3.6210021966431007E-2</v>
      </c>
    </row>
    <row r="6" spans="1:29" x14ac:dyDescent="0.35">
      <c r="A6">
        <v>3</v>
      </c>
      <c r="B6" t="s">
        <v>199</v>
      </c>
      <c r="C6" t="s">
        <v>217</v>
      </c>
      <c r="D6" t="s">
        <v>220</v>
      </c>
      <c r="E6">
        <v>10.4</v>
      </c>
      <c r="F6">
        <v>2.4</v>
      </c>
      <c r="G6">
        <v>543</v>
      </c>
      <c r="H6">
        <v>8</v>
      </c>
      <c r="I6">
        <v>84</v>
      </c>
      <c r="J6">
        <v>22.4</v>
      </c>
      <c r="K6">
        <v>22.6</v>
      </c>
      <c r="L6">
        <v>68.3</v>
      </c>
      <c r="M6">
        <v>982</v>
      </c>
      <c r="N6">
        <v>437</v>
      </c>
      <c r="O6">
        <v>0.79</v>
      </c>
      <c r="P6" s="7">
        <f t="shared" ref="P6:P59" si="9">O6/G6*$G$1</f>
        <v>0.72744014732965012</v>
      </c>
      <c r="Q6">
        <v>2.87</v>
      </c>
      <c r="R6" s="7">
        <f t="shared" si="0"/>
        <v>2.6427255985267037</v>
      </c>
      <c r="S6">
        <v>2.16</v>
      </c>
      <c r="T6">
        <v>0.73</v>
      </c>
      <c r="U6" s="8">
        <f t="shared" si="1"/>
        <v>12.8</v>
      </c>
      <c r="V6" s="8">
        <f t="shared" si="2"/>
        <v>1.3034623217922607E-2</v>
      </c>
      <c r="W6" s="8">
        <f t="shared" si="3"/>
        <v>2.753456832289224E-2</v>
      </c>
      <c r="X6" s="8">
        <f t="shared" si="4"/>
        <v>2.8039275277894338E-5</v>
      </c>
      <c r="Y6" s="8">
        <f t="shared" si="5"/>
        <v>0.31620370370370371</v>
      </c>
      <c r="Z6" s="8">
        <f t="shared" si="6"/>
        <v>16.100481535152852</v>
      </c>
      <c r="AA6" s="10">
        <f t="shared" si="7"/>
        <v>6.2109943594957598E-2</v>
      </c>
      <c r="AB6">
        <v>0.05</v>
      </c>
      <c r="AC6" s="20">
        <f t="shared" si="8"/>
        <v>5.7191476606774948E-2</v>
      </c>
    </row>
    <row r="7" spans="1:29" x14ac:dyDescent="0.35">
      <c r="A7">
        <v>4</v>
      </c>
      <c r="B7" t="s">
        <v>199</v>
      </c>
      <c r="C7" t="s">
        <v>217</v>
      </c>
      <c r="D7" t="s">
        <v>221</v>
      </c>
      <c r="E7">
        <v>10.6</v>
      </c>
      <c r="F7">
        <v>1.3</v>
      </c>
      <c r="G7">
        <v>545</v>
      </c>
      <c r="H7">
        <v>1</v>
      </c>
      <c r="I7">
        <v>66</v>
      </c>
      <c r="J7">
        <v>23</v>
      </c>
      <c r="K7">
        <v>23.3</v>
      </c>
      <c r="L7">
        <v>67.400000000000006</v>
      </c>
      <c r="M7">
        <v>982</v>
      </c>
      <c r="N7">
        <v>492</v>
      </c>
      <c r="O7">
        <v>0.42</v>
      </c>
      <c r="P7" s="7">
        <f t="shared" si="9"/>
        <v>0.38532110091743121</v>
      </c>
      <c r="Q7">
        <v>0.56999999999999995</v>
      </c>
      <c r="R7" s="7">
        <f t="shared" si="0"/>
        <v>0.52293577981651373</v>
      </c>
      <c r="S7">
        <v>2.16</v>
      </c>
      <c r="T7">
        <v>0.73</v>
      </c>
      <c r="U7" s="8">
        <f t="shared" si="1"/>
        <v>11.9</v>
      </c>
      <c r="V7" s="8">
        <f t="shared" si="2"/>
        <v>1.2118126272912423E-2</v>
      </c>
      <c r="W7" s="8">
        <f t="shared" si="3"/>
        <v>2.8726488958949515E-2</v>
      </c>
      <c r="X7" s="8">
        <f t="shared" si="4"/>
        <v>2.9253043746384434E-5</v>
      </c>
      <c r="Y7" s="8">
        <f t="shared" si="5"/>
        <v>0.31203703703703706</v>
      </c>
      <c r="Z7" s="8">
        <f t="shared" si="6"/>
        <v>28.53495181904664</v>
      </c>
      <c r="AA7" s="10">
        <f t="shared" si="7"/>
        <v>3.504474114207249E-2</v>
      </c>
      <c r="AB7">
        <v>0.02</v>
      </c>
      <c r="AC7" s="20">
        <f t="shared" si="8"/>
        <v>3.2151138662451825E-2</v>
      </c>
    </row>
    <row r="8" spans="1:29" x14ac:dyDescent="0.35">
      <c r="A8">
        <v>5</v>
      </c>
      <c r="B8" t="s">
        <v>199</v>
      </c>
      <c r="C8" t="s">
        <v>217</v>
      </c>
      <c r="D8" t="s">
        <v>222</v>
      </c>
      <c r="E8">
        <v>10.7</v>
      </c>
      <c r="F8">
        <v>1.8</v>
      </c>
      <c r="G8">
        <v>535</v>
      </c>
      <c r="H8">
        <v>5</v>
      </c>
      <c r="I8">
        <v>71</v>
      </c>
      <c r="J8">
        <v>23.5</v>
      </c>
      <c r="K8">
        <v>23.8</v>
      </c>
      <c r="L8">
        <v>68.400000000000006</v>
      </c>
      <c r="M8">
        <v>982</v>
      </c>
      <c r="N8">
        <v>426</v>
      </c>
      <c r="O8">
        <v>0.56999999999999995</v>
      </c>
      <c r="P8" s="7">
        <f t="shared" si="9"/>
        <v>0.53271028037383172</v>
      </c>
      <c r="Q8">
        <v>1.84</v>
      </c>
      <c r="R8" s="7">
        <f t="shared" si="0"/>
        <v>1.7196261682242993</v>
      </c>
      <c r="S8">
        <v>2.16</v>
      </c>
      <c r="T8">
        <v>0.73</v>
      </c>
      <c r="U8" s="8">
        <f t="shared" si="1"/>
        <v>12.5</v>
      </c>
      <c r="V8" s="8">
        <f t="shared" si="2"/>
        <v>1.2729124236252547E-2</v>
      </c>
      <c r="W8" s="8">
        <f t="shared" si="3"/>
        <v>2.9605222333554296E-2</v>
      </c>
      <c r="X8" s="8">
        <f t="shared" si="4"/>
        <v>3.0147884250055293E-5</v>
      </c>
      <c r="Y8" s="8">
        <f t="shared" si="5"/>
        <v>0.31666666666666671</v>
      </c>
      <c r="Z8" s="8">
        <f t="shared" si="6"/>
        <v>21.147885574853412</v>
      </c>
      <c r="AA8" s="10">
        <f t="shared" si="7"/>
        <v>4.7286051196961408E-2</v>
      </c>
      <c r="AB8">
        <v>0.03</v>
      </c>
      <c r="AC8" s="20">
        <f t="shared" si="8"/>
        <v>4.4192571212113466E-2</v>
      </c>
    </row>
    <row r="9" spans="1:29" x14ac:dyDescent="0.35">
      <c r="A9">
        <v>6</v>
      </c>
      <c r="B9" t="s">
        <v>199</v>
      </c>
      <c r="C9" t="s">
        <v>217</v>
      </c>
      <c r="D9" t="s">
        <v>223</v>
      </c>
      <c r="E9">
        <v>10.6</v>
      </c>
      <c r="F9">
        <v>2.5</v>
      </c>
      <c r="G9">
        <v>500</v>
      </c>
      <c r="H9">
        <v>5</v>
      </c>
      <c r="I9">
        <v>76</v>
      </c>
      <c r="J9">
        <v>24.2</v>
      </c>
      <c r="K9">
        <v>24.4</v>
      </c>
      <c r="L9">
        <v>68.099999999999994</v>
      </c>
      <c r="M9">
        <v>982</v>
      </c>
      <c r="N9">
        <v>422</v>
      </c>
      <c r="O9">
        <v>0.76</v>
      </c>
      <c r="P9" s="7">
        <f t="shared" si="9"/>
        <v>0.76</v>
      </c>
      <c r="Q9">
        <v>1.6</v>
      </c>
      <c r="R9" s="7">
        <f t="shared" si="0"/>
        <v>1.6</v>
      </c>
      <c r="S9">
        <v>2.16</v>
      </c>
      <c r="T9">
        <v>0.73</v>
      </c>
      <c r="U9" s="8">
        <f t="shared" si="1"/>
        <v>13.1</v>
      </c>
      <c r="V9" s="8">
        <f t="shared" si="2"/>
        <v>1.3340122199592668E-2</v>
      </c>
      <c r="W9" s="8">
        <f t="shared" si="3"/>
        <v>3.0690611389136979E-2</v>
      </c>
      <c r="X9" s="8">
        <f t="shared" si="4"/>
        <v>3.1253168420709752E-5</v>
      </c>
      <c r="Y9" s="8">
        <f t="shared" si="5"/>
        <v>0.31527777777777777</v>
      </c>
      <c r="Z9" s="8">
        <f t="shared" si="6"/>
        <v>15.85132644898647</v>
      </c>
      <c r="AA9" s="10">
        <f t="shared" si="7"/>
        <v>6.3086203114815026E-2</v>
      </c>
      <c r="AB9">
        <v>0.04</v>
      </c>
      <c r="AC9" s="20">
        <f t="shared" si="8"/>
        <v>6.3086203114815026E-2</v>
      </c>
    </row>
    <row r="10" spans="1:29" x14ac:dyDescent="0.35">
      <c r="A10">
        <v>7</v>
      </c>
      <c r="B10" t="s">
        <v>199</v>
      </c>
      <c r="C10" t="s">
        <v>217</v>
      </c>
      <c r="D10" t="s">
        <v>224</v>
      </c>
      <c r="E10">
        <v>10.5</v>
      </c>
      <c r="F10">
        <v>1.4</v>
      </c>
      <c r="G10">
        <v>503</v>
      </c>
      <c r="H10">
        <v>1</v>
      </c>
      <c r="I10">
        <v>61</v>
      </c>
      <c r="J10">
        <v>24.5</v>
      </c>
      <c r="K10">
        <v>24.7</v>
      </c>
      <c r="L10">
        <v>68.099999999999994</v>
      </c>
      <c r="M10">
        <v>982</v>
      </c>
      <c r="N10">
        <v>449</v>
      </c>
      <c r="O10">
        <v>0.45</v>
      </c>
      <c r="P10" s="7">
        <f t="shared" si="9"/>
        <v>0.44731610337972166</v>
      </c>
      <c r="Q10">
        <v>0.53</v>
      </c>
      <c r="R10" s="7">
        <f t="shared" si="0"/>
        <v>0.52683896620278337</v>
      </c>
      <c r="S10">
        <v>2.16</v>
      </c>
      <c r="T10">
        <v>0.73</v>
      </c>
      <c r="U10" s="8">
        <f t="shared" si="1"/>
        <v>11.9</v>
      </c>
      <c r="V10" s="8">
        <f t="shared" si="2"/>
        <v>1.2118126272912423E-2</v>
      </c>
      <c r="W10" s="8">
        <f t="shared" si="3"/>
        <v>3.1246213442399969E-2</v>
      </c>
      <c r="X10" s="8">
        <f t="shared" si="4"/>
        <v>3.1818954625661885E-5</v>
      </c>
      <c r="Y10" s="8">
        <f t="shared" si="5"/>
        <v>0.31527777777777777</v>
      </c>
      <c r="Z10" s="8">
        <f t="shared" si="6"/>
        <v>26.159561756832826</v>
      </c>
      <c r="AA10" s="10">
        <f t="shared" si="7"/>
        <v>3.8226940087740649E-2</v>
      </c>
      <c r="AB10">
        <v>0.02</v>
      </c>
      <c r="AC10" s="20">
        <f t="shared" si="8"/>
        <v>3.7998946409284938E-2</v>
      </c>
    </row>
    <row r="11" spans="1:29" x14ac:dyDescent="0.35">
      <c r="A11">
        <v>8</v>
      </c>
      <c r="B11" t="s">
        <v>200</v>
      </c>
      <c r="C11" t="s">
        <v>217</v>
      </c>
      <c r="D11" t="s">
        <v>225</v>
      </c>
      <c r="E11">
        <v>10.4</v>
      </c>
      <c r="F11">
        <v>1.4</v>
      </c>
      <c r="G11">
        <v>496</v>
      </c>
      <c r="H11">
        <v>4</v>
      </c>
      <c r="I11">
        <v>61</v>
      </c>
      <c r="J11">
        <v>25</v>
      </c>
      <c r="K11">
        <v>25.2</v>
      </c>
      <c r="L11">
        <v>68.900000000000006</v>
      </c>
      <c r="M11">
        <v>982</v>
      </c>
      <c r="N11">
        <v>368</v>
      </c>
      <c r="O11">
        <v>0.47</v>
      </c>
      <c r="P11" s="7">
        <f t="shared" si="9"/>
        <v>0.47379032258064513</v>
      </c>
      <c r="Q11">
        <v>1.54</v>
      </c>
      <c r="R11" s="7">
        <f t="shared" si="0"/>
        <v>1.5524193548387095</v>
      </c>
      <c r="S11">
        <v>2.16</v>
      </c>
      <c r="T11">
        <v>0.73</v>
      </c>
      <c r="U11" s="8">
        <f t="shared" si="1"/>
        <v>11.8</v>
      </c>
      <c r="V11" s="8">
        <f t="shared" si="2"/>
        <v>1.2016293279022403E-2</v>
      </c>
      <c r="W11" s="8">
        <f t="shared" si="3"/>
        <v>3.2191735125978074E-2</v>
      </c>
      <c r="X11" s="8">
        <f t="shared" si="4"/>
        <v>3.2781807663928796E-5</v>
      </c>
      <c r="Y11" s="8">
        <f t="shared" si="5"/>
        <v>0.31898148148148153</v>
      </c>
      <c r="Z11" s="8">
        <f t="shared" si="6"/>
        <v>25.621301940833384</v>
      </c>
      <c r="AA11" s="10">
        <f t="shared" si="7"/>
        <v>3.9030022842292497E-2</v>
      </c>
      <c r="AB11">
        <v>0.02</v>
      </c>
      <c r="AC11" s="20">
        <f t="shared" si="8"/>
        <v>3.9344781091020659E-2</v>
      </c>
    </row>
    <row r="12" spans="1:29" x14ac:dyDescent="0.35">
      <c r="A12">
        <v>9</v>
      </c>
      <c r="B12" t="s">
        <v>200</v>
      </c>
      <c r="C12" t="s">
        <v>217</v>
      </c>
      <c r="D12" t="s">
        <v>226</v>
      </c>
      <c r="E12">
        <v>10.3</v>
      </c>
      <c r="F12">
        <v>0.7</v>
      </c>
      <c r="G12">
        <v>492</v>
      </c>
      <c r="H12">
        <v>1</v>
      </c>
      <c r="I12">
        <v>65</v>
      </c>
      <c r="J12">
        <v>25.1</v>
      </c>
      <c r="K12">
        <v>25.4</v>
      </c>
      <c r="L12">
        <v>69.599999999999994</v>
      </c>
      <c r="M12">
        <v>982</v>
      </c>
      <c r="N12">
        <v>407</v>
      </c>
      <c r="O12">
        <v>0.24</v>
      </c>
      <c r="P12" s="7">
        <f t="shared" si="9"/>
        <v>0.24390243902439024</v>
      </c>
      <c r="Q12">
        <v>0.46</v>
      </c>
      <c r="R12" s="7">
        <f t="shared" si="0"/>
        <v>0.46747967479674796</v>
      </c>
      <c r="S12">
        <v>2.16</v>
      </c>
      <c r="T12">
        <v>0.73</v>
      </c>
      <c r="U12" s="8">
        <f t="shared" si="1"/>
        <v>11</v>
      </c>
      <c r="V12" s="8">
        <f t="shared" si="2"/>
        <v>1.1201629327902239E-2</v>
      </c>
      <c r="W12" s="8">
        <f t="shared" si="3"/>
        <v>3.2576875567280873E-2</v>
      </c>
      <c r="X12" s="8">
        <f t="shared" si="4"/>
        <v>3.317400770598867E-5</v>
      </c>
      <c r="Y12" s="8">
        <f t="shared" si="5"/>
        <v>0.32222222222222219</v>
      </c>
      <c r="Z12" s="8">
        <f t="shared" si="6"/>
        <v>47.894043408815016</v>
      </c>
      <c r="AA12" s="10">
        <f t="shared" si="7"/>
        <v>2.0879423177203444E-2</v>
      </c>
      <c r="AB12">
        <v>0.01</v>
      </c>
      <c r="AC12" s="20">
        <f t="shared" si="8"/>
        <v>2.121892599309293E-2</v>
      </c>
    </row>
    <row r="13" spans="1:29" x14ac:dyDescent="0.35">
      <c r="A13">
        <v>10</v>
      </c>
      <c r="B13" t="s">
        <v>200</v>
      </c>
      <c r="C13" t="s">
        <v>217</v>
      </c>
      <c r="D13" t="s">
        <v>227</v>
      </c>
      <c r="E13">
        <v>10.199999999999999</v>
      </c>
      <c r="F13">
        <v>0.9</v>
      </c>
      <c r="G13">
        <v>506</v>
      </c>
      <c r="H13">
        <v>1</v>
      </c>
      <c r="I13">
        <v>77</v>
      </c>
      <c r="J13">
        <v>25.3</v>
      </c>
      <c r="K13">
        <v>25.6</v>
      </c>
      <c r="L13">
        <v>68.099999999999994</v>
      </c>
      <c r="M13">
        <v>982</v>
      </c>
      <c r="N13">
        <v>422</v>
      </c>
      <c r="O13">
        <v>0.28000000000000003</v>
      </c>
      <c r="P13" s="7">
        <f t="shared" si="9"/>
        <v>0.27667984189723321</v>
      </c>
      <c r="Q13">
        <v>0.52</v>
      </c>
      <c r="R13" s="7">
        <f t="shared" si="0"/>
        <v>0.51383399209486169</v>
      </c>
      <c r="S13">
        <v>2.16</v>
      </c>
      <c r="T13">
        <v>0.73</v>
      </c>
      <c r="U13" s="8">
        <f t="shared" si="1"/>
        <v>11.1</v>
      </c>
      <c r="V13" s="8">
        <f t="shared" si="2"/>
        <v>1.130346232179226E-2</v>
      </c>
      <c r="W13" s="8">
        <f t="shared" si="3"/>
        <v>3.2966029176077952E-2</v>
      </c>
      <c r="X13" s="8">
        <f t="shared" si="4"/>
        <v>3.3570294476657792E-5</v>
      </c>
      <c r="Y13" s="8">
        <f t="shared" si="5"/>
        <v>0.31527777777777777</v>
      </c>
      <c r="Z13" s="8">
        <f t="shared" si="6"/>
        <v>38.272762892771532</v>
      </c>
      <c r="AA13" s="10">
        <f t="shared" si="7"/>
        <v>2.6128241715961068E-2</v>
      </c>
      <c r="AB13">
        <v>0.01</v>
      </c>
      <c r="AC13" s="20">
        <f t="shared" si="8"/>
        <v>2.5818420667945718E-2</v>
      </c>
    </row>
    <row r="14" spans="1:29" x14ac:dyDescent="0.35">
      <c r="A14">
        <v>11</v>
      </c>
      <c r="B14" t="s">
        <v>200</v>
      </c>
      <c r="C14" t="s">
        <v>217</v>
      </c>
      <c r="D14" t="s">
        <v>228</v>
      </c>
      <c r="E14">
        <v>10.1</v>
      </c>
      <c r="F14">
        <v>1</v>
      </c>
      <c r="G14">
        <v>510</v>
      </c>
      <c r="H14">
        <v>3</v>
      </c>
      <c r="I14">
        <v>75</v>
      </c>
      <c r="J14">
        <v>25.4</v>
      </c>
      <c r="K14">
        <v>25.7</v>
      </c>
      <c r="L14">
        <v>68.400000000000006</v>
      </c>
      <c r="M14">
        <v>982</v>
      </c>
      <c r="N14">
        <v>380</v>
      </c>
      <c r="O14">
        <v>0.35</v>
      </c>
      <c r="P14" s="7">
        <f t="shared" si="9"/>
        <v>0.34313725490196073</v>
      </c>
      <c r="Q14">
        <v>1.0900000000000001</v>
      </c>
      <c r="R14" s="7">
        <f t="shared" si="0"/>
        <v>1.0686274509803924</v>
      </c>
      <c r="S14">
        <v>2.16</v>
      </c>
      <c r="T14">
        <v>0.73</v>
      </c>
      <c r="U14" s="8">
        <f t="shared" si="1"/>
        <v>11.1</v>
      </c>
      <c r="V14" s="8">
        <f t="shared" si="2"/>
        <v>1.130346232179226E-2</v>
      </c>
      <c r="W14" s="8">
        <f t="shared" si="3"/>
        <v>3.3162121877851704E-2</v>
      </c>
      <c r="X14" s="8">
        <f t="shared" si="4"/>
        <v>3.3769981545673836E-5</v>
      </c>
      <c r="Y14" s="8">
        <f t="shared" si="5"/>
        <v>0.31666666666666671</v>
      </c>
      <c r="Z14" s="8">
        <f t="shared" si="6"/>
        <v>34.217909088806778</v>
      </c>
      <c r="AA14" s="10">
        <f t="shared" si="7"/>
        <v>2.9224462470943787E-2</v>
      </c>
      <c r="AB14">
        <v>0.01</v>
      </c>
      <c r="AC14" s="20">
        <f t="shared" si="8"/>
        <v>2.8651433795042928E-2</v>
      </c>
    </row>
    <row r="15" spans="1:29" x14ac:dyDescent="0.35">
      <c r="A15">
        <v>12</v>
      </c>
      <c r="B15" t="s">
        <v>200</v>
      </c>
      <c r="C15" t="s">
        <v>217</v>
      </c>
      <c r="D15" t="s">
        <v>229</v>
      </c>
      <c r="E15">
        <v>10.1</v>
      </c>
      <c r="F15">
        <v>0.6</v>
      </c>
      <c r="G15">
        <v>538</v>
      </c>
      <c r="H15">
        <v>0</v>
      </c>
      <c r="I15">
        <v>56</v>
      </c>
      <c r="J15">
        <v>25.5</v>
      </c>
      <c r="K15">
        <v>25.7</v>
      </c>
      <c r="L15">
        <v>68.099999999999994</v>
      </c>
      <c r="M15">
        <v>982</v>
      </c>
      <c r="N15">
        <v>469</v>
      </c>
      <c r="O15">
        <v>0.19</v>
      </c>
      <c r="P15" s="7">
        <f t="shared" si="9"/>
        <v>0.17657992565055761</v>
      </c>
      <c r="Q15">
        <v>0.26</v>
      </c>
      <c r="R15" s="7">
        <f t="shared" si="0"/>
        <v>0.24163568773234201</v>
      </c>
      <c r="S15">
        <v>2.16</v>
      </c>
      <c r="T15">
        <v>0.73</v>
      </c>
      <c r="U15" s="8">
        <f t="shared" si="1"/>
        <v>10.7</v>
      </c>
      <c r="V15" s="8">
        <f t="shared" si="2"/>
        <v>1.0896130346232179E-2</v>
      </c>
      <c r="W15" s="8">
        <f t="shared" si="3"/>
        <v>3.3162121877851704E-2</v>
      </c>
      <c r="X15" s="8">
        <f t="shared" si="4"/>
        <v>3.3769981545673836E-5</v>
      </c>
      <c r="Y15" s="8">
        <f t="shared" si="5"/>
        <v>0.31527777777777777</v>
      </c>
      <c r="Z15" s="8">
        <f t="shared" si="6"/>
        <v>55.658570280821934</v>
      </c>
      <c r="AA15" s="10">
        <f t="shared" si="7"/>
        <v>1.796668500384686E-2</v>
      </c>
      <c r="AB15">
        <v>0</v>
      </c>
      <c r="AC15" s="20">
        <f t="shared" si="8"/>
        <v>1.6697662642980352E-2</v>
      </c>
    </row>
    <row r="16" spans="1:29" x14ac:dyDescent="0.35">
      <c r="A16">
        <v>13</v>
      </c>
      <c r="B16" t="s">
        <v>200</v>
      </c>
      <c r="C16" t="s">
        <v>217</v>
      </c>
      <c r="D16" t="s">
        <v>230</v>
      </c>
      <c r="E16">
        <v>10</v>
      </c>
      <c r="F16">
        <v>1</v>
      </c>
      <c r="G16">
        <v>535</v>
      </c>
      <c r="H16">
        <v>2</v>
      </c>
      <c r="I16">
        <v>68</v>
      </c>
      <c r="J16">
        <v>25.4</v>
      </c>
      <c r="K16">
        <v>25.7</v>
      </c>
      <c r="L16">
        <v>68</v>
      </c>
      <c r="M16">
        <v>982</v>
      </c>
      <c r="N16">
        <v>438</v>
      </c>
      <c r="O16">
        <v>0.32</v>
      </c>
      <c r="P16" s="7">
        <f t="shared" si="9"/>
        <v>0.2990654205607477</v>
      </c>
      <c r="Q16">
        <v>0.68</v>
      </c>
      <c r="R16" s="7">
        <f t="shared" si="0"/>
        <v>0.63551401869158886</v>
      </c>
      <c r="S16">
        <v>2.16</v>
      </c>
      <c r="T16">
        <v>0.73</v>
      </c>
      <c r="U16" s="8">
        <f t="shared" si="1"/>
        <v>11</v>
      </c>
      <c r="V16" s="8">
        <f t="shared" si="2"/>
        <v>1.1201629327902239E-2</v>
      </c>
      <c r="W16" s="8">
        <f t="shared" si="3"/>
        <v>3.3162121877851704E-2</v>
      </c>
      <c r="X16" s="8">
        <f t="shared" si="4"/>
        <v>3.3769981545673836E-5</v>
      </c>
      <c r="Y16" s="8">
        <f t="shared" si="5"/>
        <v>0.31481481481481483</v>
      </c>
      <c r="Z16" s="8">
        <f t="shared" si="6"/>
        <v>34.105837965799765</v>
      </c>
      <c r="AA16" s="10">
        <f t="shared" si="7"/>
        <v>2.9320493488615287E-2</v>
      </c>
      <c r="AB16">
        <v>0.01</v>
      </c>
      <c r="AC16" s="20">
        <f t="shared" si="8"/>
        <v>2.7402330363191858E-2</v>
      </c>
    </row>
    <row r="17" spans="1:29" x14ac:dyDescent="0.35">
      <c r="A17">
        <v>14</v>
      </c>
      <c r="B17" t="s">
        <v>200</v>
      </c>
      <c r="C17" t="s">
        <v>217</v>
      </c>
      <c r="D17" t="s">
        <v>231</v>
      </c>
      <c r="E17">
        <v>9.9</v>
      </c>
      <c r="F17">
        <v>0.8</v>
      </c>
      <c r="G17">
        <v>523</v>
      </c>
      <c r="H17">
        <v>0</v>
      </c>
      <c r="I17">
        <v>78</v>
      </c>
      <c r="J17">
        <v>25.6</v>
      </c>
      <c r="K17">
        <v>25.9</v>
      </c>
      <c r="L17">
        <v>68.3</v>
      </c>
      <c r="M17">
        <v>982</v>
      </c>
      <c r="N17">
        <v>475</v>
      </c>
      <c r="O17">
        <v>0.28000000000000003</v>
      </c>
      <c r="P17" s="7">
        <f t="shared" si="9"/>
        <v>0.26768642447418739</v>
      </c>
      <c r="Q17">
        <v>0.22</v>
      </c>
      <c r="R17" s="7">
        <f t="shared" si="0"/>
        <v>0.21032504780114725</v>
      </c>
      <c r="S17">
        <v>2.16</v>
      </c>
      <c r="T17">
        <v>0.73</v>
      </c>
      <c r="U17" s="8">
        <f t="shared" si="1"/>
        <v>10.700000000000001</v>
      </c>
      <c r="V17" s="8">
        <f t="shared" si="2"/>
        <v>1.089613034623218E-2</v>
      </c>
      <c r="W17" s="8">
        <f t="shared" si="3"/>
        <v>3.3557361126848345E-2</v>
      </c>
      <c r="X17" s="8">
        <f t="shared" si="4"/>
        <v>3.4172465505955544E-5</v>
      </c>
      <c r="Y17" s="8">
        <f t="shared" si="5"/>
        <v>0.31620370370370371</v>
      </c>
      <c r="Z17" s="8">
        <f t="shared" si="6"/>
        <v>41.436025073144229</v>
      </c>
      <c r="AA17" s="10">
        <f t="shared" si="7"/>
        <v>2.4133589026330764E-2</v>
      </c>
      <c r="AB17">
        <v>0.01</v>
      </c>
      <c r="AC17" s="20">
        <f t="shared" si="8"/>
        <v>2.3072264843528454E-2</v>
      </c>
    </row>
    <row r="18" spans="1:29" x14ac:dyDescent="0.35">
      <c r="A18">
        <v>15</v>
      </c>
      <c r="B18" t="s">
        <v>201</v>
      </c>
      <c r="C18" t="s">
        <v>217</v>
      </c>
      <c r="D18" t="s">
        <v>232</v>
      </c>
      <c r="E18">
        <v>9.8000000000000007</v>
      </c>
      <c r="F18">
        <v>1.6</v>
      </c>
      <c r="G18">
        <v>530</v>
      </c>
      <c r="H18">
        <v>0</v>
      </c>
      <c r="I18">
        <v>53</v>
      </c>
      <c r="J18">
        <v>25.6</v>
      </c>
      <c r="K18">
        <v>25.8</v>
      </c>
      <c r="L18">
        <v>68.400000000000006</v>
      </c>
      <c r="M18">
        <v>982</v>
      </c>
      <c r="N18">
        <v>506</v>
      </c>
      <c r="O18">
        <v>0.54</v>
      </c>
      <c r="P18" s="7">
        <f t="shared" si="9"/>
        <v>0.50943396226415094</v>
      </c>
      <c r="Q18">
        <v>7.0000000000000007E-2</v>
      </c>
      <c r="R18" s="7">
        <f t="shared" si="0"/>
        <v>6.6037735849056603E-2</v>
      </c>
      <c r="S18">
        <v>2.16</v>
      </c>
      <c r="T18">
        <v>0.73</v>
      </c>
      <c r="U18" s="8">
        <f t="shared" si="1"/>
        <v>11.4</v>
      </c>
      <c r="V18" s="8">
        <f t="shared" si="2"/>
        <v>1.1608961303462322E-2</v>
      </c>
      <c r="W18" s="8">
        <f t="shared" si="3"/>
        <v>3.3359231053036065E-2</v>
      </c>
      <c r="X18" s="8">
        <f t="shared" si="4"/>
        <v>3.3970703719995994E-5</v>
      </c>
      <c r="Y18" s="8">
        <f t="shared" si="5"/>
        <v>0.31666666666666671</v>
      </c>
      <c r="Z18" s="8">
        <f t="shared" si="6"/>
        <v>21.704159412395324</v>
      </c>
      <c r="AA18" s="10">
        <f t="shared" si="7"/>
        <v>4.6074117914416735E-2</v>
      </c>
      <c r="AB18">
        <v>0.02</v>
      </c>
      <c r="AC18" s="20">
        <f t="shared" si="8"/>
        <v>4.3466148975864843E-2</v>
      </c>
    </row>
    <row r="19" spans="1:29" x14ac:dyDescent="0.35">
      <c r="A19">
        <v>16</v>
      </c>
      <c r="B19" t="s">
        <v>201</v>
      </c>
      <c r="C19" t="s">
        <v>217</v>
      </c>
      <c r="D19" t="s">
        <v>233</v>
      </c>
      <c r="E19">
        <v>9.6999999999999993</v>
      </c>
      <c r="F19">
        <v>2.2000000000000002</v>
      </c>
      <c r="G19">
        <v>543</v>
      </c>
      <c r="H19">
        <v>5</v>
      </c>
      <c r="I19">
        <v>70</v>
      </c>
      <c r="J19">
        <v>25.8</v>
      </c>
      <c r="K19">
        <v>26.1</v>
      </c>
      <c r="L19">
        <v>68.3</v>
      </c>
      <c r="M19">
        <v>982</v>
      </c>
      <c r="N19">
        <v>434</v>
      </c>
      <c r="O19">
        <v>0.71</v>
      </c>
      <c r="P19" s="7">
        <f t="shared" si="9"/>
        <v>0.65377532228360946</v>
      </c>
      <c r="Q19">
        <v>1.7</v>
      </c>
      <c r="R19" s="7">
        <f t="shared" si="0"/>
        <v>1.565377532228361</v>
      </c>
      <c r="S19">
        <v>2.16</v>
      </c>
      <c r="T19">
        <v>0.73</v>
      </c>
      <c r="U19" s="8">
        <f t="shared" si="1"/>
        <v>11.899999999999999</v>
      </c>
      <c r="V19" s="8">
        <f t="shared" si="2"/>
        <v>1.2118126272912422E-2</v>
      </c>
      <c r="W19" s="8">
        <f t="shared" si="3"/>
        <v>3.3956701746853758E-2</v>
      </c>
      <c r="X19" s="8">
        <f t="shared" si="4"/>
        <v>3.457912601512603E-5</v>
      </c>
      <c r="Y19" s="8">
        <f t="shared" si="5"/>
        <v>0.31620370370370371</v>
      </c>
      <c r="Z19" s="8">
        <f t="shared" si="6"/>
        <v>16.327535953831219</v>
      </c>
      <c r="AA19" s="10">
        <f t="shared" si="7"/>
        <v>6.1246228630435336E-2</v>
      </c>
      <c r="AB19">
        <v>0.03</v>
      </c>
      <c r="AC19" s="20">
        <f t="shared" si="8"/>
        <v>5.6396158959885208E-2</v>
      </c>
    </row>
    <row r="20" spans="1:29" x14ac:dyDescent="0.35">
      <c r="A20">
        <v>17</v>
      </c>
      <c r="B20" t="s">
        <v>201</v>
      </c>
      <c r="C20" t="s">
        <v>217</v>
      </c>
      <c r="D20" t="s">
        <v>234</v>
      </c>
      <c r="E20">
        <v>9.6999999999999993</v>
      </c>
      <c r="F20">
        <v>2.1</v>
      </c>
      <c r="G20">
        <v>555</v>
      </c>
      <c r="H20">
        <v>9</v>
      </c>
      <c r="I20">
        <v>74</v>
      </c>
      <c r="J20">
        <v>25.8</v>
      </c>
      <c r="K20">
        <v>26.1</v>
      </c>
      <c r="L20">
        <v>68.599999999999994</v>
      </c>
      <c r="M20">
        <v>982</v>
      </c>
      <c r="N20">
        <v>375</v>
      </c>
      <c r="O20">
        <v>0.69</v>
      </c>
      <c r="P20" s="7">
        <f t="shared" si="9"/>
        <v>0.6216216216216216</v>
      </c>
      <c r="Q20">
        <v>2.96</v>
      </c>
      <c r="R20" s="7">
        <f t="shared" si="0"/>
        <v>2.6666666666666665</v>
      </c>
      <c r="S20">
        <v>2.16</v>
      </c>
      <c r="T20">
        <v>0.73</v>
      </c>
      <c r="U20" s="8">
        <f t="shared" si="1"/>
        <v>11.799999999999999</v>
      </c>
      <c r="V20" s="8">
        <f t="shared" si="2"/>
        <v>1.2016293279022401E-2</v>
      </c>
      <c r="W20" s="8">
        <f t="shared" si="3"/>
        <v>3.3956701746853758E-2</v>
      </c>
      <c r="X20" s="8">
        <f t="shared" si="4"/>
        <v>3.457912601512603E-5</v>
      </c>
      <c r="Y20" s="8">
        <f t="shared" si="5"/>
        <v>0.31759259259259259</v>
      </c>
      <c r="Z20" s="8">
        <f t="shared" si="6"/>
        <v>16.911714233115919</v>
      </c>
      <c r="AA20" s="10">
        <f t="shared" si="7"/>
        <v>5.9130611256535751E-2</v>
      </c>
      <c r="AB20">
        <v>0.03</v>
      </c>
      <c r="AC20" s="20">
        <f t="shared" si="8"/>
        <v>5.3270820951834011E-2</v>
      </c>
    </row>
    <row r="21" spans="1:29" x14ac:dyDescent="0.35">
      <c r="A21">
        <v>18</v>
      </c>
      <c r="B21" t="s">
        <v>201</v>
      </c>
      <c r="C21" t="s">
        <v>217</v>
      </c>
      <c r="D21" t="s">
        <v>235</v>
      </c>
      <c r="E21">
        <v>9.6999999999999993</v>
      </c>
      <c r="F21">
        <v>2.1</v>
      </c>
      <c r="G21">
        <v>552</v>
      </c>
      <c r="H21">
        <v>1</v>
      </c>
      <c r="I21">
        <v>53</v>
      </c>
      <c r="J21">
        <v>26</v>
      </c>
      <c r="K21">
        <v>26.2</v>
      </c>
      <c r="L21">
        <v>66.8</v>
      </c>
      <c r="M21">
        <v>982</v>
      </c>
      <c r="N21">
        <v>499</v>
      </c>
      <c r="O21">
        <v>0.69</v>
      </c>
      <c r="P21" s="7">
        <f t="shared" si="9"/>
        <v>0.62499999999999989</v>
      </c>
      <c r="Q21">
        <v>0.59</v>
      </c>
      <c r="R21" s="7">
        <f t="shared" si="0"/>
        <v>0.53442028985507239</v>
      </c>
      <c r="S21">
        <v>2.16</v>
      </c>
      <c r="T21">
        <v>0.73</v>
      </c>
      <c r="U21" s="8">
        <f t="shared" si="1"/>
        <v>11.799999999999999</v>
      </c>
      <c r="V21" s="8">
        <f t="shared" si="2"/>
        <v>1.2016293279022401E-2</v>
      </c>
      <c r="W21" s="8">
        <f t="shared" si="3"/>
        <v>3.4157921219212288E-2</v>
      </c>
      <c r="X21" s="8">
        <f t="shared" si="4"/>
        <v>3.4784033828118418E-5</v>
      </c>
      <c r="Y21" s="8">
        <f t="shared" si="5"/>
        <v>0.30925925925925923</v>
      </c>
      <c r="Z21" s="8">
        <f t="shared" si="6"/>
        <v>17.38677993310985</v>
      </c>
      <c r="AA21" s="10">
        <f t="shared" si="7"/>
        <v>5.7514962738769597E-2</v>
      </c>
      <c r="AB21">
        <v>0.03</v>
      </c>
      <c r="AC21" s="20">
        <f t="shared" si="8"/>
        <v>5.2096886538740575E-2</v>
      </c>
    </row>
    <row r="22" spans="1:29" x14ac:dyDescent="0.35">
      <c r="A22">
        <v>19</v>
      </c>
      <c r="B22" t="s">
        <v>201</v>
      </c>
      <c r="C22" t="s">
        <v>217</v>
      </c>
      <c r="D22" t="s">
        <v>236</v>
      </c>
      <c r="E22">
        <v>9.8000000000000007</v>
      </c>
      <c r="F22">
        <v>1.7</v>
      </c>
      <c r="G22">
        <v>547</v>
      </c>
      <c r="H22">
        <v>0</v>
      </c>
      <c r="I22">
        <v>64</v>
      </c>
      <c r="J22">
        <v>26.3</v>
      </c>
      <c r="K22">
        <v>26.6</v>
      </c>
      <c r="L22">
        <v>68.3</v>
      </c>
      <c r="M22">
        <v>982</v>
      </c>
      <c r="N22">
        <v>513</v>
      </c>
      <c r="O22">
        <v>0.55000000000000004</v>
      </c>
      <c r="P22" s="7">
        <f t="shared" si="9"/>
        <v>0.50274223034734922</v>
      </c>
      <c r="Q22">
        <v>0.19</v>
      </c>
      <c r="R22" s="7">
        <f t="shared" si="0"/>
        <v>0.17367458866544788</v>
      </c>
      <c r="S22">
        <v>2.16</v>
      </c>
      <c r="T22">
        <v>0.73</v>
      </c>
      <c r="U22" s="8">
        <f t="shared" si="1"/>
        <v>11.5</v>
      </c>
      <c r="V22" s="8">
        <f t="shared" si="2"/>
        <v>1.1710794297352342E-2</v>
      </c>
      <c r="W22" s="8">
        <f t="shared" si="3"/>
        <v>3.4973231706947348E-2</v>
      </c>
      <c r="X22" s="8">
        <f t="shared" si="4"/>
        <v>3.5614288907278358E-5</v>
      </c>
      <c r="Y22" s="8">
        <f t="shared" si="5"/>
        <v>0.31620370370370371</v>
      </c>
      <c r="Z22" s="8">
        <f t="shared" si="6"/>
        <v>20.598445284224439</v>
      </c>
      <c r="AA22" s="10">
        <f t="shared" si="7"/>
        <v>4.8547353268737312E-2</v>
      </c>
      <c r="AB22">
        <v>0.02</v>
      </c>
      <c r="AC22" s="20">
        <f t="shared" si="8"/>
        <v>4.437600847233758E-2</v>
      </c>
    </row>
    <row r="23" spans="1:29" x14ac:dyDescent="0.35">
      <c r="A23">
        <v>20</v>
      </c>
      <c r="B23" t="s">
        <v>201</v>
      </c>
      <c r="C23" t="s">
        <v>217</v>
      </c>
      <c r="D23" t="s">
        <v>237</v>
      </c>
      <c r="E23">
        <v>9.8000000000000007</v>
      </c>
      <c r="F23">
        <v>1.8</v>
      </c>
      <c r="G23">
        <v>547</v>
      </c>
      <c r="H23">
        <v>1</v>
      </c>
      <c r="I23">
        <v>75</v>
      </c>
      <c r="J23">
        <v>26.6</v>
      </c>
      <c r="K23">
        <v>26.9</v>
      </c>
      <c r="L23">
        <v>68.3</v>
      </c>
      <c r="M23">
        <v>982</v>
      </c>
      <c r="N23">
        <v>503</v>
      </c>
      <c r="O23">
        <v>0.56999999999999995</v>
      </c>
      <c r="P23" s="7">
        <f t="shared" si="9"/>
        <v>0.52102376599634359</v>
      </c>
      <c r="Q23">
        <v>0.32</v>
      </c>
      <c r="R23" s="7">
        <f t="shared" si="0"/>
        <v>0.29250457038391225</v>
      </c>
      <c r="S23">
        <v>2.16</v>
      </c>
      <c r="T23">
        <v>0.73</v>
      </c>
      <c r="U23" s="8">
        <f t="shared" si="1"/>
        <v>11.600000000000001</v>
      </c>
      <c r="V23" s="8">
        <f t="shared" si="2"/>
        <v>1.1812627291242364E-2</v>
      </c>
      <c r="W23" s="8">
        <f t="shared" si="3"/>
        <v>3.5595795691370932E-2</v>
      </c>
      <c r="X23" s="8">
        <f t="shared" si="4"/>
        <v>3.6248264451497893E-5</v>
      </c>
      <c r="Y23" s="8">
        <f t="shared" si="5"/>
        <v>0.31620370370370371</v>
      </c>
      <c r="Z23" s="8">
        <f t="shared" si="6"/>
        <v>19.588133301859965</v>
      </c>
      <c r="AA23" s="10">
        <f t="shared" si="7"/>
        <v>5.1051316865657961E-2</v>
      </c>
      <c r="AB23">
        <v>0.02</v>
      </c>
      <c r="AC23" s="20">
        <f t="shared" si="8"/>
        <v>4.6664823460382046E-2</v>
      </c>
    </row>
    <row r="24" spans="1:29" x14ac:dyDescent="0.35">
      <c r="A24">
        <v>21</v>
      </c>
      <c r="B24" t="s">
        <v>201</v>
      </c>
      <c r="C24" t="s">
        <v>217</v>
      </c>
      <c r="D24" t="s">
        <v>238</v>
      </c>
      <c r="E24">
        <v>9.8000000000000007</v>
      </c>
      <c r="F24">
        <v>1.5</v>
      </c>
      <c r="G24">
        <v>553</v>
      </c>
      <c r="H24">
        <v>4</v>
      </c>
      <c r="I24">
        <v>88</v>
      </c>
      <c r="J24">
        <v>26.9</v>
      </c>
      <c r="K24">
        <v>27.2</v>
      </c>
      <c r="L24">
        <v>68.099999999999994</v>
      </c>
      <c r="M24">
        <v>982</v>
      </c>
      <c r="N24">
        <v>402</v>
      </c>
      <c r="O24">
        <v>0.47</v>
      </c>
      <c r="P24" s="7">
        <f t="shared" si="9"/>
        <v>0.42495479204339964</v>
      </c>
      <c r="Q24">
        <v>1.48</v>
      </c>
      <c r="R24" s="7">
        <f t="shared" si="0"/>
        <v>1.3381555153707052</v>
      </c>
      <c r="S24">
        <v>2.16</v>
      </c>
      <c r="T24">
        <v>0.73</v>
      </c>
      <c r="U24" s="8">
        <f t="shared" si="1"/>
        <v>11.3</v>
      </c>
      <c r="V24" s="8">
        <f t="shared" si="2"/>
        <v>1.1507128309572302E-2</v>
      </c>
      <c r="W24" s="8">
        <f t="shared" si="3"/>
        <v>3.6227995001452663E-2</v>
      </c>
      <c r="X24" s="8">
        <f t="shared" si="4"/>
        <v>3.6892051936306172E-5</v>
      </c>
      <c r="Y24" s="8">
        <f t="shared" si="5"/>
        <v>0.31527777777777777</v>
      </c>
      <c r="Z24" s="8">
        <f t="shared" si="6"/>
        <v>23.087667675767854</v>
      </c>
      <c r="AA24" s="10">
        <f t="shared" si="7"/>
        <v>4.3313166753936386E-2</v>
      </c>
      <c r="AB24">
        <v>0.01</v>
      </c>
      <c r="AC24" s="20">
        <f t="shared" si="8"/>
        <v>3.9161995256723675E-2</v>
      </c>
    </row>
    <row r="25" spans="1:29" x14ac:dyDescent="0.35">
      <c r="A25">
        <v>22</v>
      </c>
      <c r="B25" t="s">
        <v>202</v>
      </c>
      <c r="C25" t="s">
        <v>217</v>
      </c>
      <c r="D25" t="s">
        <v>239</v>
      </c>
      <c r="E25">
        <v>9.8000000000000007</v>
      </c>
      <c r="F25">
        <v>0.6</v>
      </c>
      <c r="G25">
        <v>538</v>
      </c>
      <c r="H25">
        <v>0</v>
      </c>
      <c r="I25">
        <v>59</v>
      </c>
      <c r="J25">
        <v>26.8</v>
      </c>
      <c r="K25">
        <v>27.1</v>
      </c>
      <c r="L25">
        <v>69.099999999999994</v>
      </c>
      <c r="M25">
        <v>982</v>
      </c>
      <c r="N25">
        <v>493</v>
      </c>
      <c r="O25">
        <v>0.22</v>
      </c>
      <c r="P25" s="7">
        <f t="shared" si="9"/>
        <v>0.20446096654275092</v>
      </c>
      <c r="Q25">
        <v>0.12</v>
      </c>
      <c r="R25" s="7">
        <f t="shared" si="0"/>
        <v>0.11152416356877323</v>
      </c>
      <c r="S25">
        <v>2.16</v>
      </c>
      <c r="T25">
        <v>0.73</v>
      </c>
      <c r="U25" s="8">
        <f t="shared" si="1"/>
        <v>10.4</v>
      </c>
      <c r="V25" s="8">
        <f t="shared" si="2"/>
        <v>1.0590631364562118E-2</v>
      </c>
      <c r="W25" s="8">
        <f t="shared" si="3"/>
        <v>3.6016183624813278E-2</v>
      </c>
      <c r="X25" s="8">
        <f t="shared" si="4"/>
        <v>3.6676358070074621E-5</v>
      </c>
      <c r="Y25" s="8">
        <f t="shared" si="5"/>
        <v>0.31990740740740736</v>
      </c>
      <c r="Z25" s="8">
        <f t="shared" si="6"/>
        <v>53.264705845080577</v>
      </c>
      <c r="AA25" s="10">
        <f t="shared" si="7"/>
        <v>1.8774157936936358E-2</v>
      </c>
      <c r="AB25">
        <v>0</v>
      </c>
      <c r="AC25" s="20">
        <f t="shared" si="8"/>
        <v>1.7448102171873939E-2</v>
      </c>
    </row>
    <row r="26" spans="1:29" x14ac:dyDescent="0.35">
      <c r="A26">
        <v>23</v>
      </c>
      <c r="B26" t="s">
        <v>202</v>
      </c>
      <c r="C26" t="s">
        <v>217</v>
      </c>
      <c r="D26" t="s">
        <v>240</v>
      </c>
      <c r="E26">
        <v>9.8000000000000007</v>
      </c>
      <c r="F26">
        <v>0.8</v>
      </c>
      <c r="G26">
        <v>546</v>
      </c>
      <c r="H26">
        <v>4</v>
      </c>
      <c r="I26">
        <v>62</v>
      </c>
      <c r="J26">
        <v>26.8</v>
      </c>
      <c r="K26">
        <v>27.1</v>
      </c>
      <c r="L26">
        <v>68.099999999999994</v>
      </c>
      <c r="M26">
        <v>982</v>
      </c>
      <c r="N26">
        <v>318</v>
      </c>
      <c r="O26">
        <v>0.28000000000000003</v>
      </c>
      <c r="P26" s="7">
        <f t="shared" si="9"/>
        <v>0.25641025641025639</v>
      </c>
      <c r="Q26">
        <v>1.41</v>
      </c>
      <c r="R26" s="7">
        <f t="shared" si="0"/>
        <v>1.2912087912087911</v>
      </c>
      <c r="S26">
        <v>2.16</v>
      </c>
      <c r="T26">
        <v>0.73</v>
      </c>
      <c r="U26" s="8">
        <f t="shared" si="1"/>
        <v>10.600000000000001</v>
      </c>
      <c r="V26" s="8">
        <f t="shared" si="2"/>
        <v>1.079429735234216E-2</v>
      </c>
      <c r="W26" s="8">
        <f t="shared" si="3"/>
        <v>3.6016183624813278E-2</v>
      </c>
      <c r="X26" s="8">
        <f t="shared" si="4"/>
        <v>3.6676358070074621E-5</v>
      </c>
      <c r="Y26" s="8">
        <f t="shared" si="5"/>
        <v>0.31527777777777777</v>
      </c>
      <c r="Z26" s="8">
        <f t="shared" si="6"/>
        <v>41.153636276377398</v>
      </c>
      <c r="AA26" s="10">
        <f t="shared" si="7"/>
        <v>2.4299189342206682E-2</v>
      </c>
      <c r="AB26">
        <v>0.01</v>
      </c>
      <c r="AC26" s="20">
        <f t="shared" si="8"/>
        <v>2.2252004892130663E-2</v>
      </c>
    </row>
    <row r="27" spans="1:29" x14ac:dyDescent="0.35">
      <c r="A27">
        <v>24</v>
      </c>
      <c r="B27" t="s">
        <v>202</v>
      </c>
      <c r="C27" t="s">
        <v>217</v>
      </c>
      <c r="D27" t="s">
        <v>241</v>
      </c>
      <c r="E27">
        <v>9.8000000000000007</v>
      </c>
      <c r="F27">
        <v>1.1000000000000001</v>
      </c>
      <c r="G27">
        <v>561</v>
      </c>
      <c r="H27">
        <v>0</v>
      </c>
      <c r="I27">
        <v>78</v>
      </c>
      <c r="J27">
        <v>26.8</v>
      </c>
      <c r="K27">
        <v>27.1</v>
      </c>
      <c r="L27">
        <v>66.400000000000006</v>
      </c>
      <c r="M27">
        <v>982</v>
      </c>
      <c r="N27">
        <v>521</v>
      </c>
      <c r="O27">
        <v>0.37</v>
      </c>
      <c r="P27" s="7">
        <f t="shared" si="9"/>
        <v>0.32976827094474154</v>
      </c>
      <c r="Q27">
        <v>0.15</v>
      </c>
      <c r="R27" s="7">
        <f t="shared" si="0"/>
        <v>0.13368983957219252</v>
      </c>
      <c r="S27">
        <v>2.16</v>
      </c>
      <c r="T27">
        <v>0.73</v>
      </c>
      <c r="U27" s="8">
        <f t="shared" si="1"/>
        <v>10.9</v>
      </c>
      <c r="V27" s="8">
        <f t="shared" si="2"/>
        <v>1.1099796334012221E-2</v>
      </c>
      <c r="W27" s="8">
        <f t="shared" si="3"/>
        <v>3.6016183624813278E-2</v>
      </c>
      <c r="X27" s="8">
        <f t="shared" si="4"/>
        <v>3.6676358070074621E-5</v>
      </c>
      <c r="Y27" s="8">
        <f t="shared" si="5"/>
        <v>0.30740740740740741</v>
      </c>
      <c r="Z27" s="8">
        <f t="shared" si="6"/>
        <v>31.397882041854327</v>
      </c>
      <c r="AA27" s="10">
        <f t="shared" si="7"/>
        <v>3.1849282020582466E-2</v>
      </c>
      <c r="AB27">
        <v>0.01</v>
      </c>
      <c r="AC27" s="20">
        <f t="shared" si="8"/>
        <v>2.8386169358807903E-2</v>
      </c>
    </row>
    <row r="28" spans="1:29" x14ac:dyDescent="0.35">
      <c r="A28">
        <v>25</v>
      </c>
      <c r="B28" t="s">
        <v>202</v>
      </c>
      <c r="C28" t="s">
        <v>217</v>
      </c>
      <c r="D28" t="s">
        <v>242</v>
      </c>
      <c r="E28">
        <v>9.9</v>
      </c>
      <c r="F28">
        <v>0.9</v>
      </c>
      <c r="G28">
        <v>540</v>
      </c>
      <c r="H28">
        <v>0</v>
      </c>
      <c r="I28">
        <v>80</v>
      </c>
      <c r="J28">
        <v>26.7</v>
      </c>
      <c r="K28">
        <v>27</v>
      </c>
      <c r="L28">
        <v>69.099999999999994</v>
      </c>
      <c r="M28">
        <v>982</v>
      </c>
      <c r="N28">
        <v>512</v>
      </c>
      <c r="O28">
        <v>0.28999999999999998</v>
      </c>
      <c r="P28" s="7">
        <f t="shared" si="9"/>
        <v>0.26851851851851855</v>
      </c>
      <c r="Q28">
        <v>0.04</v>
      </c>
      <c r="R28" s="7">
        <f t="shared" si="0"/>
        <v>3.7037037037037035E-2</v>
      </c>
      <c r="S28">
        <v>2.16</v>
      </c>
      <c r="T28">
        <v>0.73</v>
      </c>
      <c r="U28" s="8">
        <f t="shared" si="1"/>
        <v>10.8</v>
      </c>
      <c r="V28" s="8">
        <f t="shared" si="2"/>
        <v>1.0997963340122201E-2</v>
      </c>
      <c r="W28" s="8">
        <f t="shared" si="3"/>
        <v>3.5805452062933056E-2</v>
      </c>
      <c r="X28" s="8">
        <f t="shared" si="4"/>
        <v>3.6461763811540792E-5</v>
      </c>
      <c r="Y28" s="8">
        <f t="shared" si="5"/>
        <v>0.31990740740740736</v>
      </c>
      <c r="Z28" s="8">
        <f t="shared" si="6"/>
        <v>36.656493364759719</v>
      </c>
      <c r="AA28" s="10">
        <f t="shared" si="7"/>
        <v>2.7280296291553225E-2</v>
      </c>
      <c r="AB28">
        <v>0.01</v>
      </c>
      <c r="AC28" s="20">
        <f t="shared" si="8"/>
        <v>2.5259533603290023E-2</v>
      </c>
    </row>
    <row r="29" spans="1:29" x14ac:dyDescent="0.35">
      <c r="A29">
        <v>27</v>
      </c>
      <c r="B29" t="s">
        <v>202</v>
      </c>
      <c r="C29" t="s">
        <v>217</v>
      </c>
      <c r="D29" t="s">
        <v>243</v>
      </c>
      <c r="E29">
        <v>10</v>
      </c>
      <c r="F29">
        <v>1.2</v>
      </c>
      <c r="G29">
        <v>551</v>
      </c>
      <c r="H29">
        <v>0</v>
      </c>
      <c r="I29">
        <v>55</v>
      </c>
      <c r="J29">
        <v>27</v>
      </c>
      <c r="K29">
        <v>27.2</v>
      </c>
      <c r="L29">
        <v>66.7</v>
      </c>
      <c r="M29">
        <v>982</v>
      </c>
      <c r="N29">
        <v>509</v>
      </c>
      <c r="O29">
        <v>0.4</v>
      </c>
      <c r="P29" s="7">
        <f t="shared" si="9"/>
        <v>0.36297640653357532</v>
      </c>
      <c r="Q29">
        <v>0.19</v>
      </c>
      <c r="R29" s="7">
        <f t="shared" si="0"/>
        <v>0.17241379310344829</v>
      </c>
      <c r="S29">
        <v>2.16</v>
      </c>
      <c r="T29">
        <v>0.73</v>
      </c>
      <c r="U29" s="8">
        <f t="shared" si="1"/>
        <v>11.2</v>
      </c>
      <c r="V29" s="8">
        <f t="shared" si="2"/>
        <v>1.140529531568228E-2</v>
      </c>
      <c r="W29" s="8">
        <f t="shared" si="3"/>
        <v>3.6227995001452663E-2</v>
      </c>
      <c r="X29" s="8">
        <f t="shared" si="4"/>
        <v>3.6892051936306172E-5</v>
      </c>
      <c r="Y29" s="8">
        <f t="shared" si="5"/>
        <v>0.30879629629629629</v>
      </c>
      <c r="Z29" s="8">
        <f t="shared" si="6"/>
        <v>29.397120853069541</v>
      </c>
      <c r="AA29" s="10">
        <f t="shared" si="7"/>
        <v>3.401693672649523E-2</v>
      </c>
      <c r="AB29">
        <v>0.01</v>
      </c>
      <c r="AC29" s="20">
        <f t="shared" si="8"/>
        <v>3.0868363635658102E-2</v>
      </c>
    </row>
    <row r="30" spans="1:29" x14ac:dyDescent="0.35">
      <c r="A30">
        <v>29</v>
      </c>
      <c r="B30" t="s">
        <v>202</v>
      </c>
      <c r="C30" t="s">
        <v>217</v>
      </c>
      <c r="D30" t="s">
        <v>244</v>
      </c>
      <c r="E30">
        <v>10</v>
      </c>
      <c r="F30">
        <v>1.4</v>
      </c>
      <c r="G30">
        <v>541</v>
      </c>
      <c r="H30">
        <v>1</v>
      </c>
      <c r="I30">
        <v>71</v>
      </c>
      <c r="J30">
        <v>27.3</v>
      </c>
      <c r="K30">
        <v>27.5</v>
      </c>
      <c r="L30">
        <v>68.400000000000006</v>
      </c>
      <c r="M30">
        <v>982</v>
      </c>
      <c r="N30">
        <v>481</v>
      </c>
      <c r="O30">
        <v>0.48</v>
      </c>
      <c r="P30" s="7">
        <f t="shared" si="9"/>
        <v>0.44362292051756003</v>
      </c>
      <c r="Q30">
        <v>0.43</v>
      </c>
      <c r="R30" s="7">
        <f t="shared" si="0"/>
        <v>0.39741219963031421</v>
      </c>
      <c r="S30">
        <v>2.16</v>
      </c>
      <c r="T30">
        <v>0.73</v>
      </c>
      <c r="U30" s="8">
        <f t="shared" si="1"/>
        <v>11.4</v>
      </c>
      <c r="V30" s="8">
        <f t="shared" si="2"/>
        <v>1.1608961303462322E-2</v>
      </c>
      <c r="W30" s="8">
        <f t="shared" si="3"/>
        <v>3.6869954498033271E-2</v>
      </c>
      <c r="X30" s="8">
        <f t="shared" si="4"/>
        <v>3.7545778511235513E-5</v>
      </c>
      <c r="Y30" s="8">
        <f t="shared" si="5"/>
        <v>0.31666666666666671</v>
      </c>
      <c r="Z30" s="8">
        <f t="shared" si="6"/>
        <v>24.901120403387893</v>
      </c>
      <c r="AA30" s="10">
        <f t="shared" si="7"/>
        <v>4.0158835578496546E-2</v>
      </c>
      <c r="AB30">
        <v>0.01</v>
      </c>
      <c r="AC30" s="20">
        <f t="shared" si="8"/>
        <v>3.7115374841494034E-2</v>
      </c>
    </row>
    <row r="31" spans="1:29" x14ac:dyDescent="0.35">
      <c r="A31">
        <v>30</v>
      </c>
      <c r="B31" t="s">
        <v>202</v>
      </c>
      <c r="C31" t="s">
        <v>217</v>
      </c>
      <c r="D31" t="s">
        <v>245</v>
      </c>
      <c r="E31">
        <v>10.1</v>
      </c>
      <c r="F31">
        <v>1.3</v>
      </c>
      <c r="G31">
        <v>549</v>
      </c>
      <c r="H31">
        <v>3</v>
      </c>
      <c r="I31">
        <v>83</v>
      </c>
      <c r="J31">
        <v>27.5</v>
      </c>
      <c r="K31">
        <v>27.8</v>
      </c>
      <c r="L31">
        <v>69.099999999999994</v>
      </c>
      <c r="M31">
        <v>982</v>
      </c>
      <c r="N31">
        <v>435</v>
      </c>
      <c r="O31">
        <v>0.47</v>
      </c>
      <c r="P31" s="7">
        <f t="shared" si="9"/>
        <v>0.42805100182149364</v>
      </c>
      <c r="Q31">
        <v>1</v>
      </c>
      <c r="R31" s="7">
        <f t="shared" si="0"/>
        <v>0.91074681238615662</v>
      </c>
      <c r="S31">
        <v>2.16</v>
      </c>
      <c r="T31">
        <v>0.73</v>
      </c>
      <c r="U31" s="8">
        <f t="shared" si="1"/>
        <v>11.4</v>
      </c>
      <c r="V31" s="8">
        <f t="shared" si="2"/>
        <v>1.1608961303462322E-2</v>
      </c>
      <c r="W31" s="8">
        <f t="shared" si="3"/>
        <v>3.7521800305593975E-2</v>
      </c>
      <c r="X31" s="8">
        <f t="shared" si="4"/>
        <v>3.8209572612621157E-5</v>
      </c>
      <c r="Y31" s="8">
        <f t="shared" si="5"/>
        <v>0.31990740740740736</v>
      </c>
      <c r="Z31" s="8">
        <f t="shared" si="6"/>
        <v>26.591555061048556</v>
      </c>
      <c r="AA31" s="10">
        <f t="shared" si="7"/>
        <v>3.7605924050105856E-2</v>
      </c>
      <c r="AB31">
        <v>0.01</v>
      </c>
      <c r="AC31" s="20">
        <f t="shared" si="8"/>
        <v>3.4249475455469809E-2</v>
      </c>
    </row>
    <row r="32" spans="1:29" x14ac:dyDescent="0.35">
      <c r="A32">
        <v>31</v>
      </c>
      <c r="B32" t="s">
        <v>199</v>
      </c>
      <c r="C32" t="s">
        <v>217</v>
      </c>
      <c r="D32" t="s">
        <v>246</v>
      </c>
      <c r="E32">
        <v>10.1</v>
      </c>
      <c r="F32">
        <v>1.6</v>
      </c>
      <c r="G32">
        <v>519</v>
      </c>
      <c r="H32">
        <v>2</v>
      </c>
      <c r="I32">
        <v>67</v>
      </c>
      <c r="J32">
        <v>27.2</v>
      </c>
      <c r="K32">
        <v>27.5</v>
      </c>
      <c r="L32">
        <v>68.099999999999994</v>
      </c>
      <c r="M32">
        <v>982</v>
      </c>
      <c r="N32">
        <v>429</v>
      </c>
      <c r="O32">
        <v>0.52</v>
      </c>
      <c r="P32" s="7">
        <f t="shared" si="9"/>
        <v>0.50096339113680155</v>
      </c>
      <c r="Q32">
        <v>0.86</v>
      </c>
      <c r="R32" s="7">
        <f t="shared" si="0"/>
        <v>0.82851637764932562</v>
      </c>
      <c r="S32">
        <v>2.16</v>
      </c>
      <c r="T32">
        <v>0.73</v>
      </c>
      <c r="U32" s="8">
        <f t="shared" si="1"/>
        <v>11.7</v>
      </c>
      <c r="V32" s="8">
        <f t="shared" si="2"/>
        <v>1.1914460285132383E-2</v>
      </c>
      <c r="W32" s="8">
        <f t="shared" si="3"/>
        <v>3.6869954498033271E-2</v>
      </c>
      <c r="X32" s="8">
        <f t="shared" si="4"/>
        <v>3.7545778511235513E-5</v>
      </c>
      <c r="Y32" s="8">
        <f t="shared" si="5"/>
        <v>0.31527777777777777</v>
      </c>
      <c r="Z32" s="8">
        <f t="shared" si="6"/>
        <v>22.390742380951032</v>
      </c>
      <c r="AA32" s="10">
        <f t="shared" si="7"/>
        <v>4.4661315064334441E-2</v>
      </c>
      <c r="AB32">
        <v>0.02</v>
      </c>
      <c r="AC32" s="20">
        <f>AA32/G32*$G$1</f>
        <v>4.3026315090880965E-2</v>
      </c>
    </row>
    <row r="33" spans="1:29" x14ac:dyDescent="0.35">
      <c r="A33">
        <v>32</v>
      </c>
      <c r="B33" t="s">
        <v>199</v>
      </c>
      <c r="C33" t="s">
        <v>217</v>
      </c>
      <c r="D33" t="s">
        <v>247</v>
      </c>
      <c r="E33">
        <v>9.9</v>
      </c>
      <c r="F33">
        <v>1.4</v>
      </c>
      <c r="G33">
        <v>500</v>
      </c>
      <c r="H33">
        <v>3</v>
      </c>
      <c r="I33">
        <v>82</v>
      </c>
      <c r="J33">
        <v>26.9</v>
      </c>
      <c r="K33">
        <v>27.2</v>
      </c>
      <c r="L33">
        <v>68</v>
      </c>
      <c r="M33">
        <v>982</v>
      </c>
      <c r="N33">
        <v>383</v>
      </c>
      <c r="O33">
        <v>0.44</v>
      </c>
      <c r="P33" s="7">
        <f t="shared" si="9"/>
        <v>0.44</v>
      </c>
      <c r="Q33">
        <v>1.05</v>
      </c>
      <c r="R33" s="7">
        <f t="shared" si="0"/>
        <v>1.05</v>
      </c>
      <c r="S33">
        <v>2.16</v>
      </c>
      <c r="T33">
        <v>0.73</v>
      </c>
      <c r="U33" s="8">
        <f t="shared" si="1"/>
        <v>11.3</v>
      </c>
      <c r="V33" s="8">
        <f t="shared" si="2"/>
        <v>1.1507128309572302E-2</v>
      </c>
      <c r="W33" s="8">
        <f t="shared" si="3"/>
        <v>3.6227995001452663E-2</v>
      </c>
      <c r="X33" s="8">
        <f t="shared" si="4"/>
        <v>3.6892051936306172E-5</v>
      </c>
      <c r="Y33" s="8">
        <f t="shared" si="5"/>
        <v>0.31481481481481483</v>
      </c>
      <c r="Z33" s="8">
        <f t="shared" si="6"/>
        <v>24.826457490332842</v>
      </c>
      <c r="AA33" s="10">
        <f t="shared" si="7"/>
        <v>4.0279608977212687E-2</v>
      </c>
      <c r="AB33">
        <v>0.01</v>
      </c>
      <c r="AC33" s="20">
        <f t="shared" si="8"/>
        <v>4.0279608977212687E-2</v>
      </c>
    </row>
    <row r="34" spans="1:29" x14ac:dyDescent="0.35">
      <c r="A34">
        <v>33</v>
      </c>
      <c r="B34" t="s">
        <v>199</v>
      </c>
      <c r="C34" t="s">
        <v>217</v>
      </c>
      <c r="D34" t="s">
        <v>248</v>
      </c>
      <c r="E34">
        <v>9.9</v>
      </c>
      <c r="F34">
        <v>2.4</v>
      </c>
      <c r="G34">
        <v>487</v>
      </c>
      <c r="H34">
        <v>4</v>
      </c>
      <c r="I34">
        <v>91</v>
      </c>
      <c r="J34">
        <v>26.9</v>
      </c>
      <c r="K34">
        <v>27.2</v>
      </c>
      <c r="L34">
        <v>66.3</v>
      </c>
      <c r="M34">
        <v>982</v>
      </c>
      <c r="N34">
        <v>404</v>
      </c>
      <c r="O34">
        <v>0.81</v>
      </c>
      <c r="P34" s="7">
        <f t="shared" si="9"/>
        <v>0.83162217659137583</v>
      </c>
      <c r="Q34">
        <v>1.28</v>
      </c>
      <c r="R34" s="7">
        <f t="shared" si="0"/>
        <v>1.3141683778234088</v>
      </c>
      <c r="S34">
        <v>2.16</v>
      </c>
      <c r="T34">
        <v>0.73</v>
      </c>
      <c r="U34" s="8">
        <f t="shared" si="1"/>
        <v>12.3</v>
      </c>
      <c r="V34" s="8">
        <f t="shared" si="2"/>
        <v>1.2525458248472506E-2</v>
      </c>
      <c r="W34" s="8">
        <f t="shared" si="3"/>
        <v>3.6227995001452663E-2</v>
      </c>
      <c r="X34" s="8">
        <f t="shared" si="4"/>
        <v>3.6892051936306172E-5</v>
      </c>
      <c r="Y34" s="8">
        <f t="shared" si="5"/>
        <v>0.30694444444444441</v>
      </c>
      <c r="Z34" s="8">
        <f t="shared" si="6"/>
        <v>15.917654305427895</v>
      </c>
      <c r="AA34" s="10">
        <f t="shared" si="7"/>
        <v>6.2823326905585675E-2</v>
      </c>
      <c r="AB34">
        <v>0.03</v>
      </c>
      <c r="AC34" s="20">
        <f t="shared" si="8"/>
        <v>6.4500335632018152E-2</v>
      </c>
    </row>
    <row r="35" spans="1:29" x14ac:dyDescent="0.35">
      <c r="A35">
        <v>34</v>
      </c>
      <c r="B35" t="s">
        <v>199</v>
      </c>
      <c r="C35" t="s">
        <v>217</v>
      </c>
      <c r="D35" t="s">
        <v>249</v>
      </c>
      <c r="E35">
        <v>9.6</v>
      </c>
      <c r="F35">
        <v>1.7</v>
      </c>
      <c r="G35">
        <v>490</v>
      </c>
      <c r="H35">
        <v>2</v>
      </c>
      <c r="I35">
        <v>65</v>
      </c>
      <c r="J35">
        <v>26.5</v>
      </c>
      <c r="K35">
        <v>26.8</v>
      </c>
      <c r="L35">
        <v>68.2</v>
      </c>
      <c r="M35">
        <v>982</v>
      </c>
      <c r="N35">
        <v>425</v>
      </c>
      <c r="O35">
        <v>0.55000000000000004</v>
      </c>
      <c r="P35" s="7">
        <f t="shared" si="9"/>
        <v>0.56122448979591832</v>
      </c>
      <c r="Q35">
        <v>0.63</v>
      </c>
      <c r="R35" s="7">
        <f t="shared" si="0"/>
        <v>0.64285714285714279</v>
      </c>
      <c r="S35">
        <v>2.16</v>
      </c>
      <c r="T35">
        <v>0.73</v>
      </c>
      <c r="U35" s="8">
        <f t="shared" si="1"/>
        <v>11.299999999999999</v>
      </c>
      <c r="V35" s="8">
        <f t="shared" si="2"/>
        <v>1.15071283095723E-2</v>
      </c>
      <c r="W35" s="8">
        <f t="shared" si="3"/>
        <v>3.538720990121727E-2</v>
      </c>
      <c r="X35" s="8">
        <f t="shared" si="4"/>
        <v>3.6035855296555263E-5</v>
      </c>
      <c r="Y35" s="8">
        <f t="shared" si="5"/>
        <v>0.31574074074074077</v>
      </c>
      <c r="Z35" s="8">
        <f t="shared" si="6"/>
        <v>20.256340888919585</v>
      </c>
      <c r="AA35" s="10">
        <f t="shared" si="7"/>
        <v>4.9367257664340046E-2</v>
      </c>
      <c r="AB35">
        <v>0.02</v>
      </c>
      <c r="AC35" s="20">
        <f t="shared" si="8"/>
        <v>5.0374752718714333E-2</v>
      </c>
    </row>
    <row r="36" spans="1:29" x14ac:dyDescent="0.35">
      <c r="A36">
        <v>35</v>
      </c>
      <c r="B36" t="s">
        <v>199</v>
      </c>
      <c r="C36" t="s">
        <v>217</v>
      </c>
      <c r="D36" t="s">
        <v>250</v>
      </c>
      <c r="E36">
        <v>9.5</v>
      </c>
      <c r="F36">
        <v>1.6</v>
      </c>
      <c r="G36">
        <v>484</v>
      </c>
      <c r="H36">
        <v>3</v>
      </c>
      <c r="I36">
        <v>69</v>
      </c>
      <c r="J36">
        <v>26.5</v>
      </c>
      <c r="K36">
        <v>26.8</v>
      </c>
      <c r="L36">
        <v>68.099999999999994</v>
      </c>
      <c r="M36">
        <v>982</v>
      </c>
      <c r="N36">
        <v>391</v>
      </c>
      <c r="O36">
        <v>0.52</v>
      </c>
      <c r="P36" s="7">
        <f t="shared" si="9"/>
        <v>0.53719008264462809</v>
      </c>
      <c r="Q36">
        <v>0.98</v>
      </c>
      <c r="R36" s="7">
        <f t="shared" si="0"/>
        <v>1.0123966942148759</v>
      </c>
      <c r="S36">
        <v>2.16</v>
      </c>
      <c r="T36">
        <v>0.73</v>
      </c>
      <c r="U36" s="8">
        <f t="shared" si="1"/>
        <v>11.1</v>
      </c>
      <c r="V36" s="8">
        <f t="shared" si="2"/>
        <v>1.130346232179226E-2</v>
      </c>
      <c r="W36" s="8">
        <f t="shared" si="3"/>
        <v>3.538720990121727E-2</v>
      </c>
      <c r="X36" s="8">
        <f t="shared" si="4"/>
        <v>3.6035855296555263E-5</v>
      </c>
      <c r="Y36" s="8">
        <f t="shared" si="5"/>
        <v>0.31527777777777777</v>
      </c>
      <c r="Z36" s="8">
        <f t="shared" si="6"/>
        <v>21.204254429711238</v>
      </c>
      <c r="AA36" s="10">
        <f t="shared" si="7"/>
        <v>4.7160347151787033E-2</v>
      </c>
      <c r="AB36">
        <v>0.02</v>
      </c>
      <c r="AC36" s="20">
        <f t="shared" si="8"/>
        <v>4.8719366892341971E-2</v>
      </c>
    </row>
    <row r="37" spans="1:29" x14ac:dyDescent="0.35">
      <c r="A37">
        <v>36</v>
      </c>
      <c r="B37" t="s">
        <v>199</v>
      </c>
      <c r="C37" t="s">
        <v>217</v>
      </c>
      <c r="D37" t="s">
        <v>251</v>
      </c>
      <c r="E37">
        <v>9.5</v>
      </c>
      <c r="F37">
        <v>1.6</v>
      </c>
      <c r="G37">
        <v>487</v>
      </c>
      <c r="H37">
        <v>1</v>
      </c>
      <c r="I37">
        <v>77</v>
      </c>
      <c r="J37">
        <v>26.6</v>
      </c>
      <c r="K37">
        <v>26.9</v>
      </c>
      <c r="L37">
        <v>68.2</v>
      </c>
      <c r="M37">
        <v>982</v>
      </c>
      <c r="N37">
        <v>437</v>
      </c>
      <c r="O37">
        <v>0.52</v>
      </c>
      <c r="P37" s="7">
        <f t="shared" si="9"/>
        <v>0.53388090349075978</v>
      </c>
      <c r="Q37">
        <v>0.39</v>
      </c>
      <c r="R37" s="7">
        <f t="shared" si="0"/>
        <v>0.40041067761806981</v>
      </c>
      <c r="S37">
        <v>2.16</v>
      </c>
      <c r="T37">
        <v>0.73</v>
      </c>
      <c r="U37" s="8">
        <f t="shared" si="1"/>
        <v>11.1</v>
      </c>
      <c r="V37" s="8">
        <f t="shared" si="2"/>
        <v>1.130346232179226E-2</v>
      </c>
      <c r="W37" s="8">
        <f t="shared" si="3"/>
        <v>3.5595795691370932E-2</v>
      </c>
      <c r="X37" s="8">
        <f t="shared" si="4"/>
        <v>3.6248264451497893E-5</v>
      </c>
      <c r="Y37" s="8">
        <f t="shared" si="5"/>
        <v>0.31574074074074077</v>
      </c>
      <c r="Z37" s="8">
        <f t="shared" si="6"/>
        <v>21.171679876563996</v>
      </c>
      <c r="AA37" s="10">
        <f t="shared" si="7"/>
        <v>4.7232907630865448E-2</v>
      </c>
      <c r="AB37">
        <v>0.02</v>
      </c>
      <c r="AC37" s="20">
        <f t="shared" si="8"/>
        <v>4.8493745000888544E-2</v>
      </c>
    </row>
    <row r="38" spans="1:29" x14ac:dyDescent="0.35">
      <c r="A38">
        <v>37</v>
      </c>
      <c r="B38" t="s">
        <v>199</v>
      </c>
      <c r="C38" t="s">
        <v>217</v>
      </c>
      <c r="D38" t="s">
        <v>252</v>
      </c>
      <c r="E38">
        <v>9.5</v>
      </c>
      <c r="F38">
        <v>1.9</v>
      </c>
      <c r="G38">
        <v>497</v>
      </c>
      <c r="H38">
        <v>0</v>
      </c>
      <c r="I38">
        <v>86</v>
      </c>
      <c r="J38">
        <v>26.7</v>
      </c>
      <c r="K38">
        <v>27</v>
      </c>
      <c r="L38">
        <v>68.099999999999994</v>
      </c>
      <c r="M38">
        <v>982</v>
      </c>
      <c r="N38">
        <v>469</v>
      </c>
      <c r="O38">
        <v>0.63</v>
      </c>
      <c r="P38" s="7">
        <f t="shared" si="9"/>
        <v>0.63380281690140838</v>
      </c>
      <c r="Q38">
        <v>0.12</v>
      </c>
      <c r="R38" s="7">
        <f t="shared" si="0"/>
        <v>0.12072434607645874</v>
      </c>
      <c r="S38">
        <v>2.16</v>
      </c>
      <c r="T38">
        <v>0.73</v>
      </c>
      <c r="U38" s="8">
        <f t="shared" si="1"/>
        <v>11.4</v>
      </c>
      <c r="V38" s="8">
        <f t="shared" si="2"/>
        <v>1.1608961303462322E-2</v>
      </c>
      <c r="W38" s="8">
        <f t="shared" si="3"/>
        <v>3.5805452062933056E-2</v>
      </c>
      <c r="X38" s="8">
        <f t="shared" si="4"/>
        <v>3.6461763811540792E-5</v>
      </c>
      <c r="Y38" s="8">
        <f t="shared" si="5"/>
        <v>0.31527777777777777</v>
      </c>
      <c r="Z38" s="8">
        <f t="shared" si="6"/>
        <v>18.241064397205399</v>
      </c>
      <c r="AA38" s="10">
        <f t="shared" si="7"/>
        <v>5.4821362296884599E-2</v>
      </c>
      <c r="AB38">
        <v>0.02</v>
      </c>
      <c r="AC38" s="20">
        <f t="shared" si="8"/>
        <v>5.5152275952600194E-2</v>
      </c>
    </row>
    <row r="39" spans="1:29" x14ac:dyDescent="0.35">
      <c r="A39">
        <v>38</v>
      </c>
      <c r="B39" t="s">
        <v>200</v>
      </c>
      <c r="C39" t="s">
        <v>217</v>
      </c>
      <c r="D39" t="s">
        <v>253</v>
      </c>
      <c r="E39">
        <v>9.6</v>
      </c>
      <c r="F39">
        <v>1.1000000000000001</v>
      </c>
      <c r="G39">
        <v>474</v>
      </c>
      <c r="H39">
        <v>2</v>
      </c>
      <c r="I39">
        <v>57</v>
      </c>
      <c r="J39">
        <v>27</v>
      </c>
      <c r="K39">
        <v>27.2</v>
      </c>
      <c r="L39">
        <v>68.3</v>
      </c>
      <c r="M39">
        <v>982</v>
      </c>
      <c r="N39">
        <v>384</v>
      </c>
      <c r="O39">
        <v>0.41</v>
      </c>
      <c r="P39" s="7">
        <f t="shared" si="9"/>
        <v>0.43248945147679324</v>
      </c>
      <c r="Q39">
        <v>0.7</v>
      </c>
      <c r="R39" s="7">
        <f t="shared" si="0"/>
        <v>0.73839662447257381</v>
      </c>
      <c r="S39">
        <v>2.16</v>
      </c>
      <c r="T39">
        <v>0.73</v>
      </c>
      <c r="U39" s="8">
        <f t="shared" si="1"/>
        <v>10.7</v>
      </c>
      <c r="V39" s="8">
        <f t="shared" si="2"/>
        <v>1.0896130346232179E-2</v>
      </c>
      <c r="W39" s="8">
        <f t="shared" si="3"/>
        <v>3.6227995001452663E-2</v>
      </c>
      <c r="X39" s="8">
        <f t="shared" si="4"/>
        <v>3.6892051936306172E-5</v>
      </c>
      <c r="Y39" s="8">
        <f t="shared" si="5"/>
        <v>0.31620370370370371</v>
      </c>
      <c r="Z39" s="8">
        <f t="shared" si="6"/>
        <v>29.928521936372768</v>
      </c>
      <c r="AA39" s="10">
        <f t="shared" si="7"/>
        <v>3.3412943082387202E-2</v>
      </c>
      <c r="AB39">
        <v>0.01</v>
      </c>
      <c r="AC39" s="20">
        <f t="shared" si="8"/>
        <v>3.5245720551041353E-2</v>
      </c>
    </row>
    <row r="40" spans="1:29" x14ac:dyDescent="0.35">
      <c r="A40">
        <v>39</v>
      </c>
      <c r="B40" t="s">
        <v>200</v>
      </c>
      <c r="C40" t="s">
        <v>217</v>
      </c>
      <c r="D40" t="s">
        <v>254</v>
      </c>
      <c r="E40">
        <v>9.5</v>
      </c>
      <c r="F40">
        <v>0.8</v>
      </c>
      <c r="G40">
        <v>480</v>
      </c>
      <c r="H40">
        <v>1</v>
      </c>
      <c r="I40">
        <v>68</v>
      </c>
      <c r="J40">
        <v>26.9</v>
      </c>
      <c r="K40">
        <v>27.2</v>
      </c>
      <c r="L40">
        <v>68.3</v>
      </c>
      <c r="M40">
        <v>982</v>
      </c>
      <c r="N40">
        <v>413</v>
      </c>
      <c r="O40">
        <v>0.28000000000000003</v>
      </c>
      <c r="P40" s="7">
        <f t="shared" si="9"/>
        <v>0.29166666666666669</v>
      </c>
      <c r="Q40">
        <v>0.32</v>
      </c>
      <c r="R40" s="7">
        <f t="shared" si="0"/>
        <v>0.33333333333333331</v>
      </c>
      <c r="S40">
        <v>2.16</v>
      </c>
      <c r="T40">
        <v>0.73</v>
      </c>
      <c r="U40" s="8">
        <f t="shared" si="1"/>
        <v>10.3</v>
      </c>
      <c r="V40" s="8">
        <f t="shared" si="2"/>
        <v>1.0488798370672098E-2</v>
      </c>
      <c r="W40" s="8">
        <f t="shared" si="3"/>
        <v>3.6227995001452663E-2</v>
      </c>
      <c r="X40" s="8">
        <f t="shared" si="4"/>
        <v>3.6892051936306172E-5</v>
      </c>
      <c r="Y40" s="8">
        <f t="shared" si="5"/>
        <v>0.31620370370370371</v>
      </c>
      <c r="Z40" s="8">
        <f t="shared" si="6"/>
        <v>39.844208511707286</v>
      </c>
      <c r="AA40" s="10">
        <f t="shared" si="7"/>
        <v>2.5097750397179392E-2</v>
      </c>
      <c r="AB40">
        <v>0.01</v>
      </c>
      <c r="AC40" s="20">
        <f t="shared" si="8"/>
        <v>2.6143489997061866E-2</v>
      </c>
    </row>
    <row r="41" spans="1:29" x14ac:dyDescent="0.35">
      <c r="A41">
        <v>40</v>
      </c>
      <c r="B41" t="s">
        <v>200</v>
      </c>
      <c r="C41" t="s">
        <v>217</v>
      </c>
      <c r="D41" t="s">
        <v>255</v>
      </c>
      <c r="E41">
        <v>9.4</v>
      </c>
      <c r="F41">
        <v>1.3</v>
      </c>
      <c r="G41">
        <v>478</v>
      </c>
      <c r="H41">
        <v>0</v>
      </c>
      <c r="I41">
        <v>75</v>
      </c>
      <c r="J41">
        <v>26.6</v>
      </c>
      <c r="K41">
        <v>26.9</v>
      </c>
      <c r="L41">
        <v>68.2</v>
      </c>
      <c r="M41">
        <v>982</v>
      </c>
      <c r="N41">
        <v>446</v>
      </c>
      <c r="O41">
        <v>0.42</v>
      </c>
      <c r="P41" s="7">
        <f t="shared" si="9"/>
        <v>0.43933054393305437</v>
      </c>
      <c r="Q41">
        <v>0.13</v>
      </c>
      <c r="R41" s="7">
        <f t="shared" si="0"/>
        <v>0.13598326359832635</v>
      </c>
      <c r="S41">
        <v>2.16</v>
      </c>
      <c r="T41">
        <v>0.73</v>
      </c>
      <c r="U41" s="8">
        <f t="shared" si="1"/>
        <v>10.700000000000001</v>
      </c>
      <c r="V41" s="8">
        <f t="shared" si="2"/>
        <v>1.089613034623218E-2</v>
      </c>
      <c r="W41" s="8">
        <f t="shared" si="3"/>
        <v>3.5595795691370932E-2</v>
      </c>
      <c r="X41" s="8">
        <f t="shared" si="4"/>
        <v>3.6248264451497893E-5</v>
      </c>
      <c r="Y41" s="8">
        <f t="shared" si="5"/>
        <v>0.31574074074074077</v>
      </c>
      <c r="Z41" s="8">
        <f t="shared" si="6"/>
        <v>25.251404332626482</v>
      </c>
      <c r="AA41" s="10">
        <f t="shared" si="7"/>
        <v>3.9601757859777091E-2</v>
      </c>
      <c r="AB41">
        <v>0.01</v>
      </c>
      <c r="AC41" s="20">
        <f t="shared" si="8"/>
        <v>4.1424432907716621E-2</v>
      </c>
    </row>
    <row r="42" spans="1:29" x14ac:dyDescent="0.35">
      <c r="A42">
        <v>41</v>
      </c>
      <c r="B42" t="s">
        <v>200</v>
      </c>
      <c r="C42" t="s">
        <v>217</v>
      </c>
      <c r="D42" t="s">
        <v>256</v>
      </c>
      <c r="E42">
        <v>9.3000000000000007</v>
      </c>
      <c r="F42">
        <v>0.8</v>
      </c>
      <c r="G42">
        <v>493</v>
      </c>
      <c r="H42">
        <v>5</v>
      </c>
      <c r="I42">
        <v>78</v>
      </c>
      <c r="J42">
        <v>26.4</v>
      </c>
      <c r="K42">
        <v>26.7</v>
      </c>
      <c r="L42">
        <v>68.3</v>
      </c>
      <c r="M42">
        <v>982</v>
      </c>
      <c r="N42">
        <v>197</v>
      </c>
      <c r="O42">
        <v>0.25</v>
      </c>
      <c r="P42" s="7">
        <f t="shared" si="9"/>
        <v>0.25354969574036512</v>
      </c>
      <c r="Q42">
        <v>1.73</v>
      </c>
      <c r="R42" s="7">
        <f t="shared" si="0"/>
        <v>1.7545638945233264</v>
      </c>
      <c r="S42">
        <v>2.16</v>
      </c>
      <c r="T42">
        <v>0.73</v>
      </c>
      <c r="U42" s="8">
        <f t="shared" si="1"/>
        <v>10.100000000000001</v>
      </c>
      <c r="V42" s="8">
        <f t="shared" si="2"/>
        <v>1.0285132382892059E-2</v>
      </c>
      <c r="W42" s="8">
        <f t="shared" si="3"/>
        <v>3.5179690099059455E-2</v>
      </c>
      <c r="X42" s="8">
        <f t="shared" si="4"/>
        <v>3.5824531669103316E-5</v>
      </c>
      <c r="Y42" s="8">
        <f t="shared" si="5"/>
        <v>0.31620370370370371</v>
      </c>
      <c r="Z42" s="8">
        <f t="shared" si="6"/>
        <v>39.057723040604017</v>
      </c>
      <c r="AA42" s="10">
        <f t="shared" si="7"/>
        <v>2.560313101100159E-2</v>
      </c>
      <c r="AB42">
        <v>0.01</v>
      </c>
      <c r="AC42" s="20">
        <f t="shared" si="8"/>
        <v>2.5966664311360639E-2</v>
      </c>
    </row>
    <row r="43" spans="1:29" x14ac:dyDescent="0.35">
      <c r="A43">
        <v>42</v>
      </c>
      <c r="B43" t="s">
        <v>200</v>
      </c>
      <c r="C43" t="s">
        <v>217</v>
      </c>
      <c r="D43" t="s">
        <v>257</v>
      </c>
      <c r="E43">
        <v>9.4</v>
      </c>
      <c r="F43">
        <v>1.1000000000000001</v>
      </c>
      <c r="G43">
        <v>482</v>
      </c>
      <c r="H43">
        <v>3</v>
      </c>
      <c r="I43">
        <v>63</v>
      </c>
      <c r="J43">
        <v>26.4</v>
      </c>
      <c r="K43">
        <v>26.7</v>
      </c>
      <c r="L43">
        <v>68.2</v>
      </c>
      <c r="M43">
        <v>982</v>
      </c>
      <c r="N43">
        <v>357</v>
      </c>
      <c r="O43">
        <v>0.38</v>
      </c>
      <c r="P43" s="7">
        <f t="shared" si="9"/>
        <v>0.39419087136929465</v>
      </c>
      <c r="Q43">
        <v>1</v>
      </c>
      <c r="R43" s="7">
        <f t="shared" si="0"/>
        <v>1.0373443983402491</v>
      </c>
      <c r="S43">
        <v>2.16</v>
      </c>
      <c r="T43">
        <v>0.73</v>
      </c>
      <c r="U43" s="8">
        <f t="shared" si="1"/>
        <v>10.5</v>
      </c>
      <c r="V43" s="8">
        <f t="shared" si="2"/>
        <v>1.0692464358452138E-2</v>
      </c>
      <c r="W43" s="8">
        <f t="shared" si="3"/>
        <v>3.5179690099059455E-2</v>
      </c>
      <c r="X43" s="8">
        <f t="shared" si="4"/>
        <v>3.5824531669103316E-5</v>
      </c>
      <c r="Y43" s="8">
        <f t="shared" si="5"/>
        <v>0.31574074074074077</v>
      </c>
      <c r="Z43" s="8">
        <f t="shared" si="6"/>
        <v>29.400647653140531</v>
      </c>
      <c r="AA43" s="10">
        <f t="shared" si="7"/>
        <v>3.4012856172342912E-2</v>
      </c>
      <c r="AB43">
        <v>0.01</v>
      </c>
      <c r="AC43" s="20">
        <f t="shared" si="8"/>
        <v>3.5283045821932479E-2</v>
      </c>
    </row>
    <row r="44" spans="1:29" x14ac:dyDescent="0.35">
      <c r="A44">
        <v>43</v>
      </c>
      <c r="B44" t="s">
        <v>200</v>
      </c>
      <c r="C44" t="s">
        <v>217</v>
      </c>
      <c r="D44" t="s">
        <v>258</v>
      </c>
      <c r="E44">
        <v>9.4</v>
      </c>
      <c r="F44">
        <v>0.8</v>
      </c>
      <c r="G44">
        <v>466</v>
      </c>
      <c r="H44">
        <v>0</v>
      </c>
      <c r="I44">
        <v>70</v>
      </c>
      <c r="J44">
        <v>26.4</v>
      </c>
      <c r="K44">
        <v>26.7</v>
      </c>
      <c r="L44">
        <v>68.099999999999994</v>
      </c>
      <c r="M44">
        <v>982</v>
      </c>
      <c r="N44">
        <v>415</v>
      </c>
      <c r="O44">
        <v>0.26</v>
      </c>
      <c r="P44" s="7">
        <f t="shared" si="9"/>
        <v>0.27896995708154509</v>
      </c>
      <c r="Q44">
        <v>0.2</v>
      </c>
      <c r="R44" s="7">
        <f t="shared" si="0"/>
        <v>0.21459227467811159</v>
      </c>
      <c r="S44">
        <v>2.16</v>
      </c>
      <c r="T44">
        <v>0.73</v>
      </c>
      <c r="U44" s="8">
        <f t="shared" si="1"/>
        <v>10.200000000000001</v>
      </c>
      <c r="V44" s="8">
        <f t="shared" si="2"/>
        <v>1.0386965376782079E-2</v>
      </c>
      <c r="W44" s="8">
        <f t="shared" si="3"/>
        <v>3.5179690099059455E-2</v>
      </c>
      <c r="X44" s="8">
        <f t="shared" si="4"/>
        <v>3.5824531669103316E-5</v>
      </c>
      <c r="Y44" s="8">
        <f t="shared" si="5"/>
        <v>0.31527777777777777</v>
      </c>
      <c r="Z44" s="8">
        <f t="shared" si="6"/>
        <v>39.571049686831927</v>
      </c>
      <c r="AA44" s="10">
        <f t="shared" si="7"/>
        <v>2.5271000085013422E-2</v>
      </c>
      <c r="AB44">
        <v>0.01</v>
      </c>
      <c r="AC44" s="20">
        <f t="shared" si="8"/>
        <v>2.7114806958168907E-2</v>
      </c>
    </row>
    <row r="45" spans="1:29" x14ac:dyDescent="0.35">
      <c r="A45">
        <v>44</v>
      </c>
      <c r="B45" t="s">
        <v>200</v>
      </c>
      <c r="C45" t="s">
        <v>217</v>
      </c>
      <c r="D45" t="s">
        <v>259</v>
      </c>
      <c r="E45">
        <v>9.4</v>
      </c>
      <c r="F45">
        <v>0.7</v>
      </c>
      <c r="G45">
        <v>467</v>
      </c>
      <c r="H45">
        <v>1</v>
      </c>
      <c r="I45">
        <v>69</v>
      </c>
      <c r="J45">
        <v>26.4</v>
      </c>
      <c r="K45">
        <v>26.7</v>
      </c>
      <c r="L45">
        <v>68.2</v>
      </c>
      <c r="M45">
        <v>982</v>
      </c>
      <c r="N45">
        <v>370</v>
      </c>
      <c r="O45">
        <v>0.23</v>
      </c>
      <c r="P45" s="7">
        <f t="shared" si="9"/>
        <v>0.24625267665952894</v>
      </c>
      <c r="Q45">
        <v>0.45</v>
      </c>
      <c r="R45" s="7">
        <f t="shared" si="0"/>
        <v>0.48179871520342615</v>
      </c>
      <c r="S45">
        <v>2.16</v>
      </c>
      <c r="T45">
        <v>0.73</v>
      </c>
      <c r="U45" s="8">
        <f t="shared" si="1"/>
        <v>10.1</v>
      </c>
      <c r="V45" s="8">
        <f t="shared" si="2"/>
        <v>1.0285132382892057E-2</v>
      </c>
      <c r="W45" s="8">
        <f t="shared" si="3"/>
        <v>3.5179690099059455E-2</v>
      </c>
      <c r="X45" s="8">
        <f t="shared" si="4"/>
        <v>3.5824531669103316E-5</v>
      </c>
      <c r="Y45" s="8">
        <f t="shared" si="5"/>
        <v>0.31574074074074077</v>
      </c>
      <c r="Z45" s="8">
        <f t="shared" si="6"/>
        <v>44.808357497666599</v>
      </c>
      <c r="AA45" s="10">
        <f t="shared" si="7"/>
        <v>2.2317265256868099E-2</v>
      </c>
      <c r="AB45">
        <v>0</v>
      </c>
      <c r="AC45" s="20">
        <f t="shared" si="8"/>
        <v>2.389428828358469E-2</v>
      </c>
    </row>
    <row r="46" spans="1:29" x14ac:dyDescent="0.35">
      <c r="A46">
        <v>45</v>
      </c>
      <c r="B46" t="s">
        <v>201</v>
      </c>
      <c r="C46" t="s">
        <v>217</v>
      </c>
      <c r="D46" t="s">
        <v>260</v>
      </c>
      <c r="E46">
        <v>9.3000000000000007</v>
      </c>
      <c r="F46">
        <v>2.5</v>
      </c>
      <c r="G46">
        <v>457</v>
      </c>
      <c r="H46">
        <v>2</v>
      </c>
      <c r="I46">
        <v>63</v>
      </c>
      <c r="J46">
        <v>26.5</v>
      </c>
      <c r="K46">
        <v>26.7</v>
      </c>
      <c r="L46">
        <v>67.8</v>
      </c>
      <c r="M46">
        <v>982</v>
      </c>
      <c r="N46">
        <v>404</v>
      </c>
      <c r="O46">
        <v>0.85</v>
      </c>
      <c r="P46" s="7">
        <f t="shared" si="9"/>
        <v>0.92997811816192555</v>
      </c>
      <c r="Q46">
        <v>0.79</v>
      </c>
      <c r="R46" s="7">
        <f t="shared" si="0"/>
        <v>0.8643326039387309</v>
      </c>
      <c r="S46">
        <v>2.16</v>
      </c>
      <c r="T46">
        <v>0.73</v>
      </c>
      <c r="U46" s="8">
        <f t="shared" si="1"/>
        <v>11.8</v>
      </c>
      <c r="V46" s="8">
        <f t="shared" si="2"/>
        <v>1.2016293279022403E-2</v>
      </c>
      <c r="W46" s="8">
        <f t="shared" si="3"/>
        <v>3.5179690099059455E-2</v>
      </c>
      <c r="X46" s="8">
        <f t="shared" si="4"/>
        <v>3.5824531669103316E-5</v>
      </c>
      <c r="Y46" s="8">
        <f t="shared" si="5"/>
        <v>0.31388888888888888</v>
      </c>
      <c r="Z46" s="8">
        <f t="shared" si="6"/>
        <v>14.262337386068456</v>
      </c>
      <c r="AA46" s="10">
        <f t="shared" si="7"/>
        <v>7.0114734557941844E-2</v>
      </c>
      <c r="AB46">
        <v>0.03</v>
      </c>
      <c r="AC46" s="20">
        <f t="shared" si="8"/>
        <v>7.6711963411314921E-2</v>
      </c>
    </row>
    <row r="47" spans="1:29" x14ac:dyDescent="0.35">
      <c r="A47">
        <v>46</v>
      </c>
      <c r="B47" t="s">
        <v>201</v>
      </c>
      <c r="C47" t="s">
        <v>217</v>
      </c>
      <c r="D47" t="s">
        <v>261</v>
      </c>
      <c r="E47">
        <v>9.1999999999999993</v>
      </c>
      <c r="F47">
        <v>2.2000000000000002</v>
      </c>
      <c r="G47">
        <v>461</v>
      </c>
      <c r="H47">
        <v>0</v>
      </c>
      <c r="I47">
        <v>72</v>
      </c>
      <c r="J47">
        <v>26.3</v>
      </c>
      <c r="K47">
        <v>26.6</v>
      </c>
      <c r="L47">
        <v>68</v>
      </c>
      <c r="M47">
        <v>982</v>
      </c>
      <c r="N47">
        <v>432</v>
      </c>
      <c r="O47">
        <v>0.71</v>
      </c>
      <c r="P47" s="7">
        <f t="shared" si="9"/>
        <v>0.77006507592190887</v>
      </c>
      <c r="Q47">
        <v>0.2</v>
      </c>
      <c r="R47" s="7">
        <f t="shared" si="0"/>
        <v>0.21691973969631237</v>
      </c>
      <c r="S47">
        <v>2.16</v>
      </c>
      <c r="T47">
        <v>0.73</v>
      </c>
      <c r="U47" s="8">
        <f t="shared" si="1"/>
        <v>11.399999999999999</v>
      </c>
      <c r="V47" s="8">
        <f t="shared" si="2"/>
        <v>1.160896130346232E-2</v>
      </c>
      <c r="W47" s="8">
        <f t="shared" si="3"/>
        <v>3.4973231706947348E-2</v>
      </c>
      <c r="X47" s="8">
        <f t="shared" si="4"/>
        <v>3.5614288907278358E-5</v>
      </c>
      <c r="Y47" s="8">
        <f t="shared" si="5"/>
        <v>0.31481481481481483</v>
      </c>
      <c r="Z47" s="8">
        <f t="shared" si="6"/>
        <v>15.679396938177131</v>
      </c>
      <c r="AA47" s="10">
        <f t="shared" si="7"/>
        <v>6.3777963141244315E-2</v>
      </c>
      <c r="AB47">
        <v>0.03</v>
      </c>
      <c r="AC47" s="20">
        <f t="shared" si="8"/>
        <v>6.9173495814798605E-2</v>
      </c>
    </row>
    <row r="48" spans="1:29" x14ac:dyDescent="0.35">
      <c r="A48">
        <v>47</v>
      </c>
      <c r="B48" t="s">
        <v>201</v>
      </c>
      <c r="C48" t="s">
        <v>217</v>
      </c>
      <c r="D48" t="s">
        <v>262</v>
      </c>
      <c r="E48">
        <v>9.1999999999999993</v>
      </c>
      <c r="F48">
        <v>2</v>
      </c>
      <c r="G48">
        <v>460</v>
      </c>
      <c r="H48">
        <v>1</v>
      </c>
      <c r="I48">
        <v>75</v>
      </c>
      <c r="J48">
        <v>26.1</v>
      </c>
      <c r="K48">
        <v>26.4</v>
      </c>
      <c r="L48">
        <v>67.400000000000006</v>
      </c>
      <c r="M48">
        <v>982</v>
      </c>
      <c r="N48">
        <v>406</v>
      </c>
      <c r="O48">
        <v>0.68</v>
      </c>
      <c r="P48" s="7">
        <f t="shared" si="9"/>
        <v>0.73913043478260876</v>
      </c>
      <c r="Q48">
        <v>0.63</v>
      </c>
      <c r="R48" s="7">
        <f t="shared" si="0"/>
        <v>0.68478260869565211</v>
      </c>
      <c r="S48">
        <v>2.16</v>
      </c>
      <c r="T48">
        <v>0.73</v>
      </c>
      <c r="U48" s="8">
        <f t="shared" si="1"/>
        <v>11.2</v>
      </c>
      <c r="V48" s="8">
        <f t="shared" si="2"/>
        <v>1.140529531568228E-2</v>
      </c>
      <c r="W48" s="8">
        <f t="shared" si="3"/>
        <v>3.4563480918165586E-2</v>
      </c>
      <c r="X48" s="8">
        <f t="shared" si="4"/>
        <v>3.5197027411573915E-5</v>
      </c>
      <c r="Y48" s="8">
        <f t="shared" si="5"/>
        <v>0.31203703703703706</v>
      </c>
      <c r="Z48" s="8">
        <f t="shared" si="6"/>
        <v>17.161203917816586</v>
      </c>
      <c r="AA48" s="10">
        <f t="shared" si="7"/>
        <v>5.8270970078142963E-2</v>
      </c>
      <c r="AB48">
        <v>0.02</v>
      </c>
      <c r="AC48" s="20">
        <f t="shared" si="8"/>
        <v>6.3338010954503227E-2</v>
      </c>
    </row>
    <row r="49" spans="1:29" x14ac:dyDescent="0.35">
      <c r="A49">
        <v>48</v>
      </c>
      <c r="B49" t="s">
        <v>201</v>
      </c>
      <c r="C49" t="s">
        <v>217</v>
      </c>
      <c r="D49" t="s">
        <v>263</v>
      </c>
      <c r="E49">
        <v>9</v>
      </c>
      <c r="F49">
        <v>2.5</v>
      </c>
      <c r="G49">
        <v>462</v>
      </c>
      <c r="H49">
        <v>0</v>
      </c>
      <c r="I49">
        <v>62</v>
      </c>
      <c r="J49">
        <v>26</v>
      </c>
      <c r="K49">
        <v>26.2</v>
      </c>
      <c r="L49">
        <v>68.599999999999994</v>
      </c>
      <c r="M49">
        <v>982</v>
      </c>
      <c r="N49">
        <v>433</v>
      </c>
      <c r="O49">
        <v>0.8</v>
      </c>
      <c r="P49" s="7">
        <f t="shared" si="9"/>
        <v>0.86580086580086579</v>
      </c>
      <c r="Q49">
        <v>0.24</v>
      </c>
      <c r="R49" s="7">
        <f t="shared" si="0"/>
        <v>0.25974025974025972</v>
      </c>
      <c r="S49">
        <v>2.16</v>
      </c>
      <c r="T49">
        <v>0.73</v>
      </c>
      <c r="U49" s="8">
        <f t="shared" si="1"/>
        <v>11.5</v>
      </c>
      <c r="V49" s="8">
        <f t="shared" si="2"/>
        <v>1.1710794297352342E-2</v>
      </c>
      <c r="W49" s="8">
        <f t="shared" si="3"/>
        <v>3.4157921219212288E-2</v>
      </c>
      <c r="X49" s="8">
        <f t="shared" si="4"/>
        <v>3.4784033828118418E-5</v>
      </c>
      <c r="Y49" s="8">
        <f t="shared" si="5"/>
        <v>0.31759259259259259</v>
      </c>
      <c r="Z49" s="8">
        <f t="shared" si="6"/>
        <v>13.710943959280758</v>
      </c>
      <c r="AA49" s="10">
        <f t="shared" si="7"/>
        <v>7.2934438574749849E-2</v>
      </c>
      <c r="AB49">
        <v>0.03</v>
      </c>
      <c r="AC49" s="20">
        <f t="shared" si="8"/>
        <v>7.8933375080898108E-2</v>
      </c>
    </row>
    <row r="50" spans="1:29" x14ac:dyDescent="0.35">
      <c r="A50">
        <v>49</v>
      </c>
      <c r="B50" t="s">
        <v>201</v>
      </c>
      <c r="C50" t="s">
        <v>217</v>
      </c>
      <c r="D50" t="s">
        <v>264</v>
      </c>
      <c r="E50">
        <v>9</v>
      </c>
      <c r="F50">
        <v>2.5</v>
      </c>
      <c r="G50">
        <v>454</v>
      </c>
      <c r="H50">
        <v>0</v>
      </c>
      <c r="I50">
        <v>62</v>
      </c>
      <c r="J50">
        <v>25.9</v>
      </c>
      <c r="K50">
        <v>26.2</v>
      </c>
      <c r="L50">
        <v>68.2</v>
      </c>
      <c r="M50">
        <v>982</v>
      </c>
      <c r="N50">
        <v>432</v>
      </c>
      <c r="O50">
        <v>0.82</v>
      </c>
      <c r="P50" s="7">
        <f t="shared" si="9"/>
        <v>0.90308370044052855</v>
      </c>
      <c r="Q50">
        <v>0.12</v>
      </c>
      <c r="R50" s="7">
        <f t="shared" si="0"/>
        <v>0.13215859030837004</v>
      </c>
      <c r="S50">
        <v>2.16</v>
      </c>
      <c r="T50">
        <v>0.73</v>
      </c>
      <c r="U50" s="8">
        <f t="shared" si="1"/>
        <v>11.5</v>
      </c>
      <c r="V50" s="8">
        <f t="shared" si="2"/>
        <v>1.1710794297352342E-2</v>
      </c>
      <c r="W50" s="8">
        <f t="shared" si="3"/>
        <v>3.4157921219212288E-2</v>
      </c>
      <c r="X50" s="8">
        <f t="shared" si="4"/>
        <v>3.4784033828118418E-5</v>
      </c>
      <c r="Y50" s="8">
        <f t="shared" si="5"/>
        <v>0.31574074074074077</v>
      </c>
      <c r="Z50" s="8">
        <f t="shared" si="6"/>
        <v>13.795641577810265</v>
      </c>
      <c r="AA50" s="10">
        <f t="shared" si="7"/>
        <v>7.2486661411127098E-2</v>
      </c>
      <c r="AB50">
        <v>0.03</v>
      </c>
      <c r="AC50" s="20">
        <f t="shared" si="8"/>
        <v>7.9831124902122352E-2</v>
      </c>
    </row>
    <row r="51" spans="1:29" x14ac:dyDescent="0.35">
      <c r="A51">
        <v>50</v>
      </c>
      <c r="B51" t="s">
        <v>201</v>
      </c>
      <c r="C51" t="s">
        <v>217</v>
      </c>
      <c r="D51" t="s">
        <v>265</v>
      </c>
      <c r="E51">
        <v>8.9</v>
      </c>
      <c r="F51">
        <v>3.1</v>
      </c>
      <c r="G51">
        <v>447</v>
      </c>
      <c r="H51">
        <v>1</v>
      </c>
      <c r="I51">
        <v>77</v>
      </c>
      <c r="J51">
        <v>25.9</v>
      </c>
      <c r="K51">
        <v>26.2</v>
      </c>
      <c r="L51">
        <v>68.2</v>
      </c>
      <c r="M51">
        <v>982</v>
      </c>
      <c r="N51">
        <v>408</v>
      </c>
      <c r="O51">
        <v>0.96</v>
      </c>
      <c r="P51" s="7">
        <f t="shared" si="9"/>
        <v>1.0738255033557047</v>
      </c>
      <c r="Q51">
        <v>0.59</v>
      </c>
      <c r="R51" s="7">
        <f t="shared" si="0"/>
        <v>0.65995525727069348</v>
      </c>
      <c r="S51">
        <v>2.16</v>
      </c>
      <c r="T51">
        <v>0.73</v>
      </c>
      <c r="U51" s="8">
        <f t="shared" si="1"/>
        <v>12</v>
      </c>
      <c r="V51" s="8">
        <f t="shared" si="2"/>
        <v>1.2219959266802444E-2</v>
      </c>
      <c r="W51" s="8">
        <f t="shared" si="3"/>
        <v>3.4157921219212288E-2</v>
      </c>
      <c r="X51" s="8">
        <f t="shared" si="4"/>
        <v>3.4784033828118418E-5</v>
      </c>
      <c r="Y51" s="8">
        <f t="shared" si="5"/>
        <v>0.31574074074074077</v>
      </c>
      <c r="Z51" s="8">
        <f t="shared" si="6"/>
        <v>11.495058599076009</v>
      </c>
      <c r="AA51" s="10">
        <f t="shared" si="7"/>
        <v>8.6993901891059655E-2</v>
      </c>
      <c r="AB51">
        <v>0.04</v>
      </c>
      <c r="AC51" s="20">
        <f t="shared" si="8"/>
        <v>9.730861509067075E-2</v>
      </c>
    </row>
    <row r="52" spans="1:29" x14ac:dyDescent="0.35">
      <c r="A52">
        <v>51</v>
      </c>
      <c r="B52" t="s">
        <v>201</v>
      </c>
      <c r="C52" t="s">
        <v>217</v>
      </c>
      <c r="D52" t="s">
        <v>266</v>
      </c>
      <c r="E52">
        <v>8.9</v>
      </c>
      <c r="F52">
        <v>2.5</v>
      </c>
      <c r="G52">
        <v>448</v>
      </c>
      <c r="H52">
        <v>0</v>
      </c>
      <c r="I52">
        <v>89</v>
      </c>
      <c r="J52">
        <v>26</v>
      </c>
      <c r="K52">
        <v>26.3</v>
      </c>
      <c r="L52">
        <v>68.099999999999994</v>
      </c>
      <c r="M52">
        <v>982</v>
      </c>
      <c r="N52">
        <v>421</v>
      </c>
      <c r="O52">
        <v>0.78</v>
      </c>
      <c r="P52" s="7">
        <f t="shared" si="9"/>
        <v>0.8705357142857143</v>
      </c>
      <c r="Q52">
        <v>0.21</v>
      </c>
      <c r="R52" s="7">
        <f t="shared" si="0"/>
        <v>0.234375</v>
      </c>
      <c r="S52">
        <v>2.16</v>
      </c>
      <c r="T52">
        <v>0.73</v>
      </c>
      <c r="U52" s="8">
        <f t="shared" si="1"/>
        <v>11.4</v>
      </c>
      <c r="V52" s="8">
        <f t="shared" si="2"/>
        <v>1.1608961303462322E-2</v>
      </c>
      <c r="W52" s="8">
        <f t="shared" si="3"/>
        <v>3.4360179442598227E-2</v>
      </c>
      <c r="X52" s="8">
        <f t="shared" si="4"/>
        <v>3.4989999432381086E-5</v>
      </c>
      <c r="Y52" s="8">
        <f t="shared" si="5"/>
        <v>0.31527777777777777</v>
      </c>
      <c r="Z52" s="8">
        <f t="shared" si="6"/>
        <v>13.689842591720403</v>
      </c>
      <c r="AA52" s="10">
        <f t="shared" si="7"/>
        <v>7.3046858888267896E-2</v>
      </c>
      <c r="AB52">
        <v>0.03</v>
      </c>
      <c r="AC52" s="20">
        <f t="shared" si="8"/>
        <v>8.15255121520847E-2</v>
      </c>
    </row>
    <row r="53" spans="1:29" x14ac:dyDescent="0.35">
      <c r="A53">
        <v>52</v>
      </c>
      <c r="B53" t="s">
        <v>202</v>
      </c>
      <c r="C53" t="s">
        <v>217</v>
      </c>
      <c r="D53" t="s">
        <v>267</v>
      </c>
      <c r="E53">
        <v>8.9</v>
      </c>
      <c r="F53">
        <v>1.4</v>
      </c>
      <c r="G53">
        <v>456</v>
      </c>
      <c r="H53">
        <v>3</v>
      </c>
      <c r="I53">
        <v>59</v>
      </c>
      <c r="J53">
        <v>26</v>
      </c>
      <c r="K53">
        <v>26.2</v>
      </c>
      <c r="L53">
        <v>68.2</v>
      </c>
      <c r="M53">
        <v>982</v>
      </c>
      <c r="N53">
        <v>346</v>
      </c>
      <c r="O53">
        <v>0.48</v>
      </c>
      <c r="P53" s="7">
        <f t="shared" si="9"/>
        <v>0.52631578947368418</v>
      </c>
      <c r="Q53">
        <v>1.1299999999999999</v>
      </c>
      <c r="R53" s="7">
        <f t="shared" si="0"/>
        <v>1.2390350877192982</v>
      </c>
      <c r="S53">
        <v>2.16</v>
      </c>
      <c r="T53">
        <v>0.73</v>
      </c>
      <c r="U53" s="8">
        <f t="shared" si="1"/>
        <v>10.3</v>
      </c>
      <c r="V53" s="8">
        <f t="shared" si="2"/>
        <v>1.0488798370672098E-2</v>
      </c>
      <c r="W53" s="8">
        <f t="shared" si="3"/>
        <v>3.4157921219212288E-2</v>
      </c>
      <c r="X53" s="8">
        <f t="shared" si="4"/>
        <v>3.4784033828118418E-5</v>
      </c>
      <c r="Y53" s="8">
        <f t="shared" si="5"/>
        <v>0.31574074074074077</v>
      </c>
      <c r="Z53" s="8">
        <f t="shared" si="6"/>
        <v>22.493941024472665</v>
      </c>
      <c r="AA53" s="10">
        <f t="shared" si="7"/>
        <v>4.4456416014963009E-2</v>
      </c>
      <c r="AB53">
        <v>0.02</v>
      </c>
      <c r="AC53" s="20">
        <f t="shared" si="8"/>
        <v>4.8746070191845403E-2</v>
      </c>
    </row>
    <row r="54" spans="1:29" x14ac:dyDescent="0.35">
      <c r="A54">
        <v>53</v>
      </c>
      <c r="B54" t="s">
        <v>202</v>
      </c>
      <c r="C54" t="s">
        <v>217</v>
      </c>
      <c r="D54" t="s">
        <v>268</v>
      </c>
      <c r="E54">
        <v>8.8000000000000007</v>
      </c>
      <c r="F54">
        <v>1</v>
      </c>
      <c r="G54">
        <v>446</v>
      </c>
      <c r="H54">
        <v>5</v>
      </c>
      <c r="I54">
        <v>65</v>
      </c>
      <c r="J54">
        <v>25.9</v>
      </c>
      <c r="K54">
        <v>26.2</v>
      </c>
      <c r="L54">
        <v>68.2</v>
      </c>
      <c r="M54">
        <v>982</v>
      </c>
      <c r="N54">
        <v>215</v>
      </c>
      <c r="O54">
        <v>0.32</v>
      </c>
      <c r="P54" s="7">
        <f t="shared" si="9"/>
        <v>0.35874439461883406</v>
      </c>
      <c r="Q54">
        <v>1.73</v>
      </c>
      <c r="R54" s="7">
        <f t="shared" si="0"/>
        <v>1.9394618834080717</v>
      </c>
      <c r="S54">
        <v>2.16</v>
      </c>
      <c r="T54">
        <v>0.73</v>
      </c>
      <c r="U54" s="8">
        <f t="shared" si="1"/>
        <v>9.8000000000000007</v>
      </c>
      <c r="V54" s="8">
        <f t="shared" si="2"/>
        <v>9.9796334012219965E-3</v>
      </c>
      <c r="W54" s="8">
        <f t="shared" si="3"/>
        <v>3.4157921219212288E-2</v>
      </c>
      <c r="X54" s="8">
        <f t="shared" si="4"/>
        <v>3.4784033828118418E-5</v>
      </c>
      <c r="Y54" s="8">
        <f t="shared" si="5"/>
        <v>0.31574074074074077</v>
      </c>
      <c r="Z54" s="8">
        <f t="shared" si="6"/>
        <v>30.199939721651759</v>
      </c>
      <c r="AA54" s="10">
        <f t="shared" si="7"/>
        <v>3.3112648873370197E-2</v>
      </c>
      <c r="AB54">
        <v>0.01</v>
      </c>
      <c r="AC54" s="20">
        <f t="shared" si="8"/>
        <v>3.7121803669697528E-2</v>
      </c>
    </row>
    <row r="55" spans="1:29" x14ac:dyDescent="0.35">
      <c r="A55">
        <v>54</v>
      </c>
      <c r="B55" t="s">
        <v>202</v>
      </c>
      <c r="C55" t="s">
        <v>217</v>
      </c>
      <c r="D55" t="s">
        <v>269</v>
      </c>
      <c r="E55">
        <v>8.8000000000000007</v>
      </c>
      <c r="F55">
        <v>1</v>
      </c>
      <c r="G55">
        <v>448</v>
      </c>
      <c r="H55">
        <v>0</v>
      </c>
      <c r="I55">
        <v>72</v>
      </c>
      <c r="J55">
        <v>25.8</v>
      </c>
      <c r="K55">
        <v>26.1</v>
      </c>
      <c r="L55">
        <v>68.2</v>
      </c>
      <c r="M55">
        <v>982</v>
      </c>
      <c r="N55">
        <v>404</v>
      </c>
      <c r="O55">
        <v>0.33</v>
      </c>
      <c r="P55" s="7">
        <f t="shared" si="9"/>
        <v>0.36830357142857145</v>
      </c>
      <c r="Q55">
        <v>0.22</v>
      </c>
      <c r="R55" s="7">
        <f t="shared" si="0"/>
        <v>0.2455357142857143</v>
      </c>
      <c r="S55">
        <v>2.16</v>
      </c>
      <c r="T55">
        <v>0.73</v>
      </c>
      <c r="U55" s="8">
        <f t="shared" si="1"/>
        <v>9.8000000000000007</v>
      </c>
      <c r="V55" s="8">
        <f t="shared" si="2"/>
        <v>9.9796334012219965E-3</v>
      </c>
      <c r="W55" s="8">
        <f t="shared" si="3"/>
        <v>3.3956701746853758E-2</v>
      </c>
      <c r="X55" s="8">
        <f t="shared" si="4"/>
        <v>3.457912601512603E-5</v>
      </c>
      <c r="Y55" s="8">
        <f t="shared" si="5"/>
        <v>0.31574074074074077</v>
      </c>
      <c r="Z55" s="8">
        <f t="shared" si="6"/>
        <v>30.200577014995304</v>
      </c>
      <c r="AA55" s="10">
        <f t="shared" si="7"/>
        <v>3.3111950129412301E-2</v>
      </c>
      <c r="AB55">
        <v>0.01</v>
      </c>
      <c r="AC55" s="20">
        <f t="shared" si="8"/>
        <v>3.6955301483719089E-2</v>
      </c>
    </row>
    <row r="56" spans="1:29" x14ac:dyDescent="0.35">
      <c r="A56">
        <v>55</v>
      </c>
      <c r="B56" t="s">
        <v>202</v>
      </c>
      <c r="C56" t="s">
        <v>217</v>
      </c>
      <c r="D56" t="s">
        <v>270</v>
      </c>
      <c r="E56">
        <v>8.8000000000000007</v>
      </c>
      <c r="F56">
        <v>0.7</v>
      </c>
      <c r="G56">
        <v>449</v>
      </c>
      <c r="H56">
        <v>1</v>
      </c>
      <c r="I56">
        <v>82</v>
      </c>
      <c r="J56">
        <v>25.7</v>
      </c>
      <c r="K56">
        <v>26</v>
      </c>
      <c r="L56">
        <v>68.3</v>
      </c>
      <c r="M56">
        <v>981</v>
      </c>
      <c r="N56">
        <v>363</v>
      </c>
      <c r="O56">
        <v>0.23</v>
      </c>
      <c r="P56" s="7">
        <f t="shared" si="9"/>
        <v>0.25612472160356348</v>
      </c>
      <c r="Q56">
        <v>0.4</v>
      </c>
      <c r="R56" s="7">
        <f t="shared" si="0"/>
        <v>0.44543429844097998</v>
      </c>
      <c r="S56">
        <v>2.16</v>
      </c>
      <c r="T56">
        <v>0.73</v>
      </c>
      <c r="U56" s="8">
        <f t="shared" si="1"/>
        <v>9.5</v>
      </c>
      <c r="V56" s="8">
        <f t="shared" si="2"/>
        <v>9.6839959225280322E-3</v>
      </c>
      <c r="W56" s="8">
        <f t="shared" si="3"/>
        <v>3.3756516539624561E-2</v>
      </c>
      <c r="X56" s="8">
        <f t="shared" si="4"/>
        <v>3.4410312476681511E-5</v>
      </c>
      <c r="Y56" s="8">
        <f t="shared" si="5"/>
        <v>0.31620370370370371</v>
      </c>
      <c r="Z56" s="8">
        <f t="shared" si="6"/>
        <v>42.037383234207091</v>
      </c>
      <c r="AA56" s="10">
        <f t="shared" si="7"/>
        <v>2.378835034589569E-2</v>
      </c>
      <c r="AB56">
        <v>0</v>
      </c>
      <c r="AC56" s="20">
        <f t="shared" si="8"/>
        <v>2.6490367868480726E-2</v>
      </c>
    </row>
    <row r="57" spans="1:29" x14ac:dyDescent="0.35">
      <c r="A57">
        <v>56</v>
      </c>
      <c r="B57" t="s">
        <v>202</v>
      </c>
      <c r="C57" t="s">
        <v>217</v>
      </c>
      <c r="D57" t="s">
        <v>271</v>
      </c>
      <c r="E57">
        <v>8.8000000000000007</v>
      </c>
      <c r="F57">
        <v>1.3</v>
      </c>
      <c r="G57">
        <v>467</v>
      </c>
      <c r="H57">
        <v>9</v>
      </c>
      <c r="I57">
        <v>60</v>
      </c>
      <c r="J57">
        <v>25.8</v>
      </c>
      <c r="K57">
        <v>26</v>
      </c>
      <c r="L57">
        <v>68.7</v>
      </c>
      <c r="M57">
        <v>981</v>
      </c>
      <c r="N57">
        <v>196</v>
      </c>
      <c r="O57">
        <v>0.47</v>
      </c>
      <c r="P57" s="7">
        <f t="shared" si="9"/>
        <v>0.50321199143468953</v>
      </c>
      <c r="Q57">
        <v>3.05</v>
      </c>
      <c r="R57" s="7">
        <f t="shared" si="0"/>
        <v>3.2655246252676657</v>
      </c>
      <c r="S57">
        <v>2.16</v>
      </c>
      <c r="T57">
        <v>0.73</v>
      </c>
      <c r="U57" s="8">
        <f t="shared" si="1"/>
        <v>10.100000000000001</v>
      </c>
      <c r="V57" s="8">
        <f t="shared" si="2"/>
        <v>1.0295616717635068E-2</v>
      </c>
      <c r="W57" s="8">
        <f t="shared" si="3"/>
        <v>3.3756516539624561E-2</v>
      </c>
      <c r="X57" s="8">
        <f t="shared" si="4"/>
        <v>3.4410312476681511E-5</v>
      </c>
      <c r="Y57" s="8">
        <f t="shared" si="5"/>
        <v>0.31805555555555559</v>
      </c>
      <c r="Z57" s="8">
        <f t="shared" si="6"/>
        <v>23.615634222678768</v>
      </c>
      <c r="AA57" s="10">
        <f t="shared" si="7"/>
        <v>4.2344829301246181E-2</v>
      </c>
      <c r="AB57">
        <v>0.01</v>
      </c>
      <c r="AC57" s="20">
        <f t="shared" si="8"/>
        <v>4.5337076339664002E-2</v>
      </c>
    </row>
    <row r="58" spans="1:29" x14ac:dyDescent="0.35">
      <c r="A58">
        <v>57</v>
      </c>
      <c r="B58" t="s">
        <v>202</v>
      </c>
      <c r="C58" t="s">
        <v>217</v>
      </c>
      <c r="D58" t="s">
        <v>272</v>
      </c>
      <c r="E58">
        <v>8.6999999999999993</v>
      </c>
      <c r="F58">
        <v>1.7</v>
      </c>
      <c r="G58">
        <v>471</v>
      </c>
      <c r="H58">
        <v>0</v>
      </c>
      <c r="I58">
        <v>69</v>
      </c>
      <c r="J58">
        <v>25.8</v>
      </c>
      <c r="K58">
        <v>26.1</v>
      </c>
      <c r="L58">
        <v>68.099999999999994</v>
      </c>
      <c r="M58">
        <v>981</v>
      </c>
      <c r="N58">
        <v>438</v>
      </c>
      <c r="O58">
        <v>0.54</v>
      </c>
      <c r="P58" s="7">
        <f t="shared" si="9"/>
        <v>0.5732484076433122</v>
      </c>
      <c r="Q58">
        <v>0.2</v>
      </c>
      <c r="R58" s="7">
        <f t="shared" si="0"/>
        <v>0.21231422505307856</v>
      </c>
      <c r="S58">
        <v>2.16</v>
      </c>
      <c r="T58">
        <v>0.73</v>
      </c>
      <c r="U58" s="8">
        <f t="shared" si="1"/>
        <v>10.399999999999999</v>
      </c>
      <c r="V58" s="8">
        <f t="shared" si="2"/>
        <v>1.0601427115188581E-2</v>
      </c>
      <c r="W58" s="8">
        <f t="shared" si="3"/>
        <v>3.3956701746853758E-2</v>
      </c>
      <c r="X58" s="8">
        <f t="shared" si="4"/>
        <v>3.4614374869371822E-5</v>
      </c>
      <c r="Y58" s="8">
        <f t="shared" si="5"/>
        <v>0.31527777777777777</v>
      </c>
      <c r="Z58" s="8">
        <f t="shared" si="6"/>
        <v>18.610635332319937</v>
      </c>
      <c r="AA58" s="10">
        <f t="shared" si="7"/>
        <v>5.3732716919306991E-2</v>
      </c>
      <c r="AB58">
        <v>0.02</v>
      </c>
      <c r="AC58" s="20">
        <f t="shared" si="8"/>
        <v>5.7041100763595531E-2</v>
      </c>
    </row>
    <row r="59" spans="1:29" x14ac:dyDescent="0.35">
      <c r="A59">
        <v>58</v>
      </c>
      <c r="B59" t="s">
        <v>202</v>
      </c>
      <c r="C59" t="s">
        <v>217</v>
      </c>
      <c r="D59" t="s">
        <v>273</v>
      </c>
      <c r="E59">
        <v>8.6999999999999993</v>
      </c>
      <c r="F59">
        <v>1</v>
      </c>
      <c r="G59">
        <v>471</v>
      </c>
      <c r="H59">
        <v>3</v>
      </c>
      <c r="I59">
        <v>78</v>
      </c>
      <c r="J59">
        <v>25.9</v>
      </c>
      <c r="K59">
        <v>26.2</v>
      </c>
      <c r="L59">
        <v>68.099999999999994</v>
      </c>
      <c r="M59">
        <v>981</v>
      </c>
      <c r="N59">
        <v>332</v>
      </c>
      <c r="O59">
        <v>0.34</v>
      </c>
      <c r="P59" s="7">
        <f t="shared" si="9"/>
        <v>0.36093418259023358</v>
      </c>
      <c r="Q59">
        <v>1.02</v>
      </c>
      <c r="R59" s="7">
        <f t="shared" si="0"/>
        <v>1.0828025477707006</v>
      </c>
      <c r="S59">
        <v>2.16</v>
      </c>
      <c r="T59">
        <v>0.73</v>
      </c>
      <c r="U59" s="8">
        <f t="shared" si="1"/>
        <v>9.6999999999999993</v>
      </c>
      <c r="V59" s="8">
        <f t="shared" si="2"/>
        <v>9.887869520897043E-3</v>
      </c>
      <c r="W59" s="8">
        <f t="shared" si="3"/>
        <v>3.4157921219212288E-2</v>
      </c>
      <c r="X59" s="8">
        <f t="shared" si="4"/>
        <v>3.4819491558830058E-5</v>
      </c>
      <c r="Y59" s="8">
        <f t="shared" si="5"/>
        <v>0.31527777777777777</v>
      </c>
      <c r="Z59" s="8">
        <f t="shared" si="6"/>
        <v>29.928177518599856</v>
      </c>
      <c r="AA59" s="10">
        <f t="shared" si="7"/>
        <v>3.3413327603343604E-2</v>
      </c>
      <c r="AB59">
        <v>0.01</v>
      </c>
      <c r="AC59" s="20">
        <f t="shared" si="8"/>
        <v>3.5470623782742683E-2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547E-C350-484D-B783-4E1C253B3BB7}">
  <dimension ref="A1:AC327"/>
  <sheetViews>
    <sheetView topLeftCell="C31" workbookViewId="0">
      <selection activeCell="Z63" sqref="Z63"/>
    </sheetView>
  </sheetViews>
  <sheetFormatPr defaultRowHeight="14.5" x14ac:dyDescent="0.35"/>
  <cols>
    <col min="1" max="1" width="6.08984375" customWidth="1"/>
    <col min="2" max="2" width="8.1796875" customWidth="1"/>
    <col min="3" max="3" width="9.81640625" bestFit="1" customWidth="1"/>
    <col min="4" max="4" width="7.90625" bestFit="1" customWidth="1"/>
    <col min="21" max="24" width="11.7265625" style="5" customWidth="1"/>
    <col min="25" max="25" width="8.7265625" style="5"/>
    <col min="26" max="26" width="9.1796875" style="5" bestFit="1" customWidth="1"/>
    <col min="27" max="27" width="8.7265625" style="4"/>
    <col min="28" max="28" width="8.7265625" style="13"/>
    <col min="29" max="29" width="14.36328125" style="3" customWidth="1"/>
  </cols>
  <sheetData>
    <row r="1" spans="1:29" x14ac:dyDescent="0.35">
      <c r="A1" t="s">
        <v>108</v>
      </c>
      <c r="E1">
        <v>16</v>
      </c>
      <c r="F1" t="s">
        <v>0</v>
      </c>
      <c r="G1">
        <v>500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Q1" t="s">
        <v>0</v>
      </c>
      <c r="S1" t="s">
        <v>0</v>
      </c>
      <c r="T1" t="s">
        <v>0</v>
      </c>
      <c r="U1"/>
      <c r="V1"/>
      <c r="W1"/>
      <c r="X1"/>
      <c r="Y1"/>
      <c r="Z1"/>
      <c r="AA1"/>
      <c r="AB1" s="13" t="s">
        <v>0</v>
      </c>
    </row>
    <row r="2" spans="1:29" x14ac:dyDescent="0.35">
      <c r="A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s="4" t="s">
        <v>361</v>
      </c>
      <c r="Q2" t="s">
        <v>15</v>
      </c>
      <c r="R2" s="4" t="s">
        <v>362</v>
      </c>
      <c r="S2" t="s">
        <v>16</v>
      </c>
      <c r="T2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4" t="s">
        <v>24</v>
      </c>
      <c r="AB2" t="s">
        <v>110</v>
      </c>
      <c r="AC2" s="3" t="s">
        <v>26</v>
      </c>
    </row>
    <row r="3" spans="1:29" x14ac:dyDescent="0.35">
      <c r="A3" s="33">
        <v>1</v>
      </c>
      <c r="B3" s="33" t="s">
        <v>199</v>
      </c>
      <c r="C3" s="1" t="s">
        <v>284</v>
      </c>
      <c r="D3" s="1" t="s">
        <v>285</v>
      </c>
      <c r="E3" s="1">
        <v>16.100000000000001</v>
      </c>
      <c r="F3" s="33">
        <v>0.3</v>
      </c>
      <c r="G3" s="1">
        <v>428</v>
      </c>
      <c r="H3" s="33">
        <v>1</v>
      </c>
      <c r="I3" s="33">
        <v>74</v>
      </c>
      <c r="J3" s="33">
        <v>23.3</v>
      </c>
      <c r="K3" s="33">
        <v>23.6</v>
      </c>
      <c r="L3" s="33">
        <v>69.3</v>
      </c>
      <c r="M3" s="33">
        <v>994</v>
      </c>
      <c r="N3" s="1">
        <v>313</v>
      </c>
      <c r="O3" s="33">
        <v>0.11</v>
      </c>
      <c r="P3" s="7">
        <f>O3/G3*$G$1</f>
        <v>0.12850467289719625</v>
      </c>
      <c r="Q3" s="33">
        <v>0.56999999999999995</v>
      </c>
      <c r="R3" s="7">
        <f>Q3/G3*$G$1</f>
        <v>0.66588785046728971</v>
      </c>
      <c r="S3" s="33">
        <v>2.16</v>
      </c>
      <c r="T3" s="33">
        <v>0.73</v>
      </c>
      <c r="U3" s="8">
        <f>F3+E3</f>
        <v>16.400000000000002</v>
      </c>
      <c r="V3" s="8">
        <f>U3/M3</f>
        <v>1.6498993963782699E-2</v>
      </c>
      <c r="W3" s="8">
        <f>6.13753*10^(-3)*EXP((K3*(18.564-(K3/254.4)))/(K3+255.57))</f>
        <v>2.92509521434728E-2</v>
      </c>
      <c r="X3" s="8">
        <f>W3/M3</f>
        <v>2.9427517246954528E-5</v>
      </c>
      <c r="Y3" s="8">
        <f>L3/(100*S3)</f>
        <v>0.3208333333333333</v>
      </c>
      <c r="Z3" s="8">
        <f>(V3-X3)/((F3*Y3)/M3)-T3</f>
        <v>169.35570439331462</v>
      </c>
      <c r="AA3" s="7">
        <f>1/Z3</f>
        <v>5.9047317218059725E-3</v>
      </c>
      <c r="AB3" s="33">
        <v>0</v>
      </c>
      <c r="AC3" s="12">
        <f>AA3/G3*$G$1</f>
        <v>6.8980510768761362E-3</v>
      </c>
    </row>
    <row r="4" spans="1:29" x14ac:dyDescent="0.35">
      <c r="A4" s="33">
        <v>2</v>
      </c>
      <c r="B4" s="33" t="s">
        <v>199</v>
      </c>
      <c r="C4" s="1" t="s">
        <v>284</v>
      </c>
      <c r="D4" s="1" t="s">
        <v>286</v>
      </c>
      <c r="E4" s="1">
        <v>16.2</v>
      </c>
      <c r="F4" s="33">
        <v>0.3</v>
      </c>
      <c r="G4" s="1">
        <v>428</v>
      </c>
      <c r="H4" s="33">
        <v>3</v>
      </c>
      <c r="I4" s="33">
        <v>70</v>
      </c>
      <c r="J4" s="33">
        <v>23.8</v>
      </c>
      <c r="K4" s="33">
        <v>24.1</v>
      </c>
      <c r="L4" s="33">
        <v>68.599999999999994</v>
      </c>
      <c r="M4" s="33">
        <v>994</v>
      </c>
      <c r="N4" s="1">
        <v>227</v>
      </c>
      <c r="O4" s="33">
        <v>0.11</v>
      </c>
      <c r="P4" s="7">
        <f>O4/G4*$G$1</f>
        <v>0.12850467289719625</v>
      </c>
      <c r="Q4" s="33">
        <v>0.95</v>
      </c>
      <c r="R4" s="7">
        <f t="shared" ref="R4:R67" si="0">Q4/G4*$G$1</f>
        <v>1.1098130841121494</v>
      </c>
      <c r="S4" s="33">
        <v>2.16</v>
      </c>
      <c r="T4" s="33">
        <v>0.73</v>
      </c>
      <c r="U4" s="8">
        <f t="shared" ref="U4:U67" si="1">F4+E4</f>
        <v>16.5</v>
      </c>
      <c r="V4" s="8">
        <f t="shared" ref="V4:V67" si="2">U4/M4</f>
        <v>1.659959758551308E-2</v>
      </c>
      <c r="W4" s="8">
        <f t="shared" ref="W4:W67" si="3">6.13753*10^(-3)*EXP((K4*(18.564-(K4/254.4)))/(K4+255.57))</f>
        <v>3.0143652176028286E-2</v>
      </c>
      <c r="X4" s="8">
        <f t="shared" ref="X4:X67" si="4">W4/M4</f>
        <v>3.0325605810893646E-5</v>
      </c>
      <c r="Y4" s="8">
        <f t="shared" ref="Y4:Y67" si="5">L4/(100*S4)</f>
        <v>0.31759259259259259</v>
      </c>
      <c r="Z4" s="8">
        <f t="shared" ref="Z4:Z67" si="6">(V4-X4)/((F4*Y4)/M4)-T4</f>
        <v>172.13146604130119</v>
      </c>
      <c r="AA4" s="7">
        <f t="shared" ref="AA4:AA67" si="7">1/Z4</f>
        <v>5.8095130599774255E-3</v>
      </c>
      <c r="AB4" s="33">
        <v>0</v>
      </c>
      <c r="AC4" s="12">
        <f t="shared" ref="AC4:AC67" si="8">AA4/G4*$G$1</f>
        <v>6.7868143224035339E-3</v>
      </c>
    </row>
    <row r="5" spans="1:29" x14ac:dyDescent="0.35">
      <c r="A5" s="33">
        <v>3</v>
      </c>
      <c r="B5" s="33" t="s">
        <v>199</v>
      </c>
      <c r="C5" s="1" t="s">
        <v>284</v>
      </c>
      <c r="D5" s="1" t="s">
        <v>287</v>
      </c>
      <c r="E5" s="1">
        <v>16.3</v>
      </c>
      <c r="F5" s="33">
        <v>0.4</v>
      </c>
      <c r="G5" s="1">
        <v>431</v>
      </c>
      <c r="H5" s="33">
        <v>2</v>
      </c>
      <c r="I5" s="33">
        <v>78</v>
      </c>
      <c r="J5" s="33">
        <v>24.7</v>
      </c>
      <c r="K5" s="33">
        <v>25</v>
      </c>
      <c r="L5" s="33">
        <v>68.099999999999994</v>
      </c>
      <c r="M5" s="33">
        <v>994</v>
      </c>
      <c r="N5" s="1">
        <v>307</v>
      </c>
      <c r="O5" s="33">
        <v>0.15</v>
      </c>
      <c r="P5" s="7">
        <f t="shared" ref="P5:P67" si="9">O5/G5*$G$1</f>
        <v>0.17401392111368907</v>
      </c>
      <c r="Q5" s="33">
        <v>0.74</v>
      </c>
      <c r="R5" s="7">
        <f t="shared" si="0"/>
        <v>0.85846867749419953</v>
      </c>
      <c r="S5" s="33">
        <v>2.16</v>
      </c>
      <c r="T5" s="33">
        <v>0.73</v>
      </c>
      <c r="U5" s="8">
        <f t="shared" si="1"/>
        <v>16.7</v>
      </c>
      <c r="V5" s="8">
        <f t="shared" si="2"/>
        <v>1.6800804828973843E-2</v>
      </c>
      <c r="W5" s="8">
        <f t="shared" si="3"/>
        <v>3.1810572991209617E-2</v>
      </c>
      <c r="X5" s="8">
        <f t="shared" si="4"/>
        <v>3.2002588522343682E-5</v>
      </c>
      <c r="Y5" s="8">
        <f t="shared" si="5"/>
        <v>0.31527777777777777</v>
      </c>
      <c r="Z5" s="8">
        <f t="shared" si="6"/>
        <v>131.4406650599816</v>
      </c>
      <c r="AA5" s="7">
        <f t="shared" si="7"/>
        <v>7.6079955890641631E-3</v>
      </c>
      <c r="AB5" s="33">
        <v>0.01</v>
      </c>
      <c r="AC5" s="12">
        <f t="shared" si="8"/>
        <v>8.8259809617913729E-3</v>
      </c>
    </row>
    <row r="6" spans="1:29" x14ac:dyDescent="0.35">
      <c r="A6" s="33">
        <v>4</v>
      </c>
      <c r="B6" s="33" t="s">
        <v>199</v>
      </c>
      <c r="C6" s="1" t="s">
        <v>284</v>
      </c>
      <c r="D6" s="1" t="s">
        <v>288</v>
      </c>
      <c r="E6" s="1">
        <v>15.5</v>
      </c>
      <c r="F6" s="33">
        <v>0.5</v>
      </c>
      <c r="G6" s="1">
        <v>430</v>
      </c>
      <c r="H6" s="33">
        <v>1</v>
      </c>
      <c r="I6" s="33">
        <v>92</v>
      </c>
      <c r="J6" s="33">
        <v>24.8</v>
      </c>
      <c r="K6" s="33">
        <v>25.2</v>
      </c>
      <c r="L6" s="33">
        <v>68.099999999999994</v>
      </c>
      <c r="M6" s="33">
        <v>994</v>
      </c>
      <c r="N6" s="1">
        <v>334</v>
      </c>
      <c r="O6" s="33">
        <v>0.15</v>
      </c>
      <c r="P6" s="7">
        <f t="shared" si="9"/>
        <v>0.1744186046511628</v>
      </c>
      <c r="Q6" s="33">
        <v>0.5</v>
      </c>
      <c r="R6" s="7">
        <f t="shared" si="0"/>
        <v>0.58139534883720934</v>
      </c>
      <c r="S6" s="33">
        <v>2.16</v>
      </c>
      <c r="T6" s="33">
        <v>0.73</v>
      </c>
      <c r="U6" s="8">
        <f t="shared" si="1"/>
        <v>16</v>
      </c>
      <c r="V6" s="8">
        <f t="shared" si="2"/>
        <v>1.6096579476861168E-2</v>
      </c>
      <c r="W6" s="8">
        <f t="shared" si="3"/>
        <v>3.2191735125978074E-2</v>
      </c>
      <c r="X6" s="8">
        <f t="shared" si="4"/>
        <v>3.2386051434585586E-5</v>
      </c>
      <c r="Y6" s="8">
        <f t="shared" si="5"/>
        <v>0.31527777777777777</v>
      </c>
      <c r="Z6" s="8">
        <f t="shared" si="6"/>
        <v>100.56358546880438</v>
      </c>
      <c r="AA6" s="7">
        <f t="shared" si="7"/>
        <v>9.9439573016239357E-3</v>
      </c>
      <c r="AB6" s="33">
        <v>0</v>
      </c>
      <c r="AC6" s="12">
        <f t="shared" si="8"/>
        <v>1.1562741048399926E-2</v>
      </c>
    </row>
    <row r="7" spans="1:29" x14ac:dyDescent="0.35">
      <c r="A7" s="33">
        <v>5</v>
      </c>
      <c r="B7" s="33" t="s">
        <v>199</v>
      </c>
      <c r="C7" s="1" t="s">
        <v>284</v>
      </c>
      <c r="D7" s="1" t="s">
        <v>239</v>
      </c>
      <c r="E7" s="1">
        <v>15.2</v>
      </c>
      <c r="F7" s="33">
        <v>0.8</v>
      </c>
      <c r="G7" s="1">
        <v>430</v>
      </c>
      <c r="H7" s="33">
        <v>7</v>
      </c>
      <c r="I7" s="33">
        <v>117</v>
      </c>
      <c r="J7" s="33">
        <v>24.8</v>
      </c>
      <c r="K7" s="33">
        <v>25.2</v>
      </c>
      <c r="L7" s="33">
        <v>69.3</v>
      </c>
      <c r="M7" s="33">
        <v>994</v>
      </c>
      <c r="N7" s="1">
        <v>175</v>
      </c>
      <c r="O7" s="33">
        <v>0.26</v>
      </c>
      <c r="P7" s="7">
        <f t="shared" si="9"/>
        <v>0.30232558139534882</v>
      </c>
      <c r="Q7" s="33">
        <v>2.41</v>
      </c>
      <c r="R7" s="7">
        <f t="shared" si="0"/>
        <v>2.8023255813953489</v>
      </c>
      <c r="S7" s="33">
        <v>2.16</v>
      </c>
      <c r="T7" s="33">
        <v>0.73</v>
      </c>
      <c r="U7" s="8">
        <f t="shared" si="1"/>
        <v>16</v>
      </c>
      <c r="V7" s="8">
        <f t="shared" si="2"/>
        <v>1.6096579476861168E-2</v>
      </c>
      <c r="W7" s="8">
        <f t="shared" si="3"/>
        <v>3.2191735125978074E-2</v>
      </c>
      <c r="X7" s="8">
        <f t="shared" si="4"/>
        <v>3.2386051434585586E-5</v>
      </c>
      <c r="Y7" s="8">
        <f t="shared" si="5"/>
        <v>0.3208333333333333</v>
      </c>
      <c r="Z7" s="8">
        <f t="shared" si="6"/>
        <v>61.482239993015689</v>
      </c>
      <c r="AA7" s="7">
        <f t="shared" si="7"/>
        <v>1.6264859577556037E-2</v>
      </c>
      <c r="AB7" s="33">
        <v>0.01</v>
      </c>
      <c r="AC7" s="12">
        <f t="shared" si="8"/>
        <v>1.8912627415762835E-2</v>
      </c>
    </row>
    <row r="8" spans="1:29" x14ac:dyDescent="0.35">
      <c r="A8" s="33">
        <v>6</v>
      </c>
      <c r="B8" s="33" t="s">
        <v>199</v>
      </c>
      <c r="C8" s="1" t="s">
        <v>284</v>
      </c>
      <c r="D8" s="1" t="s">
        <v>289</v>
      </c>
      <c r="E8" s="1">
        <v>15</v>
      </c>
      <c r="F8" s="33">
        <v>0.7</v>
      </c>
      <c r="G8" s="1">
        <v>429</v>
      </c>
      <c r="H8" s="33">
        <v>5</v>
      </c>
      <c r="I8" s="33">
        <v>114</v>
      </c>
      <c r="J8" s="33">
        <v>24.7</v>
      </c>
      <c r="K8" s="33">
        <v>25.2</v>
      </c>
      <c r="L8" s="33">
        <v>67.8</v>
      </c>
      <c r="M8" s="33">
        <v>994</v>
      </c>
      <c r="N8" s="1">
        <v>239</v>
      </c>
      <c r="O8" s="33">
        <v>0.24</v>
      </c>
      <c r="P8" s="7">
        <f t="shared" si="9"/>
        <v>0.27972027972027974</v>
      </c>
      <c r="Q8" s="33">
        <v>1.66</v>
      </c>
      <c r="R8" s="7">
        <f t="shared" si="0"/>
        <v>1.9347319347319347</v>
      </c>
      <c r="S8" s="33">
        <v>2.16</v>
      </c>
      <c r="T8" s="33">
        <v>0.73</v>
      </c>
      <c r="U8" s="8">
        <f t="shared" si="1"/>
        <v>15.7</v>
      </c>
      <c r="V8" s="8">
        <f t="shared" si="2"/>
        <v>1.5794768611670021E-2</v>
      </c>
      <c r="W8" s="8">
        <f t="shared" si="3"/>
        <v>3.2191735125978074E-2</v>
      </c>
      <c r="X8" s="8">
        <f t="shared" si="4"/>
        <v>3.2386051434585586E-5</v>
      </c>
      <c r="Y8" s="8">
        <f t="shared" si="5"/>
        <v>0.31388888888888888</v>
      </c>
      <c r="Z8" s="8">
        <f t="shared" si="6"/>
        <v>70.57734482117128</v>
      </c>
      <c r="AA8" s="7">
        <f t="shared" si="7"/>
        <v>1.4168852661343351E-2</v>
      </c>
      <c r="AB8" s="33">
        <v>0.01</v>
      </c>
      <c r="AC8" s="12">
        <f t="shared" si="8"/>
        <v>1.6513814290609965E-2</v>
      </c>
    </row>
    <row r="9" spans="1:29" x14ac:dyDescent="0.35">
      <c r="A9" s="33">
        <v>7</v>
      </c>
      <c r="B9" s="33" t="s">
        <v>199</v>
      </c>
      <c r="C9" s="1" t="s">
        <v>284</v>
      </c>
      <c r="D9" s="1" t="s">
        <v>290</v>
      </c>
      <c r="E9" s="1">
        <v>14.8</v>
      </c>
      <c r="F9" s="33">
        <v>0.8</v>
      </c>
      <c r="G9" s="1">
        <v>429</v>
      </c>
      <c r="H9" s="33">
        <v>5</v>
      </c>
      <c r="I9" s="33">
        <v>85</v>
      </c>
      <c r="J9" s="33">
        <v>24.7</v>
      </c>
      <c r="K9" s="33">
        <v>25.1</v>
      </c>
      <c r="L9" s="33">
        <v>66.400000000000006</v>
      </c>
      <c r="M9" s="33">
        <v>994</v>
      </c>
      <c r="N9" s="1">
        <v>231</v>
      </c>
      <c r="O9" s="33">
        <v>0.25</v>
      </c>
      <c r="P9" s="7">
        <f t="shared" si="9"/>
        <v>0.29137529137529139</v>
      </c>
      <c r="Q9" s="33">
        <v>1.81</v>
      </c>
      <c r="R9" s="7">
        <f t="shared" si="0"/>
        <v>2.1095571095571097</v>
      </c>
      <c r="S9" s="33">
        <v>2.16</v>
      </c>
      <c r="T9" s="33">
        <v>0.73</v>
      </c>
      <c r="U9" s="8">
        <f t="shared" si="1"/>
        <v>15.600000000000001</v>
      </c>
      <c r="V9" s="8">
        <f t="shared" si="2"/>
        <v>1.5694164989939641E-2</v>
      </c>
      <c r="W9" s="8">
        <f t="shared" si="3"/>
        <v>3.2000658939753422E-2</v>
      </c>
      <c r="X9" s="8">
        <f t="shared" si="4"/>
        <v>3.2193821870979301E-5</v>
      </c>
      <c r="Y9" s="8">
        <f t="shared" si="5"/>
        <v>0.30740740740740741</v>
      </c>
      <c r="Z9" s="8">
        <f t="shared" si="6"/>
        <v>62.573611778407631</v>
      </c>
      <c r="AA9" s="7">
        <f t="shared" si="7"/>
        <v>1.5981177553587717E-2</v>
      </c>
      <c r="AB9" s="33">
        <v>0.01</v>
      </c>
      <c r="AC9" s="12">
        <f t="shared" si="8"/>
        <v>1.8626081064787546E-2</v>
      </c>
    </row>
    <row r="10" spans="1:29" x14ac:dyDescent="0.35">
      <c r="A10" s="33">
        <v>8</v>
      </c>
      <c r="B10" s="33" t="s">
        <v>199</v>
      </c>
      <c r="C10" s="1" t="s">
        <v>284</v>
      </c>
      <c r="D10" s="1" t="s">
        <v>291</v>
      </c>
      <c r="E10" s="1">
        <v>14.4</v>
      </c>
      <c r="F10" s="33">
        <v>0.4</v>
      </c>
      <c r="G10" s="1">
        <v>430</v>
      </c>
      <c r="H10" s="33">
        <v>1</v>
      </c>
      <c r="I10" s="33">
        <v>69</v>
      </c>
      <c r="J10" s="33">
        <v>24.5</v>
      </c>
      <c r="K10" s="33">
        <v>24.8</v>
      </c>
      <c r="L10" s="33">
        <v>68.3</v>
      </c>
      <c r="M10" s="33">
        <v>994</v>
      </c>
      <c r="N10" s="1">
        <v>296</v>
      </c>
      <c r="O10" s="33">
        <v>0.13</v>
      </c>
      <c r="P10" s="7">
        <f t="shared" si="9"/>
        <v>0.15116279069767441</v>
      </c>
      <c r="Q10" s="33">
        <v>0.6</v>
      </c>
      <c r="R10" s="7">
        <f t="shared" si="0"/>
        <v>0.69767441860465118</v>
      </c>
      <c r="S10" s="33">
        <v>2.16</v>
      </c>
      <c r="T10" s="33">
        <v>0.73</v>
      </c>
      <c r="U10" s="8">
        <f t="shared" si="1"/>
        <v>14.8</v>
      </c>
      <c r="V10" s="8">
        <f t="shared" si="2"/>
        <v>1.488933601609658E-2</v>
      </c>
      <c r="W10" s="8">
        <f t="shared" si="3"/>
        <v>3.1433354540627942E-2</v>
      </c>
      <c r="X10" s="8">
        <f t="shared" si="4"/>
        <v>3.1623093099223282E-5</v>
      </c>
      <c r="Y10" s="8">
        <f t="shared" si="5"/>
        <v>0.31620370370370371</v>
      </c>
      <c r="Z10" s="8">
        <f t="shared" si="6"/>
        <v>116.03465576205065</v>
      </c>
      <c r="AA10" s="7">
        <f t="shared" si="7"/>
        <v>8.618114936719207E-3</v>
      </c>
      <c r="AB10" s="33">
        <v>0</v>
      </c>
      <c r="AC10" s="12">
        <f t="shared" si="8"/>
        <v>1.0021063879906056E-2</v>
      </c>
    </row>
    <row r="11" spans="1:29" x14ac:dyDescent="0.35">
      <c r="A11" s="33">
        <v>9</v>
      </c>
      <c r="B11" s="33" t="s">
        <v>199</v>
      </c>
      <c r="C11" s="1" t="s">
        <v>284</v>
      </c>
      <c r="D11" s="1" t="s">
        <v>292</v>
      </c>
      <c r="E11" s="1">
        <v>14.3</v>
      </c>
      <c r="F11" s="33">
        <v>0.4</v>
      </c>
      <c r="G11" s="1">
        <v>432</v>
      </c>
      <c r="H11" s="33">
        <v>0</v>
      </c>
      <c r="I11" s="33">
        <v>57</v>
      </c>
      <c r="J11" s="33">
        <v>24.6</v>
      </c>
      <c r="K11" s="33">
        <v>24.8</v>
      </c>
      <c r="L11" s="33">
        <v>68.400000000000006</v>
      </c>
      <c r="M11" s="33">
        <v>994</v>
      </c>
      <c r="N11" s="1">
        <v>400</v>
      </c>
      <c r="O11" s="33">
        <v>0.14000000000000001</v>
      </c>
      <c r="P11" s="7">
        <f t="shared" si="9"/>
        <v>0.16203703703703706</v>
      </c>
      <c r="Q11" s="33">
        <v>0.11</v>
      </c>
      <c r="R11" s="7">
        <f t="shared" si="0"/>
        <v>0.1273148148148148</v>
      </c>
      <c r="S11" s="33">
        <v>2.16</v>
      </c>
      <c r="T11" s="33">
        <v>0.73</v>
      </c>
      <c r="U11" s="8">
        <f t="shared" si="1"/>
        <v>14.700000000000001</v>
      </c>
      <c r="V11" s="8">
        <f t="shared" si="2"/>
        <v>1.4788732394366198E-2</v>
      </c>
      <c r="W11" s="8">
        <f t="shared" si="3"/>
        <v>3.1433354540627942E-2</v>
      </c>
      <c r="X11" s="8">
        <f t="shared" si="4"/>
        <v>3.1623093099223282E-5</v>
      </c>
      <c r="Y11" s="8">
        <f t="shared" si="5"/>
        <v>0.31666666666666671</v>
      </c>
      <c r="Z11" s="8">
        <f t="shared" si="6"/>
        <v>115.07447351678452</v>
      </c>
      <c r="AA11" s="7">
        <f t="shared" si="7"/>
        <v>8.6900245505285075E-3</v>
      </c>
      <c r="AB11" s="33">
        <v>0</v>
      </c>
      <c r="AC11" s="12">
        <f t="shared" si="8"/>
        <v>1.005789878533392E-2</v>
      </c>
    </row>
    <row r="12" spans="1:29" x14ac:dyDescent="0.35">
      <c r="A12" s="33">
        <v>10</v>
      </c>
      <c r="B12" s="33" t="s">
        <v>199</v>
      </c>
      <c r="C12" s="1" t="s">
        <v>284</v>
      </c>
      <c r="D12" s="1" t="s">
        <v>293</v>
      </c>
      <c r="E12" s="1">
        <v>14.2</v>
      </c>
      <c r="F12" s="33">
        <v>0.5</v>
      </c>
      <c r="G12" s="1">
        <v>429</v>
      </c>
      <c r="H12" s="33">
        <v>3</v>
      </c>
      <c r="I12" s="33">
        <v>68</v>
      </c>
      <c r="J12" s="33">
        <v>24.7</v>
      </c>
      <c r="K12" s="33">
        <v>25</v>
      </c>
      <c r="L12" s="33">
        <v>68.099999999999994</v>
      </c>
      <c r="M12" s="33">
        <v>994</v>
      </c>
      <c r="N12" s="1">
        <v>238</v>
      </c>
      <c r="O12" s="33">
        <v>0.16</v>
      </c>
      <c r="P12" s="7">
        <f t="shared" si="9"/>
        <v>0.18648018648018649</v>
      </c>
      <c r="Q12" s="33">
        <v>1.04</v>
      </c>
      <c r="R12" s="7">
        <f t="shared" si="0"/>
        <v>1.2121212121212122</v>
      </c>
      <c r="S12" s="33">
        <v>2.16</v>
      </c>
      <c r="T12" s="33">
        <v>0.73</v>
      </c>
      <c r="U12" s="8">
        <f t="shared" si="1"/>
        <v>14.7</v>
      </c>
      <c r="V12" s="8">
        <f t="shared" si="2"/>
        <v>1.4788732394366197E-2</v>
      </c>
      <c r="W12" s="8">
        <f t="shared" si="3"/>
        <v>3.1810572991209617E-2</v>
      </c>
      <c r="X12" s="8">
        <f t="shared" si="4"/>
        <v>3.2002588522343682E-5</v>
      </c>
      <c r="Y12" s="8">
        <f t="shared" si="5"/>
        <v>0.31527777777777777</v>
      </c>
      <c r="Z12" s="8">
        <f t="shared" si="6"/>
        <v>92.319307378381751</v>
      </c>
      <c r="AA12" s="7">
        <f t="shared" si="7"/>
        <v>1.0831970347236035E-2</v>
      </c>
      <c r="AB12" s="33">
        <v>0</v>
      </c>
      <c r="AC12" s="12">
        <f t="shared" si="8"/>
        <v>1.2624674064377664E-2</v>
      </c>
    </row>
    <row r="13" spans="1:29" x14ac:dyDescent="0.35">
      <c r="A13" s="33">
        <v>11</v>
      </c>
      <c r="B13" s="33" t="s">
        <v>199</v>
      </c>
      <c r="C13" s="1" t="s">
        <v>284</v>
      </c>
      <c r="D13" s="1" t="s">
        <v>294</v>
      </c>
      <c r="E13" s="1">
        <v>14.1</v>
      </c>
      <c r="F13" s="33">
        <v>0.4</v>
      </c>
      <c r="G13" s="1">
        <v>430</v>
      </c>
      <c r="H13" s="33">
        <v>0</v>
      </c>
      <c r="I13" s="33">
        <v>75</v>
      </c>
      <c r="J13" s="33">
        <v>24.8</v>
      </c>
      <c r="K13" s="33">
        <v>25.1</v>
      </c>
      <c r="L13" s="33">
        <v>68.099999999999994</v>
      </c>
      <c r="M13" s="33">
        <v>994</v>
      </c>
      <c r="N13" s="1">
        <v>359</v>
      </c>
      <c r="O13" s="33">
        <v>0.14000000000000001</v>
      </c>
      <c r="P13" s="7">
        <f t="shared" si="9"/>
        <v>0.16279069767441862</v>
      </c>
      <c r="Q13" s="33">
        <v>0.28999999999999998</v>
      </c>
      <c r="R13" s="7">
        <f t="shared" si="0"/>
        <v>0.33720930232558138</v>
      </c>
      <c r="S13" s="33">
        <v>2.16</v>
      </c>
      <c r="T13" s="33">
        <v>0.73</v>
      </c>
      <c r="U13" s="8">
        <f t="shared" si="1"/>
        <v>14.5</v>
      </c>
      <c r="V13" s="8">
        <f t="shared" si="2"/>
        <v>1.4587525150905433E-2</v>
      </c>
      <c r="W13" s="8">
        <f t="shared" si="3"/>
        <v>3.2000658939753422E-2</v>
      </c>
      <c r="X13" s="8">
        <f t="shared" si="4"/>
        <v>3.2193821870979301E-5</v>
      </c>
      <c r="Y13" s="8">
        <f t="shared" si="5"/>
        <v>0.31527777777777777</v>
      </c>
      <c r="Z13" s="8">
        <f t="shared" si="6"/>
        <v>113.99422384981693</v>
      </c>
      <c r="AA13" s="7">
        <f t="shared" si="7"/>
        <v>8.7723743030827771E-3</v>
      </c>
      <c r="AB13" s="33">
        <v>0</v>
      </c>
      <c r="AC13" s="12">
        <f t="shared" si="8"/>
        <v>1.0200435236142764E-2</v>
      </c>
    </row>
    <row r="14" spans="1:29" x14ac:dyDescent="0.35">
      <c r="A14" s="33">
        <v>12</v>
      </c>
      <c r="B14" s="33" t="s">
        <v>199</v>
      </c>
      <c r="C14" s="1" t="s">
        <v>284</v>
      </c>
      <c r="D14" s="1" t="s">
        <v>295</v>
      </c>
      <c r="E14" s="1">
        <v>14.1</v>
      </c>
      <c r="F14" s="33">
        <v>0.4</v>
      </c>
      <c r="G14" s="1">
        <v>428</v>
      </c>
      <c r="H14" s="33">
        <v>2</v>
      </c>
      <c r="I14" s="33">
        <v>75</v>
      </c>
      <c r="J14" s="33">
        <v>24.9</v>
      </c>
      <c r="K14" s="33">
        <v>25.2</v>
      </c>
      <c r="L14" s="33">
        <v>70.2</v>
      </c>
      <c r="M14" s="33">
        <v>994</v>
      </c>
      <c r="N14" s="1">
        <v>270</v>
      </c>
      <c r="O14" s="33">
        <v>0.17</v>
      </c>
      <c r="P14" s="7">
        <f t="shared" si="9"/>
        <v>0.19859813084112152</v>
      </c>
      <c r="Q14" s="33">
        <v>0.88</v>
      </c>
      <c r="R14" s="7">
        <f t="shared" si="0"/>
        <v>1.02803738317757</v>
      </c>
      <c r="S14" s="33">
        <v>2.16</v>
      </c>
      <c r="T14" s="33">
        <v>0.73</v>
      </c>
      <c r="U14" s="8">
        <f t="shared" si="1"/>
        <v>14.5</v>
      </c>
      <c r="V14" s="8">
        <f t="shared" si="2"/>
        <v>1.4587525150905433E-2</v>
      </c>
      <c r="W14" s="8">
        <f t="shared" si="3"/>
        <v>3.2191735125978074E-2</v>
      </c>
      <c r="X14" s="8">
        <f t="shared" si="4"/>
        <v>3.2386051434585586E-5</v>
      </c>
      <c r="Y14" s="8">
        <f t="shared" si="5"/>
        <v>0.32500000000000001</v>
      </c>
      <c r="Z14" s="8">
        <f t="shared" si="6"/>
        <v>110.56083280672324</v>
      </c>
      <c r="AA14" s="7">
        <f t="shared" si="7"/>
        <v>9.044794387069682E-3</v>
      </c>
      <c r="AB14" s="33">
        <v>0</v>
      </c>
      <c r="AC14" s="12">
        <f t="shared" si="8"/>
        <v>1.0566348583025329E-2</v>
      </c>
    </row>
    <row r="15" spans="1:29" x14ac:dyDescent="0.35">
      <c r="A15" s="33">
        <v>13</v>
      </c>
      <c r="B15" s="33" t="s">
        <v>199</v>
      </c>
      <c r="C15" s="1" t="s">
        <v>284</v>
      </c>
      <c r="D15" s="1" t="s">
        <v>296</v>
      </c>
      <c r="E15" s="1">
        <v>13.9</v>
      </c>
      <c r="F15" s="33">
        <v>0.6</v>
      </c>
      <c r="G15" s="1">
        <v>428</v>
      </c>
      <c r="H15" s="33">
        <v>5</v>
      </c>
      <c r="I15" s="33">
        <v>103</v>
      </c>
      <c r="J15" s="33">
        <v>24.9</v>
      </c>
      <c r="K15" s="33">
        <v>25.3</v>
      </c>
      <c r="L15" s="33">
        <v>69.5</v>
      </c>
      <c r="M15" s="33">
        <v>994</v>
      </c>
      <c r="N15" s="1">
        <v>175</v>
      </c>
      <c r="O15" s="33">
        <v>0.22</v>
      </c>
      <c r="P15" s="7">
        <f t="shared" si="9"/>
        <v>0.2570093457943925</v>
      </c>
      <c r="Q15" s="33">
        <v>1.84</v>
      </c>
      <c r="R15" s="7">
        <f t="shared" si="0"/>
        <v>2.1495327102803738</v>
      </c>
      <c r="S15" s="33">
        <v>2.16</v>
      </c>
      <c r="T15" s="33">
        <v>0.73</v>
      </c>
      <c r="U15" s="8">
        <f t="shared" si="1"/>
        <v>14.5</v>
      </c>
      <c r="V15" s="8">
        <f t="shared" si="2"/>
        <v>1.4587525150905433E-2</v>
      </c>
      <c r="W15" s="8">
        <f t="shared" si="3"/>
        <v>3.2383805885107975E-2</v>
      </c>
      <c r="X15" s="8">
        <f t="shared" si="4"/>
        <v>3.2579281574555306E-5</v>
      </c>
      <c r="Y15" s="8">
        <f t="shared" si="5"/>
        <v>0.32175925925925924</v>
      </c>
      <c r="Z15" s="8">
        <f t="shared" si="6"/>
        <v>74.210170214120311</v>
      </c>
      <c r="AA15" s="7">
        <f t="shared" si="7"/>
        <v>1.3475241966359557E-2</v>
      </c>
      <c r="AB15" s="33">
        <v>0.01</v>
      </c>
      <c r="AC15" s="12">
        <f t="shared" si="8"/>
        <v>1.5742105100887333E-2</v>
      </c>
    </row>
    <row r="16" spans="1:29" x14ac:dyDescent="0.35">
      <c r="A16" s="33">
        <v>14</v>
      </c>
      <c r="B16" s="33" t="s">
        <v>199</v>
      </c>
      <c r="C16" s="1" t="s">
        <v>284</v>
      </c>
      <c r="D16" s="1" t="s">
        <v>297</v>
      </c>
      <c r="E16" s="1">
        <v>13.5</v>
      </c>
      <c r="F16" s="33">
        <v>0.7</v>
      </c>
      <c r="G16" s="1">
        <v>429</v>
      </c>
      <c r="H16" s="33">
        <v>7</v>
      </c>
      <c r="I16" s="33">
        <v>102</v>
      </c>
      <c r="J16" s="33">
        <v>24.7</v>
      </c>
      <c r="K16" s="33">
        <v>25.2</v>
      </c>
      <c r="L16" s="33">
        <v>67.3</v>
      </c>
      <c r="M16" s="33">
        <v>994</v>
      </c>
      <c r="N16" s="1">
        <v>152</v>
      </c>
      <c r="O16" s="33">
        <v>0.25</v>
      </c>
      <c r="P16" s="7">
        <f t="shared" si="9"/>
        <v>0.29137529137529139</v>
      </c>
      <c r="Q16" s="33">
        <v>2.33</v>
      </c>
      <c r="R16" s="7">
        <f t="shared" si="0"/>
        <v>2.7156177156177157</v>
      </c>
      <c r="S16" s="33">
        <v>2.16</v>
      </c>
      <c r="T16" s="33">
        <v>0.73</v>
      </c>
      <c r="U16" s="8">
        <f t="shared" si="1"/>
        <v>14.2</v>
      </c>
      <c r="V16" s="8">
        <f t="shared" si="2"/>
        <v>1.4285714285714285E-2</v>
      </c>
      <c r="W16" s="8">
        <f t="shared" si="3"/>
        <v>3.2191735125978074E-2</v>
      </c>
      <c r="X16" s="8">
        <f t="shared" si="4"/>
        <v>3.2386051434585586E-5</v>
      </c>
      <c r="Y16" s="8">
        <f t="shared" si="5"/>
        <v>0.31157407407407406</v>
      </c>
      <c r="Z16" s="8">
        <f t="shared" si="6"/>
        <v>64.229596374714262</v>
      </c>
      <c r="AA16" s="7">
        <f t="shared" si="7"/>
        <v>1.5569146568600848E-2</v>
      </c>
      <c r="AB16" s="33">
        <v>0.01</v>
      </c>
      <c r="AC16" s="12">
        <f t="shared" si="8"/>
        <v>1.8145858471562762E-2</v>
      </c>
    </row>
    <row r="17" spans="1:29" x14ac:dyDescent="0.35">
      <c r="A17" s="33">
        <v>15</v>
      </c>
      <c r="B17" s="33" t="s">
        <v>199</v>
      </c>
      <c r="C17" s="1" t="s">
        <v>284</v>
      </c>
      <c r="D17" s="1" t="s">
        <v>298</v>
      </c>
      <c r="E17" s="1">
        <v>13.3</v>
      </c>
      <c r="F17" s="33">
        <v>0.8</v>
      </c>
      <c r="G17" s="1">
        <v>429</v>
      </c>
      <c r="H17" s="33">
        <v>7</v>
      </c>
      <c r="I17" s="33">
        <v>104</v>
      </c>
      <c r="J17" s="33">
        <v>24.5</v>
      </c>
      <c r="K17" s="33">
        <v>24.9</v>
      </c>
      <c r="L17" s="33">
        <v>69.8</v>
      </c>
      <c r="M17" s="33">
        <v>994</v>
      </c>
      <c r="N17" s="1">
        <v>189</v>
      </c>
      <c r="O17" s="33">
        <v>0.28999999999999998</v>
      </c>
      <c r="P17" s="7">
        <f t="shared" si="9"/>
        <v>0.33799533799533799</v>
      </c>
      <c r="Q17" s="33">
        <v>2.34</v>
      </c>
      <c r="R17" s="7">
        <f t="shared" si="0"/>
        <v>2.7272727272727271</v>
      </c>
      <c r="S17" s="33">
        <v>2.16</v>
      </c>
      <c r="T17" s="33">
        <v>0.73</v>
      </c>
      <c r="U17" s="8">
        <f t="shared" si="1"/>
        <v>14.100000000000001</v>
      </c>
      <c r="V17" s="8">
        <f t="shared" si="2"/>
        <v>1.4185110663983905E-2</v>
      </c>
      <c r="W17" s="8">
        <f t="shared" si="3"/>
        <v>3.1621472960001264E-2</v>
      </c>
      <c r="X17" s="8">
        <f t="shared" si="4"/>
        <v>3.181234704225479E-5</v>
      </c>
      <c r="Y17" s="8">
        <f t="shared" si="5"/>
        <v>0.32314814814814813</v>
      </c>
      <c r="Z17" s="8">
        <f t="shared" si="6"/>
        <v>53.689229259323788</v>
      </c>
      <c r="AA17" s="7">
        <f t="shared" si="7"/>
        <v>1.8625709733509313E-2</v>
      </c>
      <c r="AB17" s="33">
        <v>0.01</v>
      </c>
      <c r="AC17" s="12">
        <f t="shared" si="8"/>
        <v>2.1708286402691505E-2</v>
      </c>
    </row>
    <row r="18" spans="1:29" x14ac:dyDescent="0.35">
      <c r="A18" s="33">
        <v>16</v>
      </c>
      <c r="B18" s="33" t="s">
        <v>199</v>
      </c>
      <c r="C18" s="1" t="s">
        <v>284</v>
      </c>
      <c r="D18" s="1" t="s">
        <v>299</v>
      </c>
      <c r="E18" s="1">
        <v>13.2</v>
      </c>
      <c r="F18" s="33">
        <v>0.6</v>
      </c>
      <c r="G18" s="1">
        <v>431</v>
      </c>
      <c r="H18" s="33">
        <v>4</v>
      </c>
      <c r="I18" s="33">
        <v>106</v>
      </c>
      <c r="J18" s="33">
        <v>24.5</v>
      </c>
      <c r="K18" s="33">
        <v>24.9</v>
      </c>
      <c r="L18" s="33">
        <v>67.5</v>
      </c>
      <c r="M18" s="33">
        <v>994</v>
      </c>
      <c r="N18" s="1">
        <v>243</v>
      </c>
      <c r="O18" s="33">
        <v>0.23</v>
      </c>
      <c r="P18" s="7">
        <f t="shared" si="9"/>
        <v>0.26682134570765659</v>
      </c>
      <c r="Q18" s="33">
        <v>1.43</v>
      </c>
      <c r="R18" s="7">
        <f t="shared" si="0"/>
        <v>1.6589327146171693</v>
      </c>
      <c r="S18" s="33">
        <v>2.16</v>
      </c>
      <c r="T18" s="33">
        <v>0.73</v>
      </c>
      <c r="U18" s="8">
        <f t="shared" si="1"/>
        <v>13.799999999999999</v>
      </c>
      <c r="V18" s="8">
        <f t="shared" si="2"/>
        <v>1.3883299798792756E-2</v>
      </c>
      <c r="W18" s="8">
        <f t="shared" si="3"/>
        <v>3.1621472960001264E-2</v>
      </c>
      <c r="X18" s="8">
        <f t="shared" si="4"/>
        <v>3.181234704225479E-5</v>
      </c>
      <c r="Y18" s="8">
        <f t="shared" si="5"/>
        <v>0.3125</v>
      </c>
      <c r="Z18" s="8">
        <f t="shared" si="6"/>
        <v>72.701352144213317</v>
      </c>
      <c r="AA18" s="7">
        <f t="shared" si="7"/>
        <v>1.3754902357474176E-2</v>
      </c>
      <c r="AB18" s="33">
        <v>0.01</v>
      </c>
      <c r="AC18" s="12">
        <f t="shared" si="8"/>
        <v>1.5956963291733382E-2</v>
      </c>
    </row>
    <row r="19" spans="1:29" x14ac:dyDescent="0.35">
      <c r="A19" s="33">
        <v>17</v>
      </c>
      <c r="B19" s="33" t="s">
        <v>200</v>
      </c>
      <c r="C19" s="1" t="s">
        <v>284</v>
      </c>
      <c r="D19" s="1" t="s">
        <v>300</v>
      </c>
      <c r="E19" s="1">
        <v>13.1</v>
      </c>
      <c r="F19" s="33">
        <v>0.4</v>
      </c>
      <c r="G19" s="1">
        <v>432</v>
      </c>
      <c r="H19" s="33">
        <v>2</v>
      </c>
      <c r="I19" s="33">
        <v>60</v>
      </c>
      <c r="J19" s="33">
        <v>25</v>
      </c>
      <c r="K19" s="33">
        <v>25.3</v>
      </c>
      <c r="L19" s="33">
        <v>69</v>
      </c>
      <c r="M19" s="33">
        <v>994</v>
      </c>
      <c r="N19" s="1">
        <v>271</v>
      </c>
      <c r="O19" s="33">
        <v>0.13</v>
      </c>
      <c r="P19" s="7">
        <f t="shared" si="9"/>
        <v>0.15046296296296297</v>
      </c>
      <c r="Q19" s="33">
        <v>0.68</v>
      </c>
      <c r="R19" s="7">
        <f t="shared" si="0"/>
        <v>0.78703703703703709</v>
      </c>
      <c r="S19" s="33">
        <v>2.16</v>
      </c>
      <c r="T19" s="33">
        <v>0.73</v>
      </c>
      <c r="U19" s="8">
        <f t="shared" si="1"/>
        <v>13.5</v>
      </c>
      <c r="V19" s="8">
        <f t="shared" si="2"/>
        <v>1.358148893360161E-2</v>
      </c>
      <c r="W19" s="8">
        <f t="shared" si="3"/>
        <v>3.2383805885107975E-2</v>
      </c>
      <c r="X19" s="8">
        <f t="shared" si="4"/>
        <v>3.2579281574555306E-5</v>
      </c>
      <c r="Y19" s="8">
        <f t="shared" si="5"/>
        <v>0.31944444444444442</v>
      </c>
      <c r="Z19" s="8">
        <f t="shared" si="6"/>
        <v>104.66873543220352</v>
      </c>
      <c r="AA19" s="7">
        <f t="shared" si="7"/>
        <v>9.5539512909060056E-3</v>
      </c>
      <c r="AB19" s="33">
        <v>0</v>
      </c>
      <c r="AC19" s="12">
        <f t="shared" si="8"/>
        <v>1.1057813994104174E-2</v>
      </c>
    </row>
    <row r="20" spans="1:29" x14ac:dyDescent="0.35">
      <c r="A20" s="33">
        <v>18</v>
      </c>
      <c r="B20" s="33" t="s">
        <v>200</v>
      </c>
      <c r="C20" s="1" t="s">
        <v>284</v>
      </c>
      <c r="D20" s="1" t="s">
        <v>301</v>
      </c>
      <c r="E20" s="1">
        <v>13.1</v>
      </c>
      <c r="F20" s="33">
        <v>0.2</v>
      </c>
      <c r="G20" s="1">
        <v>432</v>
      </c>
      <c r="H20" s="33">
        <v>2</v>
      </c>
      <c r="I20" s="33">
        <v>59</v>
      </c>
      <c r="J20" s="33">
        <v>25.3</v>
      </c>
      <c r="K20" s="33">
        <v>25.5</v>
      </c>
      <c r="L20" s="33">
        <v>70.2</v>
      </c>
      <c r="M20" s="33">
        <v>994</v>
      </c>
      <c r="N20" s="1">
        <v>212</v>
      </c>
      <c r="O20" s="33">
        <v>0.12</v>
      </c>
      <c r="P20" s="7">
        <f t="shared" si="9"/>
        <v>0.1388888888888889</v>
      </c>
      <c r="Q20" s="33">
        <v>0.82</v>
      </c>
      <c r="R20" s="7">
        <f t="shared" si="0"/>
        <v>0.94907407407407396</v>
      </c>
      <c r="S20" s="33">
        <v>2.16</v>
      </c>
      <c r="T20" s="33">
        <v>0.73</v>
      </c>
      <c r="U20" s="8">
        <f t="shared" si="1"/>
        <v>13.299999999999999</v>
      </c>
      <c r="V20" s="8">
        <f t="shared" si="2"/>
        <v>1.3380281690140845E-2</v>
      </c>
      <c r="W20" s="8">
        <f t="shared" si="3"/>
        <v>3.2770948537581931E-2</v>
      </c>
      <c r="X20" s="8">
        <f t="shared" si="4"/>
        <v>3.2968761104207172E-5</v>
      </c>
      <c r="Y20" s="8">
        <f t="shared" si="5"/>
        <v>0.32500000000000001</v>
      </c>
      <c r="Z20" s="8">
        <f t="shared" si="6"/>
        <v>203.38121617634491</v>
      </c>
      <c r="AA20" s="7">
        <f t="shared" si="7"/>
        <v>4.9168749150016594E-3</v>
      </c>
      <c r="AB20" s="33">
        <v>0</v>
      </c>
      <c r="AC20" s="12">
        <f t="shared" si="8"/>
        <v>5.6908274479185875E-3</v>
      </c>
    </row>
    <row r="21" spans="1:29" x14ac:dyDescent="0.35">
      <c r="A21" s="33">
        <v>20</v>
      </c>
      <c r="B21" s="33" t="s">
        <v>200</v>
      </c>
      <c r="C21" s="1" t="s">
        <v>284</v>
      </c>
      <c r="D21" s="1" t="s">
        <v>302</v>
      </c>
      <c r="E21" s="1">
        <v>12.7</v>
      </c>
      <c r="F21" s="33">
        <v>0.3</v>
      </c>
      <c r="G21" s="1">
        <v>431</v>
      </c>
      <c r="H21" s="33">
        <v>0</v>
      </c>
      <c r="I21" s="33">
        <v>69</v>
      </c>
      <c r="J21" s="33">
        <v>25.2</v>
      </c>
      <c r="K21" s="33">
        <v>25.5</v>
      </c>
      <c r="L21" s="33">
        <v>68.099999999999994</v>
      </c>
      <c r="M21" s="33">
        <v>994</v>
      </c>
      <c r="N21" s="1">
        <v>348</v>
      </c>
      <c r="O21" s="33">
        <v>0.1</v>
      </c>
      <c r="P21" s="7">
        <f t="shared" si="9"/>
        <v>0.11600928074245939</v>
      </c>
      <c r="Q21" s="33">
        <v>0.23</v>
      </c>
      <c r="R21" s="7">
        <f t="shared" si="0"/>
        <v>0.26682134570765659</v>
      </c>
      <c r="S21" s="33">
        <v>2.16</v>
      </c>
      <c r="T21" s="33">
        <v>0.73</v>
      </c>
      <c r="U21" s="8">
        <f t="shared" si="1"/>
        <v>13</v>
      </c>
      <c r="V21" s="8">
        <f t="shared" si="2"/>
        <v>1.3078470824949699E-2</v>
      </c>
      <c r="W21" s="8">
        <f t="shared" si="3"/>
        <v>3.2770948537581931E-2</v>
      </c>
      <c r="X21" s="8">
        <f t="shared" si="4"/>
        <v>3.2968761104207172E-5</v>
      </c>
      <c r="Y21" s="8">
        <f t="shared" si="5"/>
        <v>0.31527777777777777</v>
      </c>
      <c r="Z21" s="8">
        <f t="shared" si="6"/>
        <v>136.36845693176127</v>
      </c>
      <c r="AA21" s="7">
        <f t="shared" si="7"/>
        <v>7.3330741030559555E-3</v>
      </c>
      <c r="AB21" s="33">
        <v>0</v>
      </c>
      <c r="AC21" s="12">
        <f t="shared" si="8"/>
        <v>8.5070465232667692E-3</v>
      </c>
    </row>
    <row r="22" spans="1:29" x14ac:dyDescent="0.35">
      <c r="A22" s="33">
        <v>21</v>
      </c>
      <c r="B22" s="33" t="s">
        <v>200</v>
      </c>
      <c r="C22" s="1" t="s">
        <v>284</v>
      </c>
      <c r="D22" s="1" t="s">
        <v>303</v>
      </c>
      <c r="E22" s="1">
        <v>12.7</v>
      </c>
      <c r="F22" s="33">
        <v>0.4</v>
      </c>
      <c r="G22" s="1">
        <v>430</v>
      </c>
      <c r="H22" s="33">
        <v>2</v>
      </c>
      <c r="I22" s="33">
        <v>80</v>
      </c>
      <c r="J22" s="33">
        <v>25.3</v>
      </c>
      <c r="K22" s="33">
        <v>25.6</v>
      </c>
      <c r="L22" s="33">
        <v>69.8</v>
      </c>
      <c r="M22" s="33">
        <v>994</v>
      </c>
      <c r="N22" s="1">
        <v>277</v>
      </c>
      <c r="O22" s="33">
        <v>0.21</v>
      </c>
      <c r="P22" s="7">
        <f t="shared" si="9"/>
        <v>0.2441860465116279</v>
      </c>
      <c r="Q22" s="33">
        <v>0.94</v>
      </c>
      <c r="R22" s="7">
        <f t="shared" si="0"/>
        <v>1.0930232558139534</v>
      </c>
      <c r="S22" s="33">
        <v>2.16</v>
      </c>
      <c r="T22" s="33">
        <v>0.73</v>
      </c>
      <c r="U22" s="8">
        <f t="shared" si="1"/>
        <v>13.1</v>
      </c>
      <c r="V22" s="8">
        <f t="shared" si="2"/>
        <v>1.3179074446680081E-2</v>
      </c>
      <c r="W22" s="8">
        <f t="shared" si="3"/>
        <v>3.2966029176077952E-2</v>
      </c>
      <c r="X22" s="8">
        <f t="shared" si="4"/>
        <v>3.3165019291828922E-5</v>
      </c>
      <c r="Y22" s="8">
        <f t="shared" si="5"/>
        <v>0.32314814814814813</v>
      </c>
      <c r="Z22" s="8">
        <f t="shared" si="6"/>
        <v>100.3616668229931</v>
      </c>
      <c r="AA22" s="7">
        <f t="shared" si="7"/>
        <v>9.9639636492256586E-3</v>
      </c>
      <c r="AB22" s="33">
        <v>0.01</v>
      </c>
      <c r="AC22" s="12">
        <f t="shared" si="8"/>
        <v>1.1586004243285651E-2</v>
      </c>
    </row>
    <row r="23" spans="1:29" x14ac:dyDescent="0.35">
      <c r="A23" s="33">
        <v>22</v>
      </c>
      <c r="B23" s="33" t="s">
        <v>200</v>
      </c>
      <c r="C23" s="1" t="s">
        <v>284</v>
      </c>
      <c r="D23" s="1" t="s">
        <v>304</v>
      </c>
      <c r="E23" s="1">
        <v>12.6</v>
      </c>
      <c r="F23" s="33">
        <v>0.4</v>
      </c>
      <c r="G23" s="1">
        <v>430</v>
      </c>
      <c r="H23" s="33">
        <v>2</v>
      </c>
      <c r="I23" s="33">
        <v>80</v>
      </c>
      <c r="J23" s="33">
        <v>25.4</v>
      </c>
      <c r="K23" s="33">
        <v>25.7</v>
      </c>
      <c r="L23" s="33">
        <v>68.3</v>
      </c>
      <c r="M23" s="33">
        <v>994</v>
      </c>
      <c r="N23" s="1">
        <v>265</v>
      </c>
      <c r="O23" s="33">
        <v>0.18</v>
      </c>
      <c r="P23" s="7">
        <f t="shared" si="9"/>
        <v>0.20930232558139533</v>
      </c>
      <c r="Q23" s="33">
        <v>0.86</v>
      </c>
      <c r="R23" s="7">
        <f t="shared" si="0"/>
        <v>1</v>
      </c>
      <c r="S23" s="33">
        <v>2.16</v>
      </c>
      <c r="T23" s="33">
        <v>0.73</v>
      </c>
      <c r="U23" s="8">
        <f t="shared" si="1"/>
        <v>13</v>
      </c>
      <c r="V23" s="8">
        <f t="shared" si="2"/>
        <v>1.3078470824949699E-2</v>
      </c>
      <c r="W23" s="8">
        <f t="shared" si="3"/>
        <v>3.3162121877851704E-2</v>
      </c>
      <c r="X23" s="8">
        <f t="shared" si="4"/>
        <v>3.3362295651762278E-5</v>
      </c>
      <c r="Y23" s="8">
        <f t="shared" si="5"/>
        <v>0.31620370370370371</v>
      </c>
      <c r="Z23" s="8">
        <f t="shared" si="6"/>
        <v>101.78965525894522</v>
      </c>
      <c r="AA23" s="7">
        <f t="shared" si="7"/>
        <v>9.8241810275914113E-3</v>
      </c>
      <c r="AB23" s="33">
        <v>0</v>
      </c>
      <c r="AC23" s="12">
        <f t="shared" si="8"/>
        <v>1.1423466311152803E-2</v>
      </c>
    </row>
    <row r="24" spans="1:29" x14ac:dyDescent="0.35">
      <c r="A24" s="33">
        <v>23</v>
      </c>
      <c r="B24" s="33" t="s">
        <v>200</v>
      </c>
      <c r="C24" s="1" t="s">
        <v>284</v>
      </c>
      <c r="D24" s="1" t="s">
        <v>305</v>
      </c>
      <c r="E24" s="1">
        <v>12.4</v>
      </c>
      <c r="F24" s="33">
        <v>0.3</v>
      </c>
      <c r="G24" s="1">
        <v>429</v>
      </c>
      <c r="H24" s="33">
        <v>2</v>
      </c>
      <c r="I24" s="33">
        <v>80</v>
      </c>
      <c r="J24" s="33">
        <v>25.6</v>
      </c>
      <c r="K24" s="33">
        <v>25.9</v>
      </c>
      <c r="L24" s="33">
        <v>69.5</v>
      </c>
      <c r="M24" s="33">
        <v>994</v>
      </c>
      <c r="N24" s="1">
        <v>270</v>
      </c>
      <c r="O24" s="33">
        <v>0.15</v>
      </c>
      <c r="P24" s="7">
        <f t="shared" si="9"/>
        <v>0.17482517482517482</v>
      </c>
      <c r="Q24" s="33">
        <v>0.66</v>
      </c>
      <c r="R24" s="7">
        <f t="shared" si="0"/>
        <v>0.76923076923076927</v>
      </c>
      <c r="S24" s="33">
        <v>2.16</v>
      </c>
      <c r="T24" s="33">
        <v>0.73</v>
      </c>
      <c r="U24" s="8">
        <f t="shared" si="1"/>
        <v>12.700000000000001</v>
      </c>
      <c r="V24" s="8">
        <f t="shared" si="2"/>
        <v>1.2776659959758553E-2</v>
      </c>
      <c r="W24" s="8">
        <f t="shared" si="3"/>
        <v>3.3557361126848345E-2</v>
      </c>
      <c r="X24" s="8">
        <f t="shared" si="4"/>
        <v>3.3759920650752865E-5</v>
      </c>
      <c r="Y24" s="8">
        <f t="shared" si="5"/>
        <v>0.32175925925925924</v>
      </c>
      <c r="Z24" s="8">
        <f t="shared" si="6"/>
        <v>130.49070071926147</v>
      </c>
      <c r="AA24" s="7">
        <f t="shared" si="7"/>
        <v>7.6633813328308075E-3</v>
      </c>
      <c r="AB24" s="33">
        <v>0</v>
      </c>
      <c r="AC24" s="12">
        <f t="shared" si="8"/>
        <v>8.9316798750941825E-3</v>
      </c>
    </row>
    <row r="25" spans="1:29" x14ac:dyDescent="0.35">
      <c r="A25" s="33">
        <v>24</v>
      </c>
      <c r="B25" s="33" t="s">
        <v>200</v>
      </c>
      <c r="C25" s="1" t="s">
        <v>284</v>
      </c>
      <c r="D25" s="1" t="s">
        <v>306</v>
      </c>
      <c r="E25" s="1">
        <v>12</v>
      </c>
      <c r="F25" s="33">
        <v>0.5</v>
      </c>
      <c r="G25" s="1">
        <v>432</v>
      </c>
      <c r="H25" s="33">
        <v>4</v>
      </c>
      <c r="I25" s="33">
        <v>83</v>
      </c>
      <c r="J25" s="33">
        <v>25.8</v>
      </c>
      <c r="K25" s="33">
        <v>26.1</v>
      </c>
      <c r="L25" s="33">
        <v>68.2</v>
      </c>
      <c r="M25" s="33">
        <v>994</v>
      </c>
      <c r="N25" s="1">
        <v>122</v>
      </c>
      <c r="O25" s="33">
        <v>0.16</v>
      </c>
      <c r="P25" s="7">
        <f t="shared" si="9"/>
        <v>0.18518518518518517</v>
      </c>
      <c r="Q25" s="33">
        <v>1.43</v>
      </c>
      <c r="R25" s="7">
        <f t="shared" si="0"/>
        <v>1.6550925925925926</v>
      </c>
      <c r="S25" s="33">
        <v>2.16</v>
      </c>
      <c r="T25" s="33">
        <v>0.73</v>
      </c>
      <c r="U25" s="8">
        <f t="shared" si="1"/>
        <v>12.5</v>
      </c>
      <c r="V25" s="8">
        <f t="shared" si="2"/>
        <v>1.2575452716297788E-2</v>
      </c>
      <c r="W25" s="8">
        <f t="shared" si="3"/>
        <v>3.3956701746853758E-2</v>
      </c>
      <c r="X25" s="8">
        <f t="shared" si="4"/>
        <v>3.4161671777518874E-5</v>
      </c>
      <c r="Y25" s="8">
        <f t="shared" si="5"/>
        <v>0.31574074074074077</v>
      </c>
      <c r="Z25" s="8">
        <f t="shared" si="6"/>
        <v>78.233793326178287</v>
      </c>
      <c r="AA25" s="7">
        <f t="shared" si="7"/>
        <v>1.2782200088786746E-2</v>
      </c>
      <c r="AB25" s="33">
        <v>0</v>
      </c>
      <c r="AC25" s="12">
        <f t="shared" si="8"/>
        <v>1.47942130657254E-2</v>
      </c>
    </row>
    <row r="26" spans="1:29" x14ac:dyDescent="0.35">
      <c r="A26" s="33">
        <v>25</v>
      </c>
      <c r="B26" s="33" t="s">
        <v>200</v>
      </c>
      <c r="C26" s="1" t="s">
        <v>284</v>
      </c>
      <c r="D26" s="1" t="s">
        <v>307</v>
      </c>
      <c r="E26" s="1">
        <v>11.9</v>
      </c>
      <c r="F26" s="33">
        <v>0.5</v>
      </c>
      <c r="G26" s="1">
        <v>432</v>
      </c>
      <c r="H26" s="33">
        <v>3</v>
      </c>
      <c r="I26" s="33">
        <v>80</v>
      </c>
      <c r="J26" s="33">
        <v>25.8</v>
      </c>
      <c r="K26" s="33">
        <v>26.1</v>
      </c>
      <c r="L26" s="33">
        <v>68</v>
      </c>
      <c r="M26" s="33">
        <v>994</v>
      </c>
      <c r="N26" s="1">
        <v>227</v>
      </c>
      <c r="O26" s="33">
        <v>0.17</v>
      </c>
      <c r="P26" s="7">
        <f t="shared" si="9"/>
        <v>0.19675925925925927</v>
      </c>
      <c r="Q26" s="33">
        <v>0.96</v>
      </c>
      <c r="R26" s="7">
        <f t="shared" si="0"/>
        <v>1.1111111111111112</v>
      </c>
      <c r="S26" s="33">
        <v>2.16</v>
      </c>
      <c r="T26" s="33">
        <v>0.73</v>
      </c>
      <c r="U26" s="8">
        <f t="shared" si="1"/>
        <v>12.4</v>
      </c>
      <c r="V26" s="8">
        <f t="shared" si="2"/>
        <v>1.2474849094567406E-2</v>
      </c>
      <c r="W26" s="8">
        <f t="shared" si="3"/>
        <v>3.3956701746853758E-2</v>
      </c>
      <c r="X26" s="8">
        <f t="shared" si="4"/>
        <v>3.4161671777518874E-5</v>
      </c>
      <c r="Y26" s="8">
        <f t="shared" si="5"/>
        <v>0.31481481481481483</v>
      </c>
      <c r="Z26" s="8">
        <f t="shared" si="6"/>
        <v>77.830745659490574</v>
      </c>
      <c r="AA26" s="7">
        <f t="shared" si="7"/>
        <v>1.28483929008595E-2</v>
      </c>
      <c r="AB26" s="33">
        <v>0</v>
      </c>
      <c r="AC26" s="12">
        <f t="shared" si="8"/>
        <v>1.4870825116735533E-2</v>
      </c>
    </row>
    <row r="27" spans="1:29" x14ac:dyDescent="0.35">
      <c r="A27" s="33">
        <v>26</v>
      </c>
      <c r="B27" s="33" t="s">
        <v>200</v>
      </c>
      <c r="C27" s="1" t="s">
        <v>284</v>
      </c>
      <c r="D27" s="1" t="s">
        <v>308</v>
      </c>
      <c r="E27" s="1">
        <v>11.8</v>
      </c>
      <c r="F27" s="33">
        <v>0.6</v>
      </c>
      <c r="G27" s="1">
        <v>431</v>
      </c>
      <c r="H27" s="33">
        <v>2</v>
      </c>
      <c r="I27" s="33">
        <v>75</v>
      </c>
      <c r="J27" s="33">
        <v>26</v>
      </c>
      <c r="K27" s="33">
        <v>26.3</v>
      </c>
      <c r="L27" s="33">
        <v>67.599999999999994</v>
      </c>
      <c r="M27" s="33">
        <v>994</v>
      </c>
      <c r="N27" s="1">
        <v>271</v>
      </c>
      <c r="O27" s="33">
        <v>0.18</v>
      </c>
      <c r="P27" s="7">
        <f t="shared" si="9"/>
        <v>0.20881670533642691</v>
      </c>
      <c r="Q27" s="33">
        <v>0.76</v>
      </c>
      <c r="R27" s="7">
        <f t="shared" si="0"/>
        <v>0.88167053364269143</v>
      </c>
      <c r="S27" s="33">
        <v>2.16</v>
      </c>
      <c r="T27" s="33">
        <v>0.73</v>
      </c>
      <c r="U27" s="8">
        <f t="shared" si="1"/>
        <v>12.4</v>
      </c>
      <c r="V27" s="8">
        <f t="shared" si="2"/>
        <v>1.2474849094567406E-2</v>
      </c>
      <c r="W27" s="8">
        <f t="shared" si="3"/>
        <v>3.4360179442598227E-2</v>
      </c>
      <c r="X27" s="8">
        <f t="shared" si="4"/>
        <v>3.4567584952312102E-5</v>
      </c>
      <c r="Y27" s="8">
        <f t="shared" si="5"/>
        <v>0.31296296296296294</v>
      </c>
      <c r="Z27" s="8">
        <f t="shared" si="6"/>
        <v>65.122519754447708</v>
      </c>
      <c r="AA27" s="7">
        <f t="shared" si="7"/>
        <v>1.5355671183649224E-2</v>
      </c>
      <c r="AB27" s="33">
        <v>0</v>
      </c>
      <c r="AC27" s="12">
        <f t="shared" si="8"/>
        <v>1.7814003693328567E-2</v>
      </c>
    </row>
    <row r="28" spans="1:29" x14ac:dyDescent="0.35">
      <c r="A28" s="33">
        <v>27</v>
      </c>
      <c r="B28" s="33" t="s">
        <v>200</v>
      </c>
      <c r="C28" s="1" t="s">
        <v>284</v>
      </c>
      <c r="D28" s="1" t="s">
        <v>309</v>
      </c>
      <c r="E28" s="1">
        <v>11.7</v>
      </c>
      <c r="F28" s="33">
        <v>0.5</v>
      </c>
      <c r="G28" s="1">
        <v>432</v>
      </c>
      <c r="H28" s="33">
        <v>3</v>
      </c>
      <c r="I28" s="33">
        <v>76</v>
      </c>
      <c r="J28" s="33">
        <v>26.1</v>
      </c>
      <c r="K28" s="33">
        <v>26.4</v>
      </c>
      <c r="L28" s="33">
        <v>68.2</v>
      </c>
      <c r="M28" s="33">
        <v>994</v>
      </c>
      <c r="N28" s="1">
        <v>197</v>
      </c>
      <c r="O28" s="33">
        <v>0.17</v>
      </c>
      <c r="P28" s="7">
        <f t="shared" si="9"/>
        <v>0.19675925925925927</v>
      </c>
      <c r="Q28" s="33">
        <v>1.08</v>
      </c>
      <c r="R28" s="7">
        <f t="shared" si="0"/>
        <v>1.25</v>
      </c>
      <c r="S28" s="33">
        <v>2.16</v>
      </c>
      <c r="T28" s="33">
        <v>0.73</v>
      </c>
      <c r="U28" s="8">
        <f t="shared" si="1"/>
        <v>12.2</v>
      </c>
      <c r="V28" s="8">
        <f t="shared" si="2"/>
        <v>1.2273641851106638E-2</v>
      </c>
      <c r="W28" s="8">
        <f t="shared" si="3"/>
        <v>3.4563480918165586E-2</v>
      </c>
      <c r="X28" s="8">
        <f t="shared" si="4"/>
        <v>3.477211359976417E-5</v>
      </c>
      <c r="Y28" s="8">
        <f t="shared" si="5"/>
        <v>0.31574074074074077</v>
      </c>
      <c r="Z28" s="8">
        <f t="shared" si="6"/>
        <v>76.32965654315764</v>
      </c>
      <c r="AA28" s="7">
        <f t="shared" si="7"/>
        <v>1.3101067727647757E-2</v>
      </c>
      <c r="AB28" s="33">
        <v>0</v>
      </c>
      <c r="AC28" s="12">
        <f t="shared" si="8"/>
        <v>1.5163272832925645E-2</v>
      </c>
    </row>
    <row r="29" spans="1:29" x14ac:dyDescent="0.35">
      <c r="A29" s="33">
        <v>28</v>
      </c>
      <c r="B29" s="33" t="s">
        <v>200</v>
      </c>
      <c r="C29" s="1" t="s">
        <v>284</v>
      </c>
      <c r="D29" s="1" t="s">
        <v>310</v>
      </c>
      <c r="E29" s="1">
        <v>11.6</v>
      </c>
      <c r="F29" s="33">
        <v>0.5</v>
      </c>
      <c r="G29" s="1">
        <v>432</v>
      </c>
      <c r="H29" s="33">
        <v>2</v>
      </c>
      <c r="I29" s="33">
        <v>88</v>
      </c>
      <c r="J29" s="33">
        <v>26.2</v>
      </c>
      <c r="K29" s="33">
        <v>26.5</v>
      </c>
      <c r="L29" s="33">
        <v>68.2</v>
      </c>
      <c r="M29" s="33">
        <v>994</v>
      </c>
      <c r="N29" s="1">
        <v>254</v>
      </c>
      <c r="O29" s="33">
        <v>0.16</v>
      </c>
      <c r="P29" s="7">
        <f t="shared" si="9"/>
        <v>0.18518518518518517</v>
      </c>
      <c r="Q29" s="33">
        <v>0.74</v>
      </c>
      <c r="R29" s="7">
        <f t="shared" si="0"/>
        <v>0.85648148148148151</v>
      </c>
      <c r="S29" s="33">
        <v>2.16</v>
      </c>
      <c r="T29" s="33">
        <v>0.73</v>
      </c>
      <c r="U29" s="8">
        <f t="shared" si="1"/>
        <v>12.1</v>
      </c>
      <c r="V29" s="8">
        <f t="shared" si="2"/>
        <v>1.2173038229376256E-2</v>
      </c>
      <c r="W29" s="8">
        <f t="shared" si="3"/>
        <v>3.4767830162358869E-2</v>
      </c>
      <c r="X29" s="8">
        <f t="shared" si="4"/>
        <v>3.4977696340401275E-5</v>
      </c>
      <c r="Y29" s="8">
        <f t="shared" si="5"/>
        <v>0.31574074074074077</v>
      </c>
      <c r="Z29" s="8">
        <f t="shared" si="6"/>
        <v>75.694931046478885</v>
      </c>
      <c r="AA29" s="7">
        <f t="shared" si="7"/>
        <v>1.3210924247833333E-2</v>
      </c>
      <c r="AB29" s="33">
        <v>0</v>
      </c>
      <c r="AC29" s="12">
        <f t="shared" si="8"/>
        <v>1.5290421583140432E-2</v>
      </c>
    </row>
    <row r="30" spans="1:29" x14ac:dyDescent="0.35">
      <c r="A30" s="33">
        <v>29</v>
      </c>
      <c r="B30" s="33" t="s">
        <v>200</v>
      </c>
      <c r="C30" s="1" t="s">
        <v>284</v>
      </c>
      <c r="D30" s="1" t="s">
        <v>311</v>
      </c>
      <c r="E30" s="1">
        <v>11.5</v>
      </c>
      <c r="F30" s="33">
        <v>0.5</v>
      </c>
      <c r="G30" s="1">
        <v>431</v>
      </c>
      <c r="H30" s="33">
        <v>2</v>
      </c>
      <c r="I30" s="33">
        <v>76</v>
      </c>
      <c r="J30" s="33">
        <v>26.3</v>
      </c>
      <c r="K30" s="33">
        <v>26.6</v>
      </c>
      <c r="L30" s="33">
        <v>69</v>
      </c>
      <c r="M30" s="33">
        <v>994</v>
      </c>
      <c r="N30" s="1">
        <v>215</v>
      </c>
      <c r="O30" s="33">
        <v>0.16</v>
      </c>
      <c r="P30" s="7">
        <f t="shared" si="9"/>
        <v>0.18561484918793505</v>
      </c>
      <c r="Q30" s="33">
        <v>0.91</v>
      </c>
      <c r="R30" s="7">
        <f t="shared" si="0"/>
        <v>1.0556844547563806</v>
      </c>
      <c r="S30" s="33">
        <v>2.16</v>
      </c>
      <c r="T30" s="33">
        <v>0.73</v>
      </c>
      <c r="U30" s="8">
        <f t="shared" si="1"/>
        <v>12</v>
      </c>
      <c r="V30" s="8">
        <f t="shared" si="2"/>
        <v>1.2072434607645875E-2</v>
      </c>
      <c r="W30" s="8">
        <f t="shared" si="3"/>
        <v>3.4973231706947348E-2</v>
      </c>
      <c r="X30" s="8">
        <f t="shared" si="4"/>
        <v>3.5184337733347433E-5</v>
      </c>
      <c r="Y30" s="8">
        <f t="shared" si="5"/>
        <v>0.31944444444444442</v>
      </c>
      <c r="Z30" s="8">
        <f t="shared" si="6"/>
        <v>74.181471940617371</v>
      </c>
      <c r="AA30" s="7">
        <f t="shared" si="7"/>
        <v>1.3480455076444221E-2</v>
      </c>
      <c r="AB30" s="33">
        <v>0</v>
      </c>
      <c r="AC30" s="12">
        <f t="shared" si="8"/>
        <v>1.5638578974993295E-2</v>
      </c>
    </row>
    <row r="31" spans="1:29" x14ac:dyDescent="0.35">
      <c r="A31" s="33">
        <v>30</v>
      </c>
      <c r="B31" s="33" t="s">
        <v>200</v>
      </c>
      <c r="C31" s="1" t="s">
        <v>284</v>
      </c>
      <c r="D31" s="1" t="s">
        <v>312</v>
      </c>
      <c r="E31" s="1">
        <v>11.4</v>
      </c>
      <c r="F31" s="33">
        <v>0.5</v>
      </c>
      <c r="G31" s="1">
        <v>435</v>
      </c>
      <c r="H31" s="33">
        <v>4</v>
      </c>
      <c r="I31" s="33">
        <v>89</v>
      </c>
      <c r="J31" s="33">
        <v>26.5</v>
      </c>
      <c r="K31" s="33">
        <v>26.9</v>
      </c>
      <c r="L31" s="33">
        <v>66.900000000000006</v>
      </c>
      <c r="M31" s="33">
        <v>994</v>
      </c>
      <c r="N31" s="1">
        <v>149</v>
      </c>
      <c r="O31" s="33">
        <v>0.19</v>
      </c>
      <c r="P31" s="7">
        <f t="shared" si="9"/>
        <v>0.21839080459770116</v>
      </c>
      <c r="Q31" s="33">
        <v>1.35</v>
      </c>
      <c r="R31" s="7">
        <f t="shared" si="0"/>
        <v>1.5517241379310347</v>
      </c>
      <c r="S31" s="33">
        <v>2.16</v>
      </c>
      <c r="T31" s="33">
        <v>0.73</v>
      </c>
      <c r="U31" s="8">
        <f t="shared" si="1"/>
        <v>11.9</v>
      </c>
      <c r="V31" s="8">
        <f t="shared" si="2"/>
        <v>1.1971830985915493E-2</v>
      </c>
      <c r="W31" s="8">
        <f t="shared" si="3"/>
        <v>3.5595795691370932E-2</v>
      </c>
      <c r="X31" s="8">
        <f t="shared" si="4"/>
        <v>3.581065964926653E-5</v>
      </c>
      <c r="Y31" s="8">
        <f t="shared" si="5"/>
        <v>0.30972222222222223</v>
      </c>
      <c r="Z31" s="8">
        <f t="shared" si="6"/>
        <v>75.883193068181271</v>
      </c>
      <c r="AA31" s="7">
        <f t="shared" si="7"/>
        <v>1.3178148672545936E-2</v>
      </c>
      <c r="AB31" s="33">
        <v>0</v>
      </c>
      <c r="AC31" s="12">
        <f t="shared" si="8"/>
        <v>1.5147297324765444E-2</v>
      </c>
    </row>
    <row r="32" spans="1:29" x14ac:dyDescent="0.35">
      <c r="A32" s="33">
        <v>31</v>
      </c>
      <c r="B32" s="33" t="s">
        <v>200</v>
      </c>
      <c r="C32" s="1" t="s">
        <v>284</v>
      </c>
      <c r="D32" s="1" t="s">
        <v>313</v>
      </c>
      <c r="E32" s="1">
        <v>11.2</v>
      </c>
      <c r="F32" s="33">
        <v>0.8</v>
      </c>
      <c r="G32" s="1">
        <v>432</v>
      </c>
      <c r="H32" s="33">
        <v>5</v>
      </c>
      <c r="I32" s="33">
        <v>104</v>
      </c>
      <c r="J32" s="33">
        <v>26.4</v>
      </c>
      <c r="K32" s="33">
        <v>26.9</v>
      </c>
      <c r="L32" s="33">
        <v>68.2</v>
      </c>
      <c r="M32" s="33">
        <v>994</v>
      </c>
      <c r="N32" s="1">
        <v>175</v>
      </c>
      <c r="O32" s="33">
        <v>0.28000000000000003</v>
      </c>
      <c r="P32" s="7">
        <f t="shared" si="9"/>
        <v>0.32407407407407413</v>
      </c>
      <c r="Q32" s="33">
        <v>1.84</v>
      </c>
      <c r="R32" s="7">
        <f t="shared" si="0"/>
        <v>2.1296296296296298</v>
      </c>
      <c r="S32" s="33">
        <v>2.16</v>
      </c>
      <c r="T32" s="33">
        <v>0.73</v>
      </c>
      <c r="U32" s="8">
        <f t="shared" si="1"/>
        <v>12</v>
      </c>
      <c r="V32" s="8">
        <f t="shared" si="2"/>
        <v>1.2072434607645875E-2</v>
      </c>
      <c r="W32" s="8">
        <f t="shared" si="3"/>
        <v>3.5595795691370932E-2</v>
      </c>
      <c r="X32" s="8">
        <f t="shared" si="4"/>
        <v>3.581065964926653E-5</v>
      </c>
      <c r="Y32" s="8">
        <f t="shared" si="5"/>
        <v>0.31574074074074077</v>
      </c>
      <c r="Z32" s="8">
        <f t="shared" si="6"/>
        <v>46.636409606500429</v>
      </c>
      <c r="AA32" s="7">
        <f t="shared" si="7"/>
        <v>2.1442473990549538E-2</v>
      </c>
      <c r="AB32" s="33">
        <v>0.01</v>
      </c>
      <c r="AC32" s="12">
        <f t="shared" si="8"/>
        <v>2.4817678229802707E-2</v>
      </c>
    </row>
    <row r="33" spans="1:29" x14ac:dyDescent="0.35">
      <c r="A33" s="33">
        <v>32</v>
      </c>
      <c r="B33" s="33" t="s">
        <v>200</v>
      </c>
      <c r="C33" s="1" t="s">
        <v>284</v>
      </c>
      <c r="D33" s="1" t="s">
        <v>314</v>
      </c>
      <c r="E33" s="1">
        <v>11.1</v>
      </c>
      <c r="F33" s="33">
        <v>0.3</v>
      </c>
      <c r="G33" s="1">
        <v>433</v>
      </c>
      <c r="H33" s="33">
        <v>3</v>
      </c>
      <c r="I33" s="33">
        <v>107</v>
      </c>
      <c r="J33" s="33">
        <v>26.3</v>
      </c>
      <c r="K33" s="33">
        <v>26.7</v>
      </c>
      <c r="L33" s="33">
        <v>68</v>
      </c>
      <c r="M33" s="33">
        <v>994</v>
      </c>
      <c r="N33" s="1">
        <v>161</v>
      </c>
      <c r="O33" s="33">
        <v>0.14000000000000001</v>
      </c>
      <c r="P33" s="7">
        <f t="shared" si="9"/>
        <v>0.16166281755196305</v>
      </c>
      <c r="Q33" s="33">
        <v>1</v>
      </c>
      <c r="R33" s="7">
        <f t="shared" si="0"/>
        <v>1.1547344110854503</v>
      </c>
      <c r="S33" s="33">
        <v>2.16</v>
      </c>
      <c r="T33" s="33">
        <v>0.73</v>
      </c>
      <c r="U33" s="8">
        <f t="shared" si="1"/>
        <v>11.4</v>
      </c>
      <c r="V33" s="8">
        <f t="shared" si="2"/>
        <v>1.1468812877263581E-2</v>
      </c>
      <c r="W33" s="8">
        <f t="shared" si="3"/>
        <v>3.5179690099059455E-2</v>
      </c>
      <c r="X33" s="8">
        <f t="shared" si="4"/>
        <v>3.5392042353178523E-5</v>
      </c>
      <c r="Y33" s="8">
        <f t="shared" si="5"/>
        <v>0.31481481481481483</v>
      </c>
      <c r="Z33" s="8">
        <f t="shared" si="6"/>
        <v>119.60339151659819</v>
      </c>
      <c r="AA33" s="7">
        <f t="shared" si="7"/>
        <v>8.3609669200828893E-3</v>
      </c>
      <c r="AB33" s="33">
        <v>0</v>
      </c>
      <c r="AC33" s="12">
        <f t="shared" si="8"/>
        <v>9.6546962125668469E-3</v>
      </c>
    </row>
    <row r="34" spans="1:29" x14ac:dyDescent="0.35">
      <c r="A34" s="1"/>
      <c r="B34" s="33" t="s">
        <v>200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7" t="e">
        <f t="shared" si="9"/>
        <v>#DIV/0!</v>
      </c>
      <c r="Q34" s="1"/>
      <c r="R34" s="7" t="e">
        <f t="shared" si="0"/>
        <v>#DIV/0!</v>
      </c>
      <c r="S34" s="1"/>
      <c r="T34" s="1"/>
      <c r="U34" s="8"/>
      <c r="V34" s="8"/>
      <c r="W34" s="8"/>
      <c r="X34" s="8"/>
      <c r="Y34" s="8"/>
      <c r="Z34" s="8"/>
      <c r="AA34" s="7"/>
      <c r="AB34" s="1"/>
      <c r="AC34" s="12"/>
    </row>
    <row r="35" spans="1:29" x14ac:dyDescent="0.35">
      <c r="A35" s="33">
        <v>34</v>
      </c>
      <c r="B35" s="33" t="s">
        <v>200</v>
      </c>
      <c r="C35" s="1" t="s">
        <v>284</v>
      </c>
      <c r="D35" s="1" t="s">
        <v>315</v>
      </c>
      <c r="E35" s="1">
        <v>11.1</v>
      </c>
      <c r="F35" s="33">
        <v>0.5</v>
      </c>
      <c r="G35" s="1">
        <v>433</v>
      </c>
      <c r="H35" s="33">
        <v>4</v>
      </c>
      <c r="I35" s="33">
        <v>111</v>
      </c>
      <c r="J35" s="33">
        <v>26.4</v>
      </c>
      <c r="K35" s="33">
        <v>26.8</v>
      </c>
      <c r="L35" s="33">
        <v>68</v>
      </c>
      <c r="M35" s="33">
        <v>994</v>
      </c>
      <c r="N35" s="1">
        <v>45</v>
      </c>
      <c r="O35" s="33">
        <v>0.14000000000000001</v>
      </c>
      <c r="P35" s="7">
        <f t="shared" si="9"/>
        <v>0.16166281755196305</v>
      </c>
      <c r="Q35" s="33">
        <v>1.37</v>
      </c>
      <c r="R35" s="7">
        <f t="shared" si="0"/>
        <v>1.581986143187067</v>
      </c>
      <c r="S35" s="33">
        <v>2.16</v>
      </c>
      <c r="T35" s="33">
        <v>0.73</v>
      </c>
      <c r="U35" s="8">
        <f t="shared" si="1"/>
        <v>11.6</v>
      </c>
      <c r="V35" s="8">
        <f t="shared" si="2"/>
        <v>1.1670020120724345E-2</v>
      </c>
      <c r="W35" s="8">
        <f t="shared" si="3"/>
        <v>3.538720990121727E-2</v>
      </c>
      <c r="X35" s="8">
        <f t="shared" si="4"/>
        <v>3.5600814789957012E-5</v>
      </c>
      <c r="Y35" s="8">
        <f t="shared" si="5"/>
        <v>0.31481481481481483</v>
      </c>
      <c r="Z35" s="8">
        <f t="shared" si="6"/>
        <v>72.739304784156971</v>
      </c>
      <c r="AA35" s="7">
        <f t="shared" si="7"/>
        <v>1.374772556552954E-2</v>
      </c>
      <c r="AB35" s="33">
        <v>0</v>
      </c>
      <c r="AC35" s="12">
        <f t="shared" si="8"/>
        <v>1.5874971784676145E-2</v>
      </c>
    </row>
    <row r="36" spans="1:29" x14ac:dyDescent="0.35">
      <c r="A36" s="1"/>
      <c r="B36" s="33" t="s">
        <v>201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7" t="e">
        <f t="shared" si="9"/>
        <v>#DIV/0!</v>
      </c>
      <c r="Q36" s="1"/>
      <c r="R36" s="7" t="e">
        <f t="shared" si="0"/>
        <v>#DIV/0!</v>
      </c>
      <c r="S36" s="1"/>
      <c r="T36" s="1"/>
      <c r="U36" s="8"/>
      <c r="V36" s="8"/>
      <c r="W36" s="8"/>
      <c r="X36" s="8"/>
      <c r="Y36" s="8"/>
      <c r="Z36" s="8"/>
      <c r="AA36" s="7"/>
      <c r="AB36" s="1"/>
      <c r="AC36" s="12"/>
    </row>
    <row r="37" spans="1:29" x14ac:dyDescent="0.35">
      <c r="A37" s="33">
        <v>36</v>
      </c>
      <c r="B37" s="33" t="s">
        <v>201</v>
      </c>
      <c r="C37" s="1" t="s">
        <v>284</v>
      </c>
      <c r="D37" s="1" t="s">
        <v>316</v>
      </c>
      <c r="E37" s="1">
        <v>11.1</v>
      </c>
      <c r="F37" s="33">
        <v>0.3</v>
      </c>
      <c r="G37" s="1">
        <v>433</v>
      </c>
      <c r="H37" s="33">
        <v>0</v>
      </c>
      <c r="I37" s="33">
        <v>69</v>
      </c>
      <c r="J37" s="33">
        <v>26.4</v>
      </c>
      <c r="K37" s="33">
        <v>26.6</v>
      </c>
      <c r="L37" s="33">
        <v>68</v>
      </c>
      <c r="M37" s="33">
        <v>994</v>
      </c>
      <c r="N37" s="1">
        <v>400</v>
      </c>
      <c r="O37" s="33">
        <v>0.18</v>
      </c>
      <c r="P37" s="7">
        <f t="shared" si="9"/>
        <v>0.20785219399538105</v>
      </c>
      <c r="Q37" s="33">
        <v>0.08</v>
      </c>
      <c r="R37" s="7">
        <f t="shared" si="0"/>
        <v>9.237875288683603E-2</v>
      </c>
      <c r="S37" s="33">
        <v>2.16</v>
      </c>
      <c r="T37" s="33">
        <v>0.73</v>
      </c>
      <c r="U37" s="8">
        <f t="shared" si="1"/>
        <v>11.4</v>
      </c>
      <c r="V37" s="8">
        <f t="shared" si="2"/>
        <v>1.1468812877263581E-2</v>
      </c>
      <c r="W37" s="8">
        <f t="shared" si="3"/>
        <v>3.4973231706947348E-2</v>
      </c>
      <c r="X37" s="8">
        <f t="shared" si="4"/>
        <v>3.5184337733347433E-5</v>
      </c>
      <c r="Y37" s="8">
        <f t="shared" si="5"/>
        <v>0.31481481481481483</v>
      </c>
      <c r="Z37" s="8">
        <f t="shared" si="6"/>
        <v>119.60557754663233</v>
      </c>
      <c r="AA37" s="7">
        <f t="shared" si="7"/>
        <v>8.3608141067678526E-3</v>
      </c>
      <c r="AB37" s="33">
        <v>0</v>
      </c>
      <c r="AC37" s="12">
        <f t="shared" si="8"/>
        <v>9.6545197537735022E-3</v>
      </c>
    </row>
    <row r="38" spans="1:29" x14ac:dyDescent="0.35">
      <c r="A38" s="1"/>
      <c r="B38" s="33" t="s">
        <v>201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7" t="e">
        <f t="shared" si="9"/>
        <v>#DIV/0!</v>
      </c>
      <c r="Q38" s="1"/>
      <c r="R38" s="7" t="e">
        <f t="shared" si="0"/>
        <v>#DIV/0!</v>
      </c>
      <c r="S38" s="1"/>
      <c r="T38" s="1"/>
      <c r="U38" s="8"/>
      <c r="V38" s="8"/>
      <c r="W38" s="8"/>
      <c r="X38" s="8"/>
      <c r="Y38" s="8"/>
      <c r="Z38" s="8"/>
      <c r="AA38" s="7"/>
      <c r="AB38" s="1"/>
      <c r="AC38" s="12"/>
    </row>
    <row r="39" spans="1:29" x14ac:dyDescent="0.35">
      <c r="A39" s="33">
        <v>38</v>
      </c>
      <c r="B39" s="33" t="s">
        <v>201</v>
      </c>
      <c r="C39" s="1" t="s">
        <v>284</v>
      </c>
      <c r="D39" s="1" t="s">
        <v>317</v>
      </c>
      <c r="E39" s="1">
        <v>11.1</v>
      </c>
      <c r="F39" s="33">
        <v>0</v>
      </c>
      <c r="G39" s="1">
        <v>435</v>
      </c>
      <c r="H39" s="33">
        <v>-2</v>
      </c>
      <c r="I39" s="33">
        <v>72</v>
      </c>
      <c r="J39" s="33">
        <v>26.2</v>
      </c>
      <c r="K39" s="33">
        <v>26.5</v>
      </c>
      <c r="L39" s="33">
        <v>68.099999999999994</v>
      </c>
      <c r="M39" s="33">
        <v>994</v>
      </c>
      <c r="N39" s="1">
        <v>896</v>
      </c>
      <c r="O39" s="33">
        <v>0.05</v>
      </c>
      <c r="P39" s="7">
        <f t="shared" si="9"/>
        <v>5.7471264367816098E-2</v>
      </c>
      <c r="Q39" s="33">
        <v>-0.69</v>
      </c>
      <c r="R39" s="7">
        <f t="shared" si="0"/>
        <v>-0.79310344827586199</v>
      </c>
      <c r="S39" s="33">
        <v>2.16</v>
      </c>
      <c r="T39" s="33">
        <v>0.73</v>
      </c>
      <c r="U39" s="8">
        <f t="shared" si="1"/>
        <v>11.1</v>
      </c>
      <c r="V39" s="8">
        <f t="shared" si="2"/>
        <v>1.1167002012072434E-2</v>
      </c>
      <c r="W39" s="8">
        <f t="shared" si="3"/>
        <v>3.4767830162358869E-2</v>
      </c>
      <c r="X39" s="8">
        <f t="shared" si="4"/>
        <v>3.4977696340401275E-5</v>
      </c>
      <c r="Y39" s="8">
        <f t="shared" si="5"/>
        <v>0.31527777777777777</v>
      </c>
      <c r="Z39" s="8" t="e">
        <f t="shared" si="6"/>
        <v>#DIV/0!</v>
      </c>
      <c r="AA39" s="7" t="e">
        <f t="shared" si="7"/>
        <v>#DIV/0!</v>
      </c>
      <c r="AB39" s="33">
        <v>0</v>
      </c>
      <c r="AC39" s="12"/>
    </row>
    <row r="40" spans="1:29" x14ac:dyDescent="0.35">
      <c r="A40" s="33">
        <v>39</v>
      </c>
      <c r="B40" s="33" t="s">
        <v>201</v>
      </c>
      <c r="C40" s="1" t="s">
        <v>284</v>
      </c>
      <c r="D40" s="1" t="s">
        <v>318</v>
      </c>
      <c r="E40" s="1">
        <v>10.8</v>
      </c>
      <c r="F40" s="33">
        <v>0.2</v>
      </c>
      <c r="G40" s="1">
        <v>437</v>
      </c>
      <c r="H40" s="33">
        <v>0</v>
      </c>
      <c r="I40" s="33">
        <v>70</v>
      </c>
      <c r="J40" s="33">
        <v>25.9</v>
      </c>
      <c r="K40" s="33">
        <v>26.1</v>
      </c>
      <c r="L40" s="33">
        <v>67.8</v>
      </c>
      <c r="M40" s="33">
        <v>994</v>
      </c>
      <c r="N40" s="1">
        <v>446</v>
      </c>
      <c r="O40" s="33">
        <v>0.13</v>
      </c>
      <c r="P40" s="7">
        <f t="shared" si="9"/>
        <v>0.14874141876430208</v>
      </c>
      <c r="Q40" s="33">
        <v>-0.08</v>
      </c>
      <c r="R40" s="7">
        <f t="shared" si="0"/>
        <v>-9.1533180778032033E-2</v>
      </c>
      <c r="S40" s="33">
        <v>2.16</v>
      </c>
      <c r="T40" s="33">
        <v>0.73</v>
      </c>
      <c r="U40" s="8">
        <f t="shared" si="1"/>
        <v>11</v>
      </c>
      <c r="V40" s="8">
        <f t="shared" si="2"/>
        <v>1.1066398390342052E-2</v>
      </c>
      <c r="W40" s="8">
        <f t="shared" si="3"/>
        <v>3.3956701746853758E-2</v>
      </c>
      <c r="X40" s="8">
        <f t="shared" si="4"/>
        <v>3.4161671777518874E-5</v>
      </c>
      <c r="Y40" s="8">
        <f t="shared" si="5"/>
        <v>0.31388888888888888</v>
      </c>
      <c r="Z40" s="8">
        <f t="shared" si="6"/>
        <v>173.95033572438641</v>
      </c>
      <c r="AA40" s="7">
        <f t="shared" si="7"/>
        <v>5.7487672894431111E-3</v>
      </c>
      <c r="AB40" s="33">
        <v>0</v>
      </c>
      <c r="AC40" s="12">
        <f t="shared" si="8"/>
        <v>6.577536944442919E-3</v>
      </c>
    </row>
    <row r="41" spans="1:29" x14ac:dyDescent="0.35">
      <c r="A41" s="1"/>
      <c r="B41" s="33" t="s">
        <v>201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7" t="e">
        <f t="shared" si="9"/>
        <v>#DIV/0!</v>
      </c>
      <c r="Q41" s="1"/>
      <c r="R41" s="7" t="e">
        <f t="shared" si="0"/>
        <v>#DIV/0!</v>
      </c>
      <c r="S41" s="1"/>
      <c r="T41" s="1"/>
      <c r="U41" s="8"/>
      <c r="V41" s="8"/>
      <c r="W41" s="8"/>
      <c r="X41" s="8"/>
      <c r="Y41" s="8"/>
      <c r="Z41" s="8"/>
      <c r="AA41" s="7"/>
      <c r="AB41" s="1"/>
      <c r="AC41" s="12"/>
    </row>
    <row r="42" spans="1:29" x14ac:dyDescent="0.35">
      <c r="A42" s="33">
        <v>41</v>
      </c>
      <c r="B42" s="33" t="s">
        <v>201</v>
      </c>
      <c r="C42" s="1" t="s">
        <v>284</v>
      </c>
      <c r="D42" s="1" t="s">
        <v>319</v>
      </c>
      <c r="E42" s="1">
        <v>10.8</v>
      </c>
      <c r="F42" s="33">
        <v>0</v>
      </c>
      <c r="G42" s="1">
        <v>436</v>
      </c>
      <c r="H42" s="33">
        <v>0</v>
      </c>
      <c r="I42" s="33">
        <v>86</v>
      </c>
      <c r="J42" s="33">
        <v>25.6</v>
      </c>
      <c r="K42" s="33">
        <v>26</v>
      </c>
      <c r="L42" s="33">
        <v>66.3</v>
      </c>
      <c r="M42" s="33">
        <v>994</v>
      </c>
      <c r="N42" s="1">
        <v>414</v>
      </c>
      <c r="O42" s="33">
        <v>0.08</v>
      </c>
      <c r="P42" s="7">
        <f t="shared" si="9"/>
        <v>9.1743119266055051E-2</v>
      </c>
      <c r="Q42" s="33">
        <v>0.01</v>
      </c>
      <c r="R42" s="7">
        <f t="shared" si="0"/>
        <v>1.1467889908256881E-2</v>
      </c>
      <c r="S42" s="33">
        <v>2.16</v>
      </c>
      <c r="T42" s="33">
        <v>0.73</v>
      </c>
      <c r="U42" s="8">
        <f t="shared" si="1"/>
        <v>10.8</v>
      </c>
      <c r="V42" s="8">
        <f t="shared" si="2"/>
        <v>1.0865191146881288E-2</v>
      </c>
      <c r="W42" s="8">
        <f t="shared" si="3"/>
        <v>3.3756516539624561E-2</v>
      </c>
      <c r="X42" s="8">
        <f t="shared" si="4"/>
        <v>3.3960278208877831E-5</v>
      </c>
      <c r="Y42" s="8">
        <f t="shared" si="5"/>
        <v>0.30694444444444441</v>
      </c>
      <c r="Z42" s="8" t="e">
        <f t="shared" si="6"/>
        <v>#DIV/0!</v>
      </c>
      <c r="AA42" s="7" t="e">
        <f t="shared" si="7"/>
        <v>#DIV/0!</v>
      </c>
      <c r="AB42" s="33">
        <v>0</v>
      </c>
      <c r="AC42" s="12"/>
    </row>
    <row r="43" spans="1:29" x14ac:dyDescent="0.35">
      <c r="A43" s="33">
        <v>42</v>
      </c>
      <c r="B43" s="33" t="s">
        <v>201</v>
      </c>
      <c r="C43" s="1" t="s">
        <v>284</v>
      </c>
      <c r="D43" s="1" t="s">
        <v>320</v>
      </c>
      <c r="E43" s="1">
        <v>10.6</v>
      </c>
      <c r="F43" s="33">
        <v>0.5</v>
      </c>
      <c r="G43" s="1">
        <v>436</v>
      </c>
      <c r="H43" s="33">
        <v>0</v>
      </c>
      <c r="I43" s="33">
        <v>86</v>
      </c>
      <c r="J43" s="33">
        <v>25.5</v>
      </c>
      <c r="K43" s="33">
        <v>25.9</v>
      </c>
      <c r="L43" s="33">
        <v>68.3</v>
      </c>
      <c r="M43" s="33">
        <v>994</v>
      </c>
      <c r="N43" s="1">
        <v>480</v>
      </c>
      <c r="O43" s="33">
        <v>0.14000000000000001</v>
      </c>
      <c r="P43" s="7">
        <f t="shared" si="9"/>
        <v>0.16055045871559634</v>
      </c>
      <c r="Q43" s="33">
        <v>-0.23</v>
      </c>
      <c r="R43" s="7">
        <f t="shared" si="0"/>
        <v>-0.26376146788990829</v>
      </c>
      <c r="S43" s="33">
        <v>2.16</v>
      </c>
      <c r="T43" s="33">
        <v>0.73</v>
      </c>
      <c r="U43" s="8">
        <f t="shared" si="1"/>
        <v>11.1</v>
      </c>
      <c r="V43" s="8">
        <f t="shared" si="2"/>
        <v>1.1167002012072434E-2</v>
      </c>
      <c r="W43" s="8">
        <f t="shared" si="3"/>
        <v>3.3557361126848345E-2</v>
      </c>
      <c r="X43" s="8">
        <f t="shared" si="4"/>
        <v>3.3759920650752865E-5</v>
      </c>
      <c r="Y43" s="8">
        <f t="shared" si="5"/>
        <v>0.31620370370370371</v>
      </c>
      <c r="Z43" s="8">
        <f t="shared" si="6"/>
        <v>69.265654758319187</v>
      </c>
      <c r="AA43" s="7">
        <f t="shared" si="7"/>
        <v>1.4437169524913709E-2</v>
      </c>
      <c r="AB43" s="33">
        <v>0</v>
      </c>
      <c r="AC43" s="12">
        <f t="shared" si="8"/>
        <v>1.6556387069855169E-2</v>
      </c>
    </row>
    <row r="44" spans="1:29" x14ac:dyDescent="0.35">
      <c r="A44" s="33">
        <v>43</v>
      </c>
      <c r="B44" s="33" t="s">
        <v>201</v>
      </c>
      <c r="C44" s="1" t="s">
        <v>284</v>
      </c>
      <c r="D44" s="1" t="s">
        <v>321</v>
      </c>
      <c r="E44" s="1">
        <v>10.3</v>
      </c>
      <c r="F44" s="33">
        <v>1</v>
      </c>
      <c r="G44" s="1">
        <v>433</v>
      </c>
      <c r="H44" s="33">
        <v>2</v>
      </c>
      <c r="I44" s="33">
        <v>86</v>
      </c>
      <c r="J44" s="33">
        <v>25.2</v>
      </c>
      <c r="K44" s="33">
        <v>25.6</v>
      </c>
      <c r="L44" s="33">
        <v>68.2</v>
      </c>
      <c r="M44" s="33">
        <v>994</v>
      </c>
      <c r="N44" s="1">
        <v>348</v>
      </c>
      <c r="O44" s="33">
        <v>0.32</v>
      </c>
      <c r="P44" s="7">
        <f t="shared" si="9"/>
        <v>0.36951501154734412</v>
      </c>
      <c r="Q44" s="33">
        <v>0.66</v>
      </c>
      <c r="R44" s="7">
        <f t="shared" si="0"/>
        <v>0.76212471131639725</v>
      </c>
      <c r="S44" s="33">
        <v>2.16</v>
      </c>
      <c r="T44" s="33">
        <v>0.73</v>
      </c>
      <c r="U44" s="8">
        <f t="shared" si="1"/>
        <v>11.3</v>
      </c>
      <c r="V44" s="8">
        <f t="shared" si="2"/>
        <v>1.1368209255533199E-2</v>
      </c>
      <c r="W44" s="8">
        <f t="shared" si="3"/>
        <v>3.2966029176077952E-2</v>
      </c>
      <c r="X44" s="8">
        <f t="shared" si="4"/>
        <v>3.3165019291828922E-5</v>
      </c>
      <c r="Y44" s="8">
        <f t="shared" si="5"/>
        <v>0.31574074074074077</v>
      </c>
      <c r="Z44" s="8">
        <f t="shared" si="6"/>
        <v>34.954447766832367</v>
      </c>
      <c r="AA44" s="7">
        <f t="shared" si="7"/>
        <v>2.8608662527602042E-2</v>
      </c>
      <c r="AB44" s="33">
        <v>0.01</v>
      </c>
      <c r="AC44" s="12">
        <f t="shared" si="8"/>
        <v>3.3035407075752934E-2</v>
      </c>
    </row>
    <row r="45" spans="1:29" x14ac:dyDescent="0.35">
      <c r="A45" s="33">
        <v>44</v>
      </c>
      <c r="B45" s="33" t="s">
        <v>201</v>
      </c>
      <c r="C45" s="1" t="s">
        <v>284</v>
      </c>
      <c r="D45" s="1" t="s">
        <v>322</v>
      </c>
      <c r="E45" s="1">
        <v>10.4</v>
      </c>
      <c r="F45" s="33">
        <v>0.3</v>
      </c>
      <c r="G45" s="1">
        <v>433</v>
      </c>
      <c r="H45" s="33">
        <v>0</v>
      </c>
      <c r="I45" s="33">
        <v>85</v>
      </c>
      <c r="J45" s="33">
        <v>25.1</v>
      </c>
      <c r="K45" s="33">
        <v>25.4</v>
      </c>
      <c r="L45" s="33">
        <v>68.2</v>
      </c>
      <c r="M45" s="33">
        <v>994</v>
      </c>
      <c r="N45" s="1">
        <v>525</v>
      </c>
      <c r="O45" s="33">
        <v>0.09</v>
      </c>
      <c r="P45" s="7">
        <f t="shared" si="9"/>
        <v>0.10392609699769052</v>
      </c>
      <c r="Q45" s="33">
        <v>-0.28999999999999998</v>
      </c>
      <c r="R45" s="7">
        <f t="shared" si="0"/>
        <v>-0.33487297921478054</v>
      </c>
      <c r="S45" s="33">
        <v>2.16</v>
      </c>
      <c r="T45" s="33">
        <v>0.73</v>
      </c>
      <c r="U45" s="8">
        <f t="shared" si="1"/>
        <v>10.700000000000001</v>
      </c>
      <c r="V45" s="8">
        <f t="shared" si="2"/>
        <v>1.0764587525150906E-2</v>
      </c>
      <c r="W45" s="8">
        <f t="shared" si="3"/>
        <v>3.2576875567280873E-2</v>
      </c>
      <c r="X45" s="8">
        <f t="shared" si="4"/>
        <v>3.2773516667284578E-5</v>
      </c>
      <c r="Y45" s="8">
        <f t="shared" si="5"/>
        <v>0.31574074074074077</v>
      </c>
      <c r="Z45" s="8">
        <f t="shared" si="6"/>
        <v>111.88795673887914</v>
      </c>
      <c r="AA45" s="7">
        <f t="shared" si="7"/>
        <v>8.9375123931682027E-3</v>
      </c>
      <c r="AB45" s="33">
        <v>0</v>
      </c>
      <c r="AC45" s="12">
        <f t="shared" si="8"/>
        <v>1.0320453109893999E-2</v>
      </c>
    </row>
    <row r="46" spans="1:29" x14ac:dyDescent="0.35">
      <c r="A46" s="33">
        <v>45</v>
      </c>
      <c r="B46" s="33" t="s">
        <v>201</v>
      </c>
      <c r="C46" s="1" t="s">
        <v>284</v>
      </c>
      <c r="D46" s="1" t="s">
        <v>323</v>
      </c>
      <c r="E46" s="1">
        <v>10.4</v>
      </c>
      <c r="F46" s="33">
        <v>0.3</v>
      </c>
      <c r="G46" s="1">
        <v>433</v>
      </c>
      <c r="H46" s="33">
        <v>-1</v>
      </c>
      <c r="I46" s="33">
        <v>87</v>
      </c>
      <c r="J46" s="33">
        <v>25.1</v>
      </c>
      <c r="K46" s="33">
        <v>25.4</v>
      </c>
      <c r="L46" s="33">
        <v>68.2</v>
      </c>
      <c r="M46" s="33">
        <v>994</v>
      </c>
      <c r="N46" s="1">
        <v>506</v>
      </c>
      <c r="O46" s="33">
        <v>0.13</v>
      </c>
      <c r="P46" s="7">
        <f t="shared" si="9"/>
        <v>0.15011547344110854</v>
      </c>
      <c r="Q46" s="33">
        <v>-0.32</v>
      </c>
      <c r="R46" s="7">
        <f t="shared" si="0"/>
        <v>-0.36951501154734412</v>
      </c>
      <c r="S46" s="33">
        <v>2.16</v>
      </c>
      <c r="T46" s="33">
        <v>0.73</v>
      </c>
      <c r="U46" s="8">
        <f t="shared" si="1"/>
        <v>10.700000000000001</v>
      </c>
      <c r="V46" s="8">
        <f t="shared" si="2"/>
        <v>1.0764587525150906E-2</v>
      </c>
      <c r="W46" s="8">
        <f t="shared" si="3"/>
        <v>3.2576875567280873E-2</v>
      </c>
      <c r="X46" s="8">
        <f t="shared" si="4"/>
        <v>3.2773516667284578E-5</v>
      </c>
      <c r="Y46" s="8">
        <f t="shared" si="5"/>
        <v>0.31574074074074077</v>
      </c>
      <c r="Z46" s="8">
        <f t="shared" si="6"/>
        <v>111.88795673887914</v>
      </c>
      <c r="AA46" s="7">
        <f t="shared" si="7"/>
        <v>8.9375123931682027E-3</v>
      </c>
      <c r="AB46" s="33">
        <v>0</v>
      </c>
      <c r="AC46" s="12">
        <f t="shared" si="8"/>
        <v>1.0320453109893999E-2</v>
      </c>
    </row>
    <row r="47" spans="1:29" x14ac:dyDescent="0.35">
      <c r="A47" s="33">
        <v>46</v>
      </c>
      <c r="B47" s="33" t="s">
        <v>201</v>
      </c>
      <c r="C47" s="1" t="s">
        <v>284</v>
      </c>
      <c r="D47" s="1" t="s">
        <v>324</v>
      </c>
      <c r="E47" s="1">
        <v>10.1</v>
      </c>
      <c r="F47" s="33">
        <v>0.3</v>
      </c>
      <c r="G47" s="1">
        <v>430</v>
      </c>
      <c r="H47" s="33">
        <v>0</v>
      </c>
      <c r="I47" s="33">
        <v>72</v>
      </c>
      <c r="J47" s="33">
        <v>25.3</v>
      </c>
      <c r="K47" s="33">
        <v>25.6</v>
      </c>
      <c r="L47" s="33">
        <v>69.5</v>
      </c>
      <c r="M47" s="33">
        <v>994</v>
      </c>
      <c r="N47" s="1">
        <v>379</v>
      </c>
      <c r="O47" s="33">
        <v>0.12</v>
      </c>
      <c r="P47" s="7">
        <f t="shared" si="9"/>
        <v>0.13953488372093023</v>
      </c>
      <c r="Q47" s="33">
        <v>0.12</v>
      </c>
      <c r="R47" s="7">
        <f t="shared" si="0"/>
        <v>0.13953488372093023</v>
      </c>
      <c r="S47" s="33">
        <v>2.16</v>
      </c>
      <c r="T47" s="33">
        <v>0.73</v>
      </c>
      <c r="U47" s="8">
        <f t="shared" si="1"/>
        <v>10.4</v>
      </c>
      <c r="V47" s="8">
        <f t="shared" si="2"/>
        <v>1.0462776659959759E-2</v>
      </c>
      <c r="W47" s="8">
        <f t="shared" si="3"/>
        <v>3.2966029176077952E-2</v>
      </c>
      <c r="X47" s="8">
        <f t="shared" si="4"/>
        <v>3.3165019291828922E-5</v>
      </c>
      <c r="Y47" s="8">
        <f t="shared" si="5"/>
        <v>0.32175925925925924</v>
      </c>
      <c r="Z47" s="8">
        <f t="shared" si="6"/>
        <v>106.66948861860755</v>
      </c>
      <c r="AA47" s="7">
        <f t="shared" si="7"/>
        <v>9.3747519834416725E-3</v>
      </c>
      <c r="AB47" s="33">
        <v>0</v>
      </c>
      <c r="AC47" s="12">
        <f t="shared" si="8"/>
        <v>1.0900874399350783E-2</v>
      </c>
    </row>
    <row r="48" spans="1:29" x14ac:dyDescent="0.35">
      <c r="A48" s="33">
        <v>47</v>
      </c>
      <c r="B48" s="33" t="s">
        <v>201</v>
      </c>
      <c r="C48" s="1" t="s">
        <v>284</v>
      </c>
      <c r="D48" s="1" t="s">
        <v>325</v>
      </c>
      <c r="E48" s="1">
        <v>10.3</v>
      </c>
      <c r="F48" s="33">
        <v>0.2</v>
      </c>
      <c r="G48" s="1">
        <v>434</v>
      </c>
      <c r="H48" s="33">
        <v>1</v>
      </c>
      <c r="I48" s="33">
        <v>75</v>
      </c>
      <c r="J48" s="33">
        <v>25.7</v>
      </c>
      <c r="K48" s="33">
        <v>25.9</v>
      </c>
      <c r="L48" s="33">
        <v>66.599999999999994</v>
      </c>
      <c r="M48" s="33">
        <v>994</v>
      </c>
      <c r="N48" s="1">
        <v>285</v>
      </c>
      <c r="O48" s="33">
        <v>0.14000000000000001</v>
      </c>
      <c r="P48" s="7">
        <f t="shared" si="9"/>
        <v>0.16129032258064518</v>
      </c>
      <c r="Q48" s="33">
        <v>0.53</v>
      </c>
      <c r="R48" s="7">
        <f t="shared" si="0"/>
        <v>0.6105990783410139</v>
      </c>
      <c r="S48" s="33">
        <v>2.16</v>
      </c>
      <c r="T48" s="33">
        <v>0.73</v>
      </c>
      <c r="U48" s="8">
        <f t="shared" si="1"/>
        <v>10.5</v>
      </c>
      <c r="V48" s="8">
        <f t="shared" si="2"/>
        <v>1.0563380281690141E-2</v>
      </c>
      <c r="W48" s="8">
        <f t="shared" si="3"/>
        <v>3.3557361126848345E-2</v>
      </c>
      <c r="X48" s="8">
        <f t="shared" si="4"/>
        <v>3.3759920650752865E-5</v>
      </c>
      <c r="Y48" s="8">
        <f t="shared" si="5"/>
        <v>0.30833333333333329</v>
      </c>
      <c r="Z48" s="8">
        <f t="shared" si="6"/>
        <v>168.99609684659168</v>
      </c>
      <c r="AA48" s="7">
        <f t="shared" si="7"/>
        <v>5.9172964267202128E-3</v>
      </c>
      <c r="AB48" s="33">
        <v>0</v>
      </c>
      <c r="AC48" s="12">
        <f t="shared" si="8"/>
        <v>6.8171617819357292E-3</v>
      </c>
    </row>
    <row r="49" spans="1:29" x14ac:dyDescent="0.35">
      <c r="A49" s="33">
        <v>48</v>
      </c>
      <c r="B49" s="33" t="s">
        <v>201</v>
      </c>
      <c r="C49" s="1" t="s">
        <v>284</v>
      </c>
      <c r="D49" s="1" t="s">
        <v>326</v>
      </c>
      <c r="E49" s="1">
        <v>10.1</v>
      </c>
      <c r="F49" s="33">
        <v>0.1</v>
      </c>
      <c r="G49" s="1">
        <v>432</v>
      </c>
      <c r="H49" s="33">
        <v>-1</v>
      </c>
      <c r="I49" s="33">
        <v>77</v>
      </c>
      <c r="J49" s="33">
        <v>26</v>
      </c>
      <c r="K49" s="33">
        <v>26.3</v>
      </c>
      <c r="L49" s="33">
        <v>68.099999999999994</v>
      </c>
      <c r="M49" s="33">
        <v>994</v>
      </c>
      <c r="N49" s="1">
        <v>853</v>
      </c>
      <c r="O49" s="33">
        <v>0.04</v>
      </c>
      <c r="P49" s="7">
        <f t="shared" si="9"/>
        <v>4.6296296296296294E-2</v>
      </c>
      <c r="Q49" s="33">
        <v>-0.5</v>
      </c>
      <c r="R49" s="7">
        <f t="shared" si="0"/>
        <v>-0.57870370370370372</v>
      </c>
      <c r="S49" s="33">
        <v>2.16</v>
      </c>
      <c r="T49" s="33">
        <v>0.73</v>
      </c>
      <c r="U49" s="8">
        <f t="shared" si="1"/>
        <v>10.199999999999999</v>
      </c>
      <c r="V49" s="8">
        <f t="shared" si="2"/>
        <v>1.0261569416498993E-2</v>
      </c>
      <c r="W49" s="8">
        <f t="shared" si="3"/>
        <v>3.4360179442598227E-2</v>
      </c>
      <c r="X49" s="8">
        <f t="shared" si="4"/>
        <v>3.4567584952312102E-5</v>
      </c>
      <c r="Y49" s="8">
        <f t="shared" si="5"/>
        <v>0.31527777777777777</v>
      </c>
      <c r="Z49" s="8">
        <f t="shared" si="6"/>
        <v>321.70439078419952</v>
      </c>
      <c r="AA49" s="7">
        <f t="shared" si="7"/>
        <v>3.1084437410454982E-3</v>
      </c>
      <c r="AB49" s="33">
        <v>0</v>
      </c>
      <c r="AC49" s="12">
        <f t="shared" si="8"/>
        <v>3.5977358113952525E-3</v>
      </c>
    </row>
    <row r="50" spans="1:29" x14ac:dyDescent="0.35">
      <c r="A50" s="33">
        <v>49</v>
      </c>
      <c r="B50" s="33" t="s">
        <v>201</v>
      </c>
      <c r="C50" s="1" t="s">
        <v>284</v>
      </c>
      <c r="D50" s="1" t="s">
        <v>327</v>
      </c>
      <c r="E50" s="1">
        <v>10.1</v>
      </c>
      <c r="F50" s="33">
        <v>0.1</v>
      </c>
      <c r="G50" s="1">
        <v>434</v>
      </c>
      <c r="H50" s="33">
        <v>-1</v>
      </c>
      <c r="I50" s="33">
        <v>80</v>
      </c>
      <c r="J50" s="33">
        <v>26.3</v>
      </c>
      <c r="K50" s="33">
        <v>26.6</v>
      </c>
      <c r="L50" s="33">
        <v>68.3</v>
      </c>
      <c r="M50" s="33">
        <v>994</v>
      </c>
      <c r="N50" s="1">
        <v>879</v>
      </c>
      <c r="O50" s="33">
        <v>0.04</v>
      </c>
      <c r="P50" s="7">
        <f t="shared" si="9"/>
        <v>4.6082949308755762E-2</v>
      </c>
      <c r="Q50" s="33">
        <v>-0.5</v>
      </c>
      <c r="R50" s="7">
        <f t="shared" si="0"/>
        <v>-0.57603686635944695</v>
      </c>
      <c r="S50" s="33">
        <v>2.16</v>
      </c>
      <c r="T50" s="33">
        <v>0.73</v>
      </c>
      <c r="U50" s="8">
        <f t="shared" si="1"/>
        <v>10.199999999999999</v>
      </c>
      <c r="V50" s="8">
        <f t="shared" si="2"/>
        <v>1.0261569416498993E-2</v>
      </c>
      <c r="W50" s="8">
        <f t="shared" si="3"/>
        <v>3.4973231706947348E-2</v>
      </c>
      <c r="X50" s="8">
        <f t="shared" si="4"/>
        <v>3.5184337733347433E-5</v>
      </c>
      <c r="Y50" s="8">
        <f t="shared" si="5"/>
        <v>0.31620370370370371</v>
      </c>
      <c r="Z50" s="8">
        <f t="shared" si="6"/>
        <v>320.74083191087828</v>
      </c>
      <c r="AA50" s="7">
        <f t="shared" si="7"/>
        <v>3.1177820237052391E-3</v>
      </c>
      <c r="AB50" s="33">
        <v>0</v>
      </c>
      <c r="AC50" s="12">
        <f t="shared" si="8"/>
        <v>3.5919147738539621E-3</v>
      </c>
    </row>
    <row r="51" spans="1:29" x14ac:dyDescent="0.35">
      <c r="A51" s="33">
        <v>50</v>
      </c>
      <c r="B51" s="33" t="s">
        <v>201</v>
      </c>
      <c r="C51" s="1" t="s">
        <v>284</v>
      </c>
      <c r="D51" s="1" t="s">
        <v>328</v>
      </c>
      <c r="E51" s="1">
        <v>9.9</v>
      </c>
      <c r="F51" s="33">
        <v>0.5</v>
      </c>
      <c r="G51" s="1">
        <v>435</v>
      </c>
      <c r="H51" s="33">
        <v>2</v>
      </c>
      <c r="I51" s="33">
        <v>84</v>
      </c>
      <c r="J51" s="33">
        <v>26.5</v>
      </c>
      <c r="K51" s="33">
        <v>26.8</v>
      </c>
      <c r="L51" s="33">
        <v>68.599999999999994</v>
      </c>
      <c r="M51" s="33">
        <v>994</v>
      </c>
      <c r="N51" s="1">
        <v>244</v>
      </c>
      <c r="O51" s="33">
        <v>0.16</v>
      </c>
      <c r="P51" s="7">
        <f t="shared" si="9"/>
        <v>0.18390804597701149</v>
      </c>
      <c r="Q51" s="33">
        <v>0.72</v>
      </c>
      <c r="R51" s="7">
        <f t="shared" si="0"/>
        <v>0.82758620689655171</v>
      </c>
      <c r="S51" s="33">
        <v>2.16</v>
      </c>
      <c r="T51" s="33">
        <v>0.73</v>
      </c>
      <c r="U51" s="8">
        <f t="shared" si="1"/>
        <v>10.4</v>
      </c>
      <c r="V51" s="8">
        <f t="shared" si="2"/>
        <v>1.0462776659959759E-2</v>
      </c>
      <c r="W51" s="8">
        <f t="shared" si="3"/>
        <v>3.538720990121727E-2</v>
      </c>
      <c r="X51" s="8">
        <f t="shared" si="4"/>
        <v>3.5600814789957012E-5</v>
      </c>
      <c r="Y51" s="8">
        <f t="shared" si="5"/>
        <v>0.31759259259259259</v>
      </c>
      <c r="Z51" s="8">
        <f t="shared" si="6"/>
        <v>64.53986480062207</v>
      </c>
      <c r="AA51" s="7">
        <f t="shared" si="7"/>
        <v>1.5494299578860622E-2</v>
      </c>
      <c r="AB51" s="33">
        <v>0</v>
      </c>
      <c r="AC51" s="12">
        <f t="shared" si="8"/>
        <v>1.7809539745816807E-2</v>
      </c>
    </row>
    <row r="52" spans="1:29" x14ac:dyDescent="0.35">
      <c r="A52" s="33">
        <v>51</v>
      </c>
      <c r="B52" s="33" t="s">
        <v>201</v>
      </c>
      <c r="C52" s="1" t="s">
        <v>284</v>
      </c>
      <c r="D52" s="1" t="s">
        <v>329</v>
      </c>
      <c r="E52" s="1">
        <v>10.1</v>
      </c>
      <c r="F52" s="33">
        <v>0.1</v>
      </c>
      <c r="G52" s="1">
        <v>434</v>
      </c>
      <c r="H52" s="33">
        <v>-1</v>
      </c>
      <c r="I52" s="33">
        <v>91</v>
      </c>
      <c r="J52" s="33">
        <v>26.8</v>
      </c>
      <c r="K52" s="33">
        <v>27.1</v>
      </c>
      <c r="L52" s="33">
        <v>68.3</v>
      </c>
      <c r="M52" s="33">
        <v>994</v>
      </c>
      <c r="N52" s="1">
        <v>883</v>
      </c>
      <c r="O52" s="33">
        <v>0.05</v>
      </c>
      <c r="P52" s="7">
        <f t="shared" si="9"/>
        <v>5.7603686635944701E-2</v>
      </c>
      <c r="Q52" s="33">
        <v>-0.59</v>
      </c>
      <c r="R52" s="7">
        <f t="shared" si="0"/>
        <v>-0.67972350230414746</v>
      </c>
      <c r="S52" s="33">
        <v>2.16</v>
      </c>
      <c r="T52" s="33">
        <v>0.73</v>
      </c>
      <c r="U52" s="8">
        <f t="shared" si="1"/>
        <v>10.199999999999999</v>
      </c>
      <c r="V52" s="8">
        <f t="shared" si="2"/>
        <v>1.0261569416498993E-2</v>
      </c>
      <c r="W52" s="8">
        <f t="shared" si="3"/>
        <v>3.6016183624813278E-2</v>
      </c>
      <c r="X52" s="8">
        <f t="shared" si="4"/>
        <v>3.6233585135627041E-5</v>
      </c>
      <c r="Y52" s="8">
        <f t="shared" si="5"/>
        <v>0.31620370370370371</v>
      </c>
      <c r="Z52" s="8">
        <f t="shared" si="6"/>
        <v>320.70784836559875</v>
      </c>
      <c r="AA52" s="7">
        <f t="shared" si="7"/>
        <v>3.118102675367101E-3</v>
      </c>
      <c r="AB52" s="33">
        <v>0</v>
      </c>
      <c r="AC52" s="12">
        <f t="shared" si="8"/>
        <v>3.5922841882109458E-3</v>
      </c>
    </row>
    <row r="53" spans="1:29" x14ac:dyDescent="0.35">
      <c r="A53" s="33">
        <v>52</v>
      </c>
      <c r="B53" s="33" t="s">
        <v>201</v>
      </c>
      <c r="C53" s="1" t="s">
        <v>284</v>
      </c>
      <c r="D53" s="1" t="s">
        <v>330</v>
      </c>
      <c r="E53" s="1">
        <v>9.8000000000000007</v>
      </c>
      <c r="F53" s="33">
        <v>0.1</v>
      </c>
      <c r="G53" s="1">
        <v>439</v>
      </c>
      <c r="H53" s="33">
        <v>0</v>
      </c>
      <c r="I53" s="33">
        <v>81</v>
      </c>
      <c r="J53" s="33">
        <v>26.9</v>
      </c>
      <c r="K53" s="33">
        <v>27.2</v>
      </c>
      <c r="L53" s="33">
        <v>68</v>
      </c>
      <c r="M53" s="33">
        <v>994</v>
      </c>
      <c r="N53" s="1">
        <v>506</v>
      </c>
      <c r="O53" s="33">
        <v>0.03</v>
      </c>
      <c r="P53" s="7">
        <f t="shared" si="9"/>
        <v>3.4168564920273349E-2</v>
      </c>
      <c r="Q53" s="33">
        <v>-7.0000000000000007E-2</v>
      </c>
      <c r="R53" s="7">
        <f t="shared" si="0"/>
        <v>-7.9726651480637817E-2</v>
      </c>
      <c r="S53" s="33">
        <v>2.16</v>
      </c>
      <c r="T53" s="33">
        <v>0.73</v>
      </c>
      <c r="U53" s="8">
        <f t="shared" si="1"/>
        <v>9.9</v>
      </c>
      <c r="V53" s="8">
        <f t="shared" si="2"/>
        <v>9.9597585513078474E-3</v>
      </c>
      <c r="W53" s="8">
        <f t="shared" si="3"/>
        <v>3.6227995001452663E-2</v>
      </c>
      <c r="X53" s="8">
        <f t="shared" si="4"/>
        <v>3.6446675051763243E-5</v>
      </c>
      <c r="Y53" s="8">
        <f t="shared" si="5"/>
        <v>0.31481481481481483</v>
      </c>
      <c r="Z53" s="8">
        <f t="shared" si="6"/>
        <v>312.58981662936554</v>
      </c>
      <c r="AA53" s="7">
        <f t="shared" si="7"/>
        <v>3.1990805419796816E-3</v>
      </c>
      <c r="AB53" s="33">
        <v>0</v>
      </c>
      <c r="AC53" s="12">
        <f t="shared" si="8"/>
        <v>3.6435997061272001E-3</v>
      </c>
    </row>
    <row r="54" spans="1:29" x14ac:dyDescent="0.35">
      <c r="A54" s="1"/>
      <c r="B54" s="33" t="s">
        <v>201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7" t="e">
        <f t="shared" si="9"/>
        <v>#DIV/0!</v>
      </c>
      <c r="Q54" s="1"/>
      <c r="R54" s="7" t="e">
        <f t="shared" si="0"/>
        <v>#DIV/0!</v>
      </c>
      <c r="S54" s="1"/>
      <c r="T54" s="1"/>
      <c r="U54" s="8"/>
      <c r="V54" s="8"/>
      <c r="W54" s="8"/>
      <c r="X54" s="8"/>
      <c r="Y54" s="8"/>
      <c r="Z54" s="8"/>
      <c r="AA54" s="7"/>
      <c r="AB54" s="1"/>
      <c r="AC54" s="12"/>
    </row>
    <row r="55" spans="1:29" x14ac:dyDescent="0.35">
      <c r="A55" s="33">
        <v>54</v>
      </c>
      <c r="B55" s="33" t="s">
        <v>202</v>
      </c>
      <c r="C55" s="1" t="s">
        <v>284</v>
      </c>
      <c r="D55" s="1" t="s">
        <v>331</v>
      </c>
      <c r="E55" s="1">
        <v>9.8000000000000007</v>
      </c>
      <c r="F55" s="33">
        <v>0.2</v>
      </c>
      <c r="G55" s="1">
        <v>438</v>
      </c>
      <c r="H55" s="33">
        <v>-1</v>
      </c>
      <c r="I55" s="33">
        <v>66</v>
      </c>
      <c r="J55" s="33">
        <v>27.2</v>
      </c>
      <c r="K55" s="33">
        <v>27.4</v>
      </c>
      <c r="L55" s="33">
        <v>69.599999999999994</v>
      </c>
      <c r="M55" s="33">
        <v>994</v>
      </c>
      <c r="N55" s="1">
        <v>807</v>
      </c>
      <c r="O55" s="33">
        <v>0.05</v>
      </c>
      <c r="P55" s="7">
        <f t="shared" si="9"/>
        <v>5.7077625570776259E-2</v>
      </c>
      <c r="Q55" s="33">
        <v>-0.47</v>
      </c>
      <c r="R55" s="7">
        <f t="shared" si="0"/>
        <v>-0.5365296803652968</v>
      </c>
      <c r="S55" s="33">
        <v>2.16</v>
      </c>
      <c r="T55" s="33">
        <v>0.73</v>
      </c>
      <c r="U55" s="8">
        <f t="shared" si="1"/>
        <v>10</v>
      </c>
      <c r="V55" s="8">
        <f t="shared" si="2"/>
        <v>1.0060362173038229E-2</v>
      </c>
      <c r="W55" s="8">
        <f t="shared" si="3"/>
        <v>3.6654875774637635E-2</v>
      </c>
      <c r="X55" s="8">
        <f t="shared" si="4"/>
        <v>3.6876132570057983E-5</v>
      </c>
      <c r="Y55" s="8">
        <f t="shared" si="5"/>
        <v>0.32222222222222219</v>
      </c>
      <c r="Z55" s="8">
        <f t="shared" si="6"/>
        <v>153.87363123797979</v>
      </c>
      <c r="AA55" s="7">
        <f t="shared" si="7"/>
        <v>6.4988392875021421E-3</v>
      </c>
      <c r="AB55" s="33">
        <v>0</v>
      </c>
      <c r="AC55" s="12">
        <f t="shared" si="8"/>
        <v>7.418766309933952E-3</v>
      </c>
    </row>
    <row r="56" spans="1:29" x14ac:dyDescent="0.35">
      <c r="A56" s="33">
        <v>55</v>
      </c>
      <c r="B56" s="33" t="s">
        <v>202</v>
      </c>
      <c r="C56" s="1" t="s">
        <v>284</v>
      </c>
      <c r="D56" s="1" t="s">
        <v>332</v>
      </c>
      <c r="E56" s="1">
        <v>10</v>
      </c>
      <c r="F56" s="33">
        <v>0.2</v>
      </c>
      <c r="G56" s="1">
        <v>434</v>
      </c>
      <c r="H56" s="33">
        <v>0</v>
      </c>
      <c r="I56" s="33">
        <v>69</v>
      </c>
      <c r="J56" s="33">
        <v>27.2</v>
      </c>
      <c r="K56" s="33">
        <v>27.5</v>
      </c>
      <c r="L56" s="33">
        <v>68.099999999999994</v>
      </c>
      <c r="M56" s="33">
        <v>994</v>
      </c>
      <c r="N56" s="1">
        <v>315</v>
      </c>
      <c r="O56" s="33">
        <v>0.12</v>
      </c>
      <c r="P56" s="7">
        <f t="shared" si="9"/>
        <v>0.13824884792626729</v>
      </c>
      <c r="Q56" s="33">
        <v>0.3</v>
      </c>
      <c r="R56" s="7">
        <f t="shared" si="0"/>
        <v>0.34562211981566821</v>
      </c>
      <c r="S56" s="33">
        <v>2.16</v>
      </c>
      <c r="T56" s="33">
        <v>0.73</v>
      </c>
      <c r="U56" s="8">
        <f t="shared" si="1"/>
        <v>10.199999999999999</v>
      </c>
      <c r="V56" s="8">
        <f t="shared" si="2"/>
        <v>1.0261569416498993E-2</v>
      </c>
      <c r="W56" s="8">
        <f t="shared" si="3"/>
        <v>3.6869954498033271E-2</v>
      </c>
      <c r="X56" s="8">
        <f t="shared" si="4"/>
        <v>3.7092509555365462E-5</v>
      </c>
      <c r="Y56" s="8">
        <f t="shared" si="5"/>
        <v>0.31527777777777777</v>
      </c>
      <c r="Z56" s="8">
        <f t="shared" si="6"/>
        <v>160.44739279210165</v>
      </c>
      <c r="AA56" s="7">
        <f t="shared" si="7"/>
        <v>6.232572450059949E-3</v>
      </c>
      <c r="AB56" s="33">
        <v>0</v>
      </c>
      <c r="AC56" s="12">
        <f t="shared" si="8"/>
        <v>7.1803830069815085E-3</v>
      </c>
    </row>
    <row r="57" spans="1:29" x14ac:dyDescent="0.35">
      <c r="A57" s="33">
        <v>56</v>
      </c>
      <c r="B57" s="33" t="s">
        <v>202</v>
      </c>
      <c r="C57" s="1" t="s">
        <v>284</v>
      </c>
      <c r="D57" s="1" t="s">
        <v>333</v>
      </c>
      <c r="E57" s="1">
        <v>10</v>
      </c>
      <c r="F57" s="33">
        <v>0.1</v>
      </c>
      <c r="G57" s="1">
        <v>434</v>
      </c>
      <c r="H57" s="33">
        <v>0</v>
      </c>
      <c r="I57" s="33">
        <v>59</v>
      </c>
      <c r="J57" s="33">
        <v>27.5</v>
      </c>
      <c r="K57" s="33">
        <v>27.7</v>
      </c>
      <c r="L57" s="33">
        <v>68</v>
      </c>
      <c r="M57" s="33">
        <v>994</v>
      </c>
      <c r="N57" s="1">
        <v>480</v>
      </c>
      <c r="O57" s="33">
        <v>7.0000000000000007E-2</v>
      </c>
      <c r="P57" s="7">
        <f t="shared" si="9"/>
        <v>8.0645161290322592E-2</v>
      </c>
      <c r="Q57" s="33">
        <v>-0.11</v>
      </c>
      <c r="R57" s="7">
        <f t="shared" si="0"/>
        <v>-0.12672811059907835</v>
      </c>
      <c r="S57" s="33">
        <v>2.16</v>
      </c>
      <c r="T57" s="33">
        <v>0.73</v>
      </c>
      <c r="U57" s="8">
        <f t="shared" si="1"/>
        <v>10.1</v>
      </c>
      <c r="V57" s="8">
        <f t="shared" si="2"/>
        <v>1.0160965794768611E-2</v>
      </c>
      <c r="W57" s="8">
        <f t="shared" si="3"/>
        <v>3.730341205302589E-2</v>
      </c>
      <c r="X57" s="8">
        <f t="shared" si="4"/>
        <v>3.7528583554352E-5</v>
      </c>
      <c r="Y57" s="8">
        <f t="shared" si="5"/>
        <v>0.31481481481481483</v>
      </c>
      <c r="Z57" s="8">
        <f t="shared" si="6"/>
        <v>318.90859749949203</v>
      </c>
      <c r="AA57" s="7">
        <f t="shared" si="7"/>
        <v>3.1356947032498642E-3</v>
      </c>
      <c r="AB57" s="33">
        <v>0</v>
      </c>
      <c r="AC57" s="12">
        <f t="shared" si="8"/>
        <v>3.6125515014399359E-3</v>
      </c>
    </row>
    <row r="58" spans="1:29" x14ac:dyDescent="0.35">
      <c r="A58" s="33">
        <v>57</v>
      </c>
      <c r="B58" s="33" t="s">
        <v>202</v>
      </c>
      <c r="C58" s="1" t="s">
        <v>284</v>
      </c>
      <c r="D58" s="1" t="s">
        <v>334</v>
      </c>
      <c r="E58" s="1">
        <v>9.8000000000000007</v>
      </c>
      <c r="F58" s="33">
        <v>0.3</v>
      </c>
      <c r="G58" s="1">
        <v>435</v>
      </c>
      <c r="H58" s="33">
        <v>-1</v>
      </c>
      <c r="I58" s="33">
        <v>69</v>
      </c>
      <c r="J58" s="33">
        <v>27.4</v>
      </c>
      <c r="K58" s="33">
        <v>27.7</v>
      </c>
      <c r="L58" s="33">
        <v>66.8</v>
      </c>
      <c r="M58" s="33">
        <v>994</v>
      </c>
      <c r="N58" s="1">
        <v>571</v>
      </c>
      <c r="O58" s="33">
        <v>0.11</v>
      </c>
      <c r="P58" s="7">
        <f t="shared" si="9"/>
        <v>0.12643678160919539</v>
      </c>
      <c r="Q58" s="33">
        <v>-0.4</v>
      </c>
      <c r="R58" s="7">
        <f t="shared" si="0"/>
        <v>-0.45977011494252878</v>
      </c>
      <c r="S58" s="33">
        <v>2.16</v>
      </c>
      <c r="T58" s="33">
        <v>0.73</v>
      </c>
      <c r="U58" s="8">
        <f t="shared" si="1"/>
        <v>10.100000000000001</v>
      </c>
      <c r="V58" s="8">
        <f t="shared" si="2"/>
        <v>1.0160965794768613E-2</v>
      </c>
      <c r="W58" s="8">
        <f t="shared" si="3"/>
        <v>3.730341205302589E-2</v>
      </c>
      <c r="X58" s="8">
        <f t="shared" si="4"/>
        <v>3.7528583554352E-5</v>
      </c>
      <c r="Y58" s="8">
        <f t="shared" si="5"/>
        <v>0.30925925925925923</v>
      </c>
      <c r="Z58" s="8">
        <f t="shared" si="6"/>
        <v>107.73020274433865</v>
      </c>
      <c r="AA58" s="7">
        <f t="shared" si="7"/>
        <v>9.2824479535526649E-3</v>
      </c>
      <c r="AB58" s="33">
        <v>0</v>
      </c>
      <c r="AC58" s="12">
        <f t="shared" si="8"/>
        <v>1.0669480406382372E-2</v>
      </c>
    </row>
    <row r="59" spans="1:29" x14ac:dyDescent="0.35">
      <c r="A59" s="33">
        <v>58</v>
      </c>
      <c r="B59" s="33" t="s">
        <v>202</v>
      </c>
      <c r="C59" s="1" t="s">
        <v>284</v>
      </c>
      <c r="D59" s="1" t="s">
        <v>335</v>
      </c>
      <c r="E59" s="1">
        <v>9.9</v>
      </c>
      <c r="F59" s="33">
        <v>0.7</v>
      </c>
      <c r="G59" s="1">
        <v>433</v>
      </c>
      <c r="H59" s="33">
        <v>2</v>
      </c>
      <c r="I59" s="33">
        <v>83</v>
      </c>
      <c r="J59" s="33">
        <v>27.5</v>
      </c>
      <c r="K59" s="33">
        <v>27.9</v>
      </c>
      <c r="L59" s="33">
        <v>69.099999999999994</v>
      </c>
      <c r="M59" s="33">
        <v>994</v>
      </c>
      <c r="N59" s="1">
        <v>290</v>
      </c>
      <c r="O59" s="33">
        <v>0.28000000000000003</v>
      </c>
      <c r="P59" s="7">
        <f t="shared" si="9"/>
        <v>0.32332563510392609</v>
      </c>
      <c r="Q59" s="33">
        <v>0.81</v>
      </c>
      <c r="R59" s="7">
        <f t="shared" si="0"/>
        <v>0.93533487297921492</v>
      </c>
      <c r="S59" s="33">
        <v>2.16</v>
      </c>
      <c r="T59" s="33">
        <v>0.73</v>
      </c>
      <c r="U59" s="8">
        <f t="shared" si="1"/>
        <v>10.6</v>
      </c>
      <c r="V59" s="8">
        <f t="shared" si="2"/>
        <v>1.0663983903420523E-2</v>
      </c>
      <c r="W59" s="8">
        <f t="shared" si="3"/>
        <v>3.7741301181789748E-2</v>
      </c>
      <c r="X59" s="8">
        <f t="shared" si="4"/>
        <v>3.7969115877052062E-5</v>
      </c>
      <c r="Y59" s="8">
        <f t="shared" si="5"/>
        <v>0.31990740740740736</v>
      </c>
      <c r="Z59" s="8">
        <f t="shared" si="6"/>
        <v>46.436588359411495</v>
      </c>
      <c r="AA59" s="7">
        <f t="shared" si="7"/>
        <v>2.1534743083625477E-2</v>
      </c>
      <c r="AB59" s="33">
        <v>0.01</v>
      </c>
      <c r="AC59" s="12">
        <f t="shared" si="8"/>
        <v>2.486690887254674E-2</v>
      </c>
    </row>
    <row r="60" spans="1:29" x14ac:dyDescent="0.35">
      <c r="A60" s="33">
        <v>59</v>
      </c>
      <c r="B60" s="33" t="s">
        <v>202</v>
      </c>
      <c r="C60" s="1" t="s">
        <v>284</v>
      </c>
      <c r="D60" s="1" t="s">
        <v>336</v>
      </c>
      <c r="E60" s="1">
        <v>10.1</v>
      </c>
      <c r="F60" s="33">
        <v>0.5</v>
      </c>
      <c r="G60" s="1">
        <v>434</v>
      </c>
      <c r="H60" s="33">
        <v>0</v>
      </c>
      <c r="I60" s="33">
        <v>86</v>
      </c>
      <c r="J60" s="33">
        <v>27.6</v>
      </c>
      <c r="K60" s="33">
        <v>28</v>
      </c>
      <c r="L60" s="33">
        <v>68</v>
      </c>
      <c r="M60" s="33">
        <v>994</v>
      </c>
      <c r="N60" s="1">
        <v>367</v>
      </c>
      <c r="O60" s="33">
        <v>0.25</v>
      </c>
      <c r="P60" s="7">
        <f t="shared" si="9"/>
        <v>0.28801843317972348</v>
      </c>
      <c r="Q60" s="33">
        <v>0.28000000000000003</v>
      </c>
      <c r="R60" s="7">
        <f t="shared" si="0"/>
        <v>0.32258064516129037</v>
      </c>
      <c r="S60" s="33">
        <v>2.16</v>
      </c>
      <c r="T60" s="33">
        <v>0.73</v>
      </c>
      <c r="U60" s="8">
        <f t="shared" si="1"/>
        <v>10.6</v>
      </c>
      <c r="V60" s="8">
        <f t="shared" si="2"/>
        <v>1.0663983903420523E-2</v>
      </c>
      <c r="W60" s="8">
        <f t="shared" si="3"/>
        <v>3.7961919431549272E-2</v>
      </c>
      <c r="X60" s="8">
        <f t="shared" si="4"/>
        <v>3.8191065826508321E-5</v>
      </c>
      <c r="Y60" s="8">
        <f t="shared" si="5"/>
        <v>0.31481481481481483</v>
      </c>
      <c r="Z60" s="8">
        <f t="shared" si="6"/>
        <v>66.370006629493673</v>
      </c>
      <c r="AA60" s="7">
        <f t="shared" si="7"/>
        <v>1.5067046860224621E-2</v>
      </c>
      <c r="AB60" s="33">
        <v>0</v>
      </c>
      <c r="AC60" s="12">
        <f t="shared" si="8"/>
        <v>1.7358348917309474E-2</v>
      </c>
    </row>
    <row r="61" spans="1:29" x14ac:dyDescent="0.35">
      <c r="A61" s="33">
        <v>60</v>
      </c>
      <c r="B61" s="33" t="s">
        <v>202</v>
      </c>
      <c r="C61" s="1" t="s">
        <v>284</v>
      </c>
      <c r="D61" s="1" t="s">
        <v>337</v>
      </c>
      <c r="E61" s="1">
        <v>9.8000000000000007</v>
      </c>
      <c r="F61" s="33">
        <v>0.5</v>
      </c>
      <c r="G61" s="1">
        <v>435</v>
      </c>
      <c r="H61" s="33">
        <v>1</v>
      </c>
      <c r="I61" s="33">
        <v>83</v>
      </c>
      <c r="J61" s="33">
        <v>27.7</v>
      </c>
      <c r="K61" s="33">
        <v>28</v>
      </c>
      <c r="L61" s="33">
        <v>68.3</v>
      </c>
      <c r="M61" s="33">
        <v>994</v>
      </c>
      <c r="N61" s="1">
        <v>264</v>
      </c>
      <c r="O61" s="33">
        <v>0.17</v>
      </c>
      <c r="P61" s="7">
        <f t="shared" si="9"/>
        <v>0.19540229885057472</v>
      </c>
      <c r="Q61" s="33">
        <v>0.6</v>
      </c>
      <c r="R61" s="7">
        <f t="shared" si="0"/>
        <v>0.68965517241379304</v>
      </c>
      <c r="S61" s="33">
        <v>2.16</v>
      </c>
      <c r="T61" s="33">
        <v>0.73</v>
      </c>
      <c r="U61" s="8">
        <f t="shared" si="1"/>
        <v>10.3</v>
      </c>
      <c r="V61" s="8">
        <f t="shared" si="2"/>
        <v>1.0362173038229377E-2</v>
      </c>
      <c r="W61" s="8">
        <f t="shared" si="3"/>
        <v>3.7961919431549272E-2</v>
      </c>
      <c r="X61" s="8">
        <f t="shared" si="4"/>
        <v>3.8191065826508321E-5</v>
      </c>
      <c r="Y61" s="8">
        <f t="shared" si="5"/>
        <v>0.31620370370370371</v>
      </c>
      <c r="Z61" s="8">
        <f t="shared" si="6"/>
        <v>64.177766483244071</v>
      </c>
      <c r="AA61" s="7">
        <f t="shared" si="7"/>
        <v>1.5581720193722949E-2</v>
      </c>
      <c r="AB61" s="33">
        <v>0</v>
      </c>
      <c r="AC61" s="12">
        <f t="shared" si="8"/>
        <v>1.7910023211175803E-2</v>
      </c>
    </row>
    <row r="62" spans="1:29" x14ac:dyDescent="0.35">
      <c r="A62" s="33">
        <v>61</v>
      </c>
      <c r="B62" s="33" t="s">
        <v>202</v>
      </c>
      <c r="C62" s="1" t="s">
        <v>284</v>
      </c>
      <c r="D62" s="1" t="s">
        <v>338</v>
      </c>
      <c r="E62" s="1">
        <v>9.9</v>
      </c>
      <c r="F62" s="33">
        <v>0.9</v>
      </c>
      <c r="G62" s="1">
        <v>433</v>
      </c>
      <c r="H62" s="33">
        <v>0</v>
      </c>
      <c r="I62" s="33">
        <v>81</v>
      </c>
      <c r="J62" s="33">
        <v>27.6</v>
      </c>
      <c r="K62" s="33">
        <v>27.9</v>
      </c>
      <c r="L62" s="33">
        <v>69.3</v>
      </c>
      <c r="M62" s="33">
        <v>994</v>
      </c>
      <c r="N62" s="1">
        <v>402</v>
      </c>
      <c r="O62" s="33">
        <v>0.36</v>
      </c>
      <c r="P62" s="7">
        <f t="shared" si="9"/>
        <v>0.41570438799076209</v>
      </c>
      <c r="Q62" s="33">
        <v>0.11</v>
      </c>
      <c r="R62" s="7">
        <f t="shared" si="0"/>
        <v>0.12702078521939952</v>
      </c>
      <c r="S62" s="33">
        <v>2.16</v>
      </c>
      <c r="T62" s="33">
        <v>0.73</v>
      </c>
      <c r="U62" s="8">
        <f t="shared" si="1"/>
        <v>10.8</v>
      </c>
      <c r="V62" s="8">
        <f t="shared" si="2"/>
        <v>1.0865191146881288E-2</v>
      </c>
      <c r="W62" s="8">
        <f t="shared" si="3"/>
        <v>3.7741301181789748E-2</v>
      </c>
      <c r="X62" s="8">
        <f t="shared" si="4"/>
        <v>3.7969115877052062E-5</v>
      </c>
      <c r="Y62" s="8">
        <f t="shared" si="5"/>
        <v>0.3208333333333333</v>
      </c>
      <c r="Z62" s="8">
        <f t="shared" si="6"/>
        <v>36.541891597638831</v>
      </c>
      <c r="AA62" s="7">
        <f t="shared" si="7"/>
        <v>2.736585207495431E-2</v>
      </c>
      <c r="AB62" s="33">
        <v>0.01</v>
      </c>
      <c r="AC62" s="12">
        <f t="shared" si="8"/>
        <v>3.1600291079623914E-2</v>
      </c>
    </row>
    <row r="63" spans="1:29" x14ac:dyDescent="0.35">
      <c r="A63" s="33">
        <v>62</v>
      </c>
      <c r="B63" s="33" t="s">
        <v>202</v>
      </c>
      <c r="C63" s="1" t="s">
        <v>284</v>
      </c>
      <c r="D63" s="1" t="s">
        <v>339</v>
      </c>
      <c r="E63" s="1">
        <v>10.199999999999999</v>
      </c>
      <c r="F63" s="33">
        <v>0</v>
      </c>
      <c r="G63" s="1">
        <v>436</v>
      </c>
      <c r="H63" s="33">
        <v>0</v>
      </c>
      <c r="I63" s="33">
        <v>73</v>
      </c>
      <c r="J63" s="33">
        <v>27.3</v>
      </c>
      <c r="K63" s="33">
        <v>27.7</v>
      </c>
      <c r="L63" s="33">
        <v>66.7</v>
      </c>
      <c r="M63" s="33">
        <v>994</v>
      </c>
      <c r="N63" s="1">
        <v>362</v>
      </c>
      <c r="O63" s="33">
        <v>0.15</v>
      </c>
      <c r="P63" s="7">
        <f t="shared" si="9"/>
        <v>0.17201834862385321</v>
      </c>
      <c r="Q63" s="33">
        <v>0.2</v>
      </c>
      <c r="R63" s="7">
        <f t="shared" si="0"/>
        <v>0.22935779816513763</v>
      </c>
      <c r="S63" s="33">
        <v>2.16</v>
      </c>
      <c r="T63" s="33">
        <v>0.73</v>
      </c>
      <c r="U63" s="8">
        <f t="shared" si="1"/>
        <v>10.199999999999999</v>
      </c>
      <c r="V63" s="8">
        <f t="shared" si="2"/>
        <v>1.0261569416498993E-2</v>
      </c>
      <c r="W63" s="8">
        <f t="shared" si="3"/>
        <v>3.730341205302589E-2</v>
      </c>
      <c r="X63" s="8">
        <f t="shared" si="4"/>
        <v>3.7528583554352E-5</v>
      </c>
      <c r="Y63" s="8">
        <f t="shared" si="5"/>
        <v>0.30879629629629629</v>
      </c>
      <c r="Z63" s="8" t="e">
        <f t="shared" si="6"/>
        <v>#DIV/0!</v>
      </c>
      <c r="AA63" s="7" t="e">
        <f t="shared" si="7"/>
        <v>#DIV/0!</v>
      </c>
      <c r="AB63" s="33">
        <v>0</v>
      </c>
      <c r="AC63" s="12"/>
    </row>
    <row r="64" spans="1:29" x14ac:dyDescent="0.35">
      <c r="A64" s="33">
        <v>63</v>
      </c>
      <c r="B64" s="33" t="s">
        <v>202</v>
      </c>
      <c r="C64" s="1" t="s">
        <v>284</v>
      </c>
      <c r="D64" s="1" t="s">
        <v>340</v>
      </c>
      <c r="E64" s="1">
        <v>9.8000000000000007</v>
      </c>
      <c r="F64" s="33">
        <v>0.2</v>
      </c>
      <c r="G64" s="1">
        <v>436</v>
      </c>
      <c r="H64" s="33">
        <v>0</v>
      </c>
      <c r="I64" s="33">
        <v>68</v>
      </c>
      <c r="J64" s="33">
        <v>26.9</v>
      </c>
      <c r="K64" s="33">
        <v>27.2</v>
      </c>
      <c r="L64" s="33">
        <v>66.2</v>
      </c>
      <c r="M64" s="33">
        <v>994</v>
      </c>
      <c r="N64" s="1">
        <v>471</v>
      </c>
      <c r="O64" s="33">
        <v>0.11</v>
      </c>
      <c r="P64" s="7">
        <f t="shared" si="9"/>
        <v>0.12614678899082568</v>
      </c>
      <c r="Q64" s="33">
        <v>-0.15</v>
      </c>
      <c r="R64" s="7">
        <f t="shared" si="0"/>
        <v>-0.17201834862385321</v>
      </c>
      <c r="S64" s="33">
        <v>2.16</v>
      </c>
      <c r="T64" s="33">
        <v>0.73</v>
      </c>
      <c r="U64" s="8">
        <f t="shared" si="1"/>
        <v>10</v>
      </c>
      <c r="V64" s="8">
        <f t="shared" si="2"/>
        <v>1.0060362173038229E-2</v>
      </c>
      <c r="W64" s="8">
        <f t="shared" si="3"/>
        <v>3.6227995001452663E-2</v>
      </c>
      <c r="X64" s="8">
        <f t="shared" si="4"/>
        <v>3.6446675051763243E-5</v>
      </c>
      <c r="Y64" s="8">
        <f t="shared" si="5"/>
        <v>0.30648148148148152</v>
      </c>
      <c r="Z64" s="8">
        <f t="shared" si="6"/>
        <v>161.82096322354124</v>
      </c>
      <c r="AA64" s="7">
        <f t="shared" si="7"/>
        <v>6.1796690619038593E-3</v>
      </c>
      <c r="AB64" s="33">
        <v>0</v>
      </c>
      <c r="AC64" s="12">
        <f t="shared" si="8"/>
        <v>7.0867764471374533E-3</v>
      </c>
    </row>
    <row r="65" spans="1:29" x14ac:dyDescent="0.35">
      <c r="A65" s="33">
        <v>64</v>
      </c>
      <c r="B65" s="33" t="s">
        <v>202</v>
      </c>
      <c r="C65" s="1" t="s">
        <v>284</v>
      </c>
      <c r="D65" s="1" t="s">
        <v>341</v>
      </c>
      <c r="E65" s="1">
        <v>9.6999999999999993</v>
      </c>
      <c r="F65" s="33">
        <v>0.2</v>
      </c>
      <c r="G65" s="1">
        <v>437</v>
      </c>
      <c r="H65" s="33">
        <v>0</v>
      </c>
      <c r="I65" s="33">
        <v>67</v>
      </c>
      <c r="J65" s="33">
        <v>26.5</v>
      </c>
      <c r="K65" s="33">
        <v>26.8</v>
      </c>
      <c r="L65" s="33">
        <v>68.2</v>
      </c>
      <c r="M65" s="33">
        <v>994</v>
      </c>
      <c r="N65" s="1">
        <v>638</v>
      </c>
      <c r="O65" s="33">
        <v>0.05</v>
      </c>
      <c r="P65" s="7">
        <f t="shared" si="9"/>
        <v>5.7208237986270026E-2</v>
      </c>
      <c r="Q65" s="33">
        <v>-0.28999999999999998</v>
      </c>
      <c r="R65" s="7">
        <f t="shared" si="0"/>
        <v>-0.33180778032036612</v>
      </c>
      <c r="S65" s="33">
        <v>2.16</v>
      </c>
      <c r="T65" s="33">
        <v>0.73</v>
      </c>
      <c r="U65" s="8">
        <f t="shared" si="1"/>
        <v>9.8999999999999986</v>
      </c>
      <c r="V65" s="8">
        <f t="shared" si="2"/>
        <v>9.9597585513078457E-3</v>
      </c>
      <c r="W65" s="8">
        <f t="shared" si="3"/>
        <v>3.538720990121727E-2</v>
      </c>
      <c r="X65" s="8">
        <f t="shared" si="4"/>
        <v>3.5600814789957012E-5</v>
      </c>
      <c r="Y65" s="8">
        <f t="shared" si="5"/>
        <v>0.31574074074074077</v>
      </c>
      <c r="Z65" s="8">
        <f t="shared" si="6"/>
        <v>155.48380957927688</v>
      </c>
      <c r="AA65" s="7">
        <f t="shared" si="7"/>
        <v>6.4315378090226668E-3</v>
      </c>
      <c r="AB65" s="33">
        <v>0</v>
      </c>
      <c r="AC65" s="12">
        <f t="shared" si="8"/>
        <v>7.3587389119252481E-3</v>
      </c>
    </row>
    <row r="66" spans="1:29" x14ac:dyDescent="0.35">
      <c r="A66" s="33">
        <v>65</v>
      </c>
      <c r="B66" s="33" t="s">
        <v>202</v>
      </c>
      <c r="C66" s="1" t="s">
        <v>284</v>
      </c>
      <c r="D66" s="1" t="s">
        <v>342</v>
      </c>
      <c r="E66" s="1">
        <v>9.9</v>
      </c>
      <c r="F66" s="33">
        <v>0.1</v>
      </c>
      <c r="G66" s="1">
        <v>437</v>
      </c>
      <c r="H66" s="33">
        <v>-1</v>
      </c>
      <c r="I66" s="33">
        <v>82</v>
      </c>
      <c r="J66" s="33">
        <v>26.5</v>
      </c>
      <c r="K66" s="33">
        <v>26.8</v>
      </c>
      <c r="L66" s="33">
        <v>68.3</v>
      </c>
      <c r="M66" s="33">
        <v>994</v>
      </c>
      <c r="N66" s="1">
        <v>736</v>
      </c>
      <c r="O66" s="33">
        <v>7.0000000000000007E-2</v>
      </c>
      <c r="P66" s="7">
        <f t="shared" si="9"/>
        <v>8.0091533180778038E-2</v>
      </c>
      <c r="Q66" s="33">
        <v>-0.57999999999999996</v>
      </c>
      <c r="R66" s="7">
        <f t="shared" si="0"/>
        <v>-0.66361556064073224</v>
      </c>
      <c r="S66" s="33">
        <v>2.16</v>
      </c>
      <c r="T66" s="33">
        <v>0.73</v>
      </c>
      <c r="U66" s="8">
        <f t="shared" si="1"/>
        <v>10</v>
      </c>
      <c r="V66" s="8">
        <f t="shared" si="2"/>
        <v>1.0060362173038229E-2</v>
      </c>
      <c r="W66" s="8">
        <f t="shared" si="3"/>
        <v>3.538720990121727E-2</v>
      </c>
      <c r="X66" s="8">
        <f t="shared" si="4"/>
        <v>3.5600814789957012E-5</v>
      </c>
      <c r="Y66" s="8">
        <f t="shared" si="5"/>
        <v>0.31620370370370371</v>
      </c>
      <c r="Z66" s="8">
        <f t="shared" si="6"/>
        <v>314.40270317149879</v>
      </c>
      <c r="AA66" s="7">
        <f t="shared" si="7"/>
        <v>3.1806342309166633E-3</v>
      </c>
      <c r="AB66" s="33">
        <v>0</v>
      </c>
      <c r="AC66" s="12">
        <f t="shared" si="8"/>
        <v>3.6391696005911478E-3</v>
      </c>
    </row>
    <row r="67" spans="1:29" x14ac:dyDescent="0.35">
      <c r="A67" s="33">
        <v>66</v>
      </c>
      <c r="B67" s="33" t="s">
        <v>202</v>
      </c>
      <c r="C67" s="1" t="s">
        <v>284</v>
      </c>
      <c r="D67" s="1" t="s">
        <v>343</v>
      </c>
      <c r="E67" s="1">
        <v>9.6999999999999993</v>
      </c>
      <c r="F67" s="33">
        <v>0.5</v>
      </c>
      <c r="G67" s="1">
        <v>443</v>
      </c>
      <c r="H67" s="33">
        <v>0</v>
      </c>
      <c r="I67" s="33">
        <v>83</v>
      </c>
      <c r="J67" s="33">
        <v>26.4</v>
      </c>
      <c r="K67" s="33">
        <v>26.7</v>
      </c>
      <c r="L67" s="33">
        <v>68.3</v>
      </c>
      <c r="M67" s="33">
        <v>994</v>
      </c>
      <c r="N67" s="1">
        <v>366</v>
      </c>
      <c r="O67" s="33">
        <v>0.17</v>
      </c>
      <c r="P67" s="7">
        <f t="shared" si="9"/>
        <v>0.19187358916478559</v>
      </c>
      <c r="Q67" s="33">
        <v>0.26</v>
      </c>
      <c r="R67" s="7">
        <f t="shared" si="0"/>
        <v>0.29345372460496616</v>
      </c>
      <c r="S67" s="33">
        <v>2.16</v>
      </c>
      <c r="T67" s="33">
        <v>0.73</v>
      </c>
      <c r="U67" s="8">
        <f t="shared" si="1"/>
        <v>10.199999999999999</v>
      </c>
      <c r="V67" s="8">
        <f t="shared" si="2"/>
        <v>1.0261569416498993E-2</v>
      </c>
      <c r="W67" s="8">
        <f t="shared" si="3"/>
        <v>3.5179690099059455E-2</v>
      </c>
      <c r="X67" s="8">
        <f t="shared" si="4"/>
        <v>3.5392042353178523E-5</v>
      </c>
      <c r="Y67" s="8">
        <f t="shared" si="5"/>
        <v>0.31620370370370371</v>
      </c>
      <c r="Z67" s="8">
        <f t="shared" si="6"/>
        <v>63.562860525288521</v>
      </c>
      <c r="AA67" s="7">
        <f t="shared" si="7"/>
        <v>1.5732457471799109E-2</v>
      </c>
      <c r="AB67" s="33">
        <v>0</v>
      </c>
      <c r="AC67" s="12">
        <f t="shared" si="8"/>
        <v>1.7756724008802606E-2</v>
      </c>
    </row>
    <row r="68" spans="1:29" x14ac:dyDescent="0.35">
      <c r="A68" s="1"/>
      <c r="B68" s="33" t="s">
        <v>202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7" t="e">
        <f t="shared" ref="P68:P69" si="10">O68/G68*$G$1</f>
        <v>#DIV/0!</v>
      </c>
      <c r="Q68" s="1"/>
      <c r="R68" s="7" t="e">
        <f t="shared" ref="R68:R69" si="11">Q68/G68*$G$1</f>
        <v>#DIV/0!</v>
      </c>
      <c r="S68" s="1"/>
      <c r="T68" s="1"/>
      <c r="U68" s="8"/>
      <c r="V68" s="8"/>
      <c r="W68" s="8"/>
      <c r="X68" s="8"/>
      <c r="Y68" s="8"/>
      <c r="Z68" s="8"/>
      <c r="AA68" s="7"/>
      <c r="AB68" s="1"/>
      <c r="AC68" s="12"/>
    </row>
    <row r="69" spans="1:29" x14ac:dyDescent="0.35">
      <c r="A69" s="33">
        <v>68</v>
      </c>
      <c r="B69" s="33" t="s">
        <v>202</v>
      </c>
      <c r="C69" s="1" t="s">
        <v>284</v>
      </c>
      <c r="D69" s="1" t="s">
        <v>344</v>
      </c>
      <c r="E69" s="1">
        <v>9.6</v>
      </c>
      <c r="F69" s="33">
        <v>0.6</v>
      </c>
      <c r="G69" s="1">
        <v>443</v>
      </c>
      <c r="H69" s="33">
        <v>0</v>
      </c>
      <c r="I69" s="33">
        <v>95</v>
      </c>
      <c r="J69" s="33">
        <v>26.3</v>
      </c>
      <c r="K69" s="33">
        <v>26.7</v>
      </c>
      <c r="L69" s="33">
        <v>68.099999999999994</v>
      </c>
      <c r="M69" s="33">
        <v>994</v>
      </c>
      <c r="N69" s="1">
        <v>378</v>
      </c>
      <c r="O69" s="33">
        <v>0.2</v>
      </c>
      <c r="P69" s="7">
        <f t="shared" si="10"/>
        <v>0.22573363431151242</v>
      </c>
      <c r="Q69" s="33">
        <v>0.24</v>
      </c>
      <c r="R69" s="7">
        <f t="shared" si="11"/>
        <v>0.27088036117381492</v>
      </c>
      <c r="S69" s="33">
        <v>2.16</v>
      </c>
      <c r="T69" s="33">
        <v>0.73</v>
      </c>
      <c r="U69" s="8">
        <f t="shared" ref="U69" si="12">F69+E69</f>
        <v>10.199999999999999</v>
      </c>
      <c r="V69" s="8">
        <f t="shared" ref="V69" si="13">U69/M69</f>
        <v>1.0261569416498993E-2</v>
      </c>
      <c r="W69" s="8">
        <f t="shared" ref="W69" si="14">6.13753*10^(-3)*EXP((K69*(18.564-(K69/254.4)))/(K69+255.57))</f>
        <v>3.5179690099059455E-2</v>
      </c>
      <c r="X69" s="8">
        <f t="shared" ref="X69" si="15">W69/M69</f>
        <v>3.5392042353178523E-5</v>
      </c>
      <c r="Y69" s="8">
        <f t="shared" ref="Y69" si="16">L69/(100*S69)</f>
        <v>0.31527777777777777</v>
      </c>
      <c r="Z69" s="8">
        <f t="shared" ref="Z69" si="17">(V69-X69)/((F69*Y69)/M69)-T69</f>
        <v>53.004732915775897</v>
      </c>
      <c r="AA69" s="7">
        <f t="shared" ref="AA69" si="18">1/Z69</f>
        <v>1.8866239767474955E-2</v>
      </c>
      <c r="AB69" s="33">
        <v>0</v>
      </c>
      <c r="AC69" s="12">
        <f t="shared" ref="AC69" si="19">AA69/G69*$G$1</f>
        <v>2.1293724342522524E-2</v>
      </c>
    </row>
    <row r="70" spans="1:29" x14ac:dyDescent="0.35">
      <c r="A70" s="14"/>
      <c r="B70" s="1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5"/>
      <c r="W70" s="9"/>
      <c r="X70" s="6"/>
      <c r="Y70" s="9"/>
      <c r="Z70" s="8"/>
      <c r="AA70" s="16"/>
      <c r="AB70" s="18"/>
      <c r="AC70" s="17"/>
    </row>
    <row r="71" spans="1:29" x14ac:dyDescent="0.35">
      <c r="A71" s="14"/>
      <c r="B71" s="1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5"/>
      <c r="W71" s="9"/>
      <c r="X71" s="6"/>
      <c r="Y71" s="9"/>
      <c r="Z71" s="8"/>
      <c r="AA71" s="16"/>
      <c r="AB71" s="18"/>
      <c r="AC71" s="17"/>
    </row>
    <row r="72" spans="1:29" x14ac:dyDescent="0.35">
      <c r="A72" s="14"/>
      <c r="B72" s="1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5"/>
      <c r="W72" s="9"/>
      <c r="X72" s="6"/>
      <c r="Y72" s="9"/>
      <c r="Z72" s="8"/>
      <c r="AA72" s="16"/>
      <c r="AB72" s="18"/>
      <c r="AC72" s="17"/>
    </row>
    <row r="73" spans="1:29" x14ac:dyDescent="0.35">
      <c r="A73" s="1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9"/>
      <c r="V73" s="15"/>
      <c r="W73" s="9"/>
      <c r="X73" s="6"/>
      <c r="Y73" s="9"/>
      <c r="Z73" s="8"/>
      <c r="AA73" s="16"/>
      <c r="AB73" s="18"/>
      <c r="AC73" s="17"/>
    </row>
    <row r="74" spans="1:29" x14ac:dyDescent="0.35">
      <c r="A74" s="1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9"/>
      <c r="V74" s="15"/>
      <c r="W74" s="9"/>
      <c r="X74" s="6"/>
      <c r="Y74" s="9"/>
      <c r="Z74" s="8"/>
      <c r="AA74" s="16"/>
      <c r="AB74" s="18"/>
      <c r="AC74" s="17"/>
    </row>
    <row r="75" spans="1:29" x14ac:dyDescent="0.35">
      <c r="A75" s="1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9"/>
      <c r="V75" s="15"/>
      <c r="W75" s="9"/>
      <c r="X75" s="6"/>
      <c r="Y75" s="9"/>
      <c r="Z75" s="8"/>
      <c r="AA75" s="16"/>
      <c r="AB75" s="18"/>
      <c r="AC75" s="17"/>
    </row>
    <row r="76" spans="1:29" x14ac:dyDescent="0.35">
      <c r="A76" s="1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9"/>
      <c r="V76" s="15"/>
      <c r="W76" s="9"/>
      <c r="X76" s="6"/>
      <c r="Y76" s="9"/>
      <c r="Z76" s="8"/>
      <c r="AA76" s="16"/>
      <c r="AB76" s="18"/>
      <c r="AC76" s="17"/>
    </row>
    <row r="77" spans="1:29" x14ac:dyDescent="0.35">
      <c r="A77" s="1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9"/>
      <c r="V77" s="15"/>
      <c r="W77" s="9"/>
      <c r="X77" s="6"/>
      <c r="Y77" s="9"/>
      <c r="Z77" s="8"/>
      <c r="AA77" s="16"/>
      <c r="AB77" s="18"/>
      <c r="AC77" s="17"/>
    </row>
    <row r="78" spans="1:29" x14ac:dyDescent="0.35">
      <c r="A78" s="1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9"/>
      <c r="V78" s="15"/>
      <c r="W78" s="9"/>
      <c r="X78" s="6"/>
      <c r="Y78" s="9"/>
      <c r="Z78" s="8"/>
      <c r="AA78" s="16"/>
      <c r="AB78" s="18"/>
      <c r="AC78" s="17"/>
    </row>
    <row r="79" spans="1:29" x14ac:dyDescent="0.35">
      <c r="A79" s="1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9"/>
      <c r="V79" s="15"/>
      <c r="W79" s="9"/>
      <c r="X79" s="6"/>
      <c r="Y79" s="9"/>
      <c r="Z79" s="8"/>
      <c r="AA79" s="16"/>
      <c r="AB79" s="18"/>
      <c r="AC79" s="17"/>
    </row>
    <row r="80" spans="1:29" x14ac:dyDescent="0.35">
      <c r="A80" s="1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9"/>
      <c r="V80" s="15"/>
      <c r="W80" s="9"/>
      <c r="X80" s="6"/>
      <c r="Y80" s="9"/>
      <c r="Z80" s="8"/>
      <c r="AA80" s="16"/>
      <c r="AB80" s="18"/>
      <c r="AC80" s="17"/>
    </row>
    <row r="81" spans="1:29" x14ac:dyDescent="0.35">
      <c r="A81" s="1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5"/>
      <c r="W81" s="9"/>
      <c r="X81" s="6"/>
      <c r="Y81" s="9"/>
      <c r="Z81" s="8"/>
      <c r="AA81" s="16"/>
      <c r="AB81" s="18"/>
      <c r="AC81" s="17"/>
    </row>
    <row r="82" spans="1:29" x14ac:dyDescent="0.35">
      <c r="A82" s="1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5"/>
      <c r="W82" s="9"/>
      <c r="X82" s="6"/>
      <c r="Y82" s="9"/>
      <c r="Z82" s="8"/>
      <c r="AA82" s="16"/>
      <c r="AB82" s="18"/>
      <c r="AC82" s="17"/>
    </row>
    <row r="83" spans="1:29" x14ac:dyDescent="0.35">
      <c r="A83" s="1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9"/>
      <c r="V83" s="15"/>
      <c r="W83" s="9"/>
      <c r="X83" s="6"/>
      <c r="Y83" s="9"/>
      <c r="Z83" s="8"/>
      <c r="AA83" s="16"/>
      <c r="AB83" s="18"/>
      <c r="AC83" s="17"/>
    </row>
    <row r="84" spans="1:29" x14ac:dyDescent="0.35">
      <c r="A84" s="1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9"/>
      <c r="V84" s="15"/>
      <c r="W84" s="9"/>
      <c r="X84" s="6"/>
      <c r="Y84" s="9"/>
      <c r="Z84" s="8"/>
      <c r="AA84" s="16"/>
      <c r="AB84" s="18"/>
      <c r="AC84" s="17"/>
    </row>
    <row r="85" spans="1:29" x14ac:dyDescent="0.35">
      <c r="A85" s="1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9"/>
      <c r="V85" s="15"/>
      <c r="W85" s="9"/>
      <c r="X85" s="6"/>
      <c r="Y85" s="9"/>
      <c r="Z85" s="8"/>
      <c r="AA85" s="16"/>
      <c r="AB85" s="18"/>
      <c r="AC85" s="17"/>
    </row>
    <row r="86" spans="1:29" x14ac:dyDescent="0.35">
      <c r="A86" s="1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9"/>
      <c r="V86" s="15"/>
      <c r="W86" s="9"/>
      <c r="X86" s="6"/>
      <c r="Y86" s="9"/>
      <c r="Z86" s="8"/>
      <c r="AA86" s="16"/>
      <c r="AB86" s="18"/>
      <c r="AC86" s="17"/>
    </row>
    <row r="87" spans="1:29" x14ac:dyDescent="0.35">
      <c r="A87" s="1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9"/>
      <c r="V87" s="15"/>
      <c r="W87" s="9"/>
      <c r="X87" s="6"/>
      <c r="Y87" s="9"/>
      <c r="Z87" s="8"/>
      <c r="AA87" s="16"/>
      <c r="AB87" s="18"/>
      <c r="AC87" s="17"/>
    </row>
    <row r="88" spans="1:29" x14ac:dyDescent="0.35">
      <c r="A88" s="1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5"/>
      <c r="W88" s="9"/>
      <c r="X88" s="6"/>
      <c r="Y88" s="9"/>
      <c r="Z88" s="8"/>
      <c r="AA88" s="16"/>
      <c r="AC88" s="17"/>
    </row>
    <row r="89" spans="1:29" x14ac:dyDescent="0.35">
      <c r="A89" s="14"/>
      <c r="U89" s="9"/>
      <c r="V89" s="15"/>
      <c r="W89" s="9"/>
      <c r="X89"/>
      <c r="Y89"/>
      <c r="Z89"/>
      <c r="AA89"/>
    </row>
    <row r="90" spans="1:29" x14ac:dyDescent="0.35">
      <c r="A90" s="14"/>
      <c r="U90" s="9"/>
      <c r="V90" s="15"/>
      <c r="W90" s="9"/>
      <c r="X90"/>
      <c r="Y90"/>
      <c r="Z90"/>
      <c r="AA90"/>
    </row>
    <row r="91" spans="1:29" x14ac:dyDescent="0.35">
      <c r="A91" s="14"/>
      <c r="U91" s="9"/>
      <c r="V91" s="15"/>
      <c r="W91" s="9"/>
      <c r="X91"/>
      <c r="Y91"/>
      <c r="Z91"/>
      <c r="AA91"/>
    </row>
    <row r="92" spans="1:29" x14ac:dyDescent="0.35">
      <c r="A92" s="14"/>
      <c r="U92" s="9"/>
      <c r="V92" s="15"/>
      <c r="W92" s="9"/>
      <c r="X92"/>
      <c r="Y92"/>
      <c r="Z92"/>
      <c r="AA92"/>
    </row>
    <row r="93" spans="1:29" x14ac:dyDescent="0.35">
      <c r="U93" s="9"/>
      <c r="V93" s="15"/>
      <c r="W93" s="9"/>
      <c r="X93"/>
      <c r="Y93"/>
      <c r="Z93"/>
      <c r="AA93"/>
    </row>
    <row r="94" spans="1:29" x14ac:dyDescent="0.35">
      <c r="U94" s="9"/>
      <c r="V94" s="15"/>
      <c r="W94" s="9"/>
      <c r="X94"/>
      <c r="Y94"/>
      <c r="Z94"/>
      <c r="AA94"/>
    </row>
    <row r="95" spans="1:29" x14ac:dyDescent="0.35">
      <c r="U95" s="9"/>
      <c r="V95" s="15"/>
      <c r="W95" s="9"/>
      <c r="X95"/>
      <c r="Y95"/>
      <c r="Z95"/>
      <c r="AA95"/>
    </row>
    <row r="96" spans="1:29" x14ac:dyDescent="0.35">
      <c r="U96" s="9"/>
      <c r="V96" s="15"/>
      <c r="W96" s="9"/>
      <c r="X96"/>
      <c r="Y96"/>
      <c r="Z96"/>
      <c r="AA96"/>
    </row>
    <row r="97" spans="21:27" x14ac:dyDescent="0.35">
      <c r="U97" s="9"/>
      <c r="V97" s="15"/>
      <c r="W97" s="9"/>
      <c r="X97"/>
      <c r="Y97"/>
      <c r="Z97"/>
      <c r="AA97"/>
    </row>
    <row r="98" spans="21:27" x14ac:dyDescent="0.35">
      <c r="U98" s="9"/>
      <c r="V98" s="15"/>
      <c r="W98" s="9"/>
      <c r="X98"/>
      <c r="Y98"/>
      <c r="Z98"/>
      <c r="AA98"/>
    </row>
    <row r="99" spans="21:27" x14ac:dyDescent="0.35">
      <c r="U99" s="9"/>
      <c r="V99" s="15"/>
      <c r="W99" s="9"/>
      <c r="X99"/>
      <c r="Y99"/>
      <c r="Z99"/>
      <c r="AA99"/>
    </row>
    <row r="100" spans="21:27" x14ac:dyDescent="0.35">
      <c r="U100" s="9"/>
      <c r="V100" s="15"/>
      <c r="W100" s="9"/>
      <c r="X100"/>
      <c r="Y100"/>
      <c r="Z100"/>
      <c r="AA100"/>
    </row>
    <row r="101" spans="21:27" x14ac:dyDescent="0.35">
      <c r="U101" s="9"/>
      <c r="V101" s="15"/>
      <c r="W101" s="9"/>
      <c r="X101"/>
      <c r="Y101"/>
      <c r="Z101"/>
      <c r="AA101"/>
    </row>
    <row r="102" spans="21:27" x14ac:dyDescent="0.35">
      <c r="U102" s="9"/>
      <c r="V102" s="15"/>
      <c r="W102" s="9"/>
      <c r="X102"/>
      <c r="Y102"/>
      <c r="Z102"/>
      <c r="AA102"/>
    </row>
    <row r="103" spans="21:27" x14ac:dyDescent="0.35">
      <c r="U103" s="9"/>
      <c r="V103" s="15"/>
      <c r="W103" s="9"/>
      <c r="X103"/>
      <c r="Y103"/>
      <c r="Z103"/>
      <c r="AA103"/>
    </row>
    <row r="104" spans="21:27" x14ac:dyDescent="0.35">
      <c r="U104" s="9"/>
      <c r="V104" s="15"/>
      <c r="W104" s="9"/>
      <c r="X104"/>
      <c r="Y104"/>
      <c r="Z104"/>
      <c r="AA104"/>
    </row>
    <row r="105" spans="21:27" x14ac:dyDescent="0.35">
      <c r="U105" s="9"/>
      <c r="V105" s="15"/>
      <c r="W105" s="9"/>
      <c r="X105"/>
      <c r="Y105"/>
      <c r="Z105"/>
      <c r="AA105"/>
    </row>
    <row r="106" spans="21:27" x14ac:dyDescent="0.35">
      <c r="U106" s="9"/>
      <c r="V106" s="15"/>
      <c r="W106" s="9"/>
      <c r="X106"/>
      <c r="Y106"/>
      <c r="Z106"/>
      <c r="AA106"/>
    </row>
    <row r="107" spans="21:27" x14ac:dyDescent="0.35">
      <c r="U107" s="9"/>
      <c r="V107" s="15"/>
      <c r="W107" s="9"/>
      <c r="X107"/>
      <c r="Y107"/>
      <c r="Z107"/>
      <c r="AA107"/>
    </row>
    <row r="108" spans="21:27" x14ac:dyDescent="0.35">
      <c r="U108" s="9"/>
      <c r="V108" s="15"/>
      <c r="W108" s="9"/>
      <c r="X108"/>
      <c r="Y108"/>
      <c r="Z108"/>
      <c r="AA108"/>
    </row>
    <row r="109" spans="21:27" x14ac:dyDescent="0.35">
      <c r="U109" s="9"/>
      <c r="V109" s="15"/>
      <c r="W109" s="9"/>
      <c r="X109"/>
      <c r="Y109"/>
      <c r="Z109"/>
      <c r="AA109"/>
    </row>
    <row r="110" spans="21:27" x14ac:dyDescent="0.35">
      <c r="U110" s="9"/>
      <c r="V110" s="15"/>
      <c r="W110" s="9"/>
      <c r="X110"/>
      <c r="Y110"/>
      <c r="Z110"/>
      <c r="AA110"/>
    </row>
    <row r="111" spans="21:27" x14ac:dyDescent="0.35">
      <c r="U111" s="9"/>
      <c r="V111" s="15"/>
      <c r="W111" s="9"/>
      <c r="X111"/>
      <c r="Y111"/>
      <c r="Z111"/>
      <c r="AA111"/>
    </row>
    <row r="112" spans="21:27" x14ac:dyDescent="0.35">
      <c r="U112" s="9"/>
      <c r="V112" s="15"/>
      <c r="W112" s="9"/>
      <c r="X112"/>
      <c r="Y112"/>
      <c r="Z112"/>
      <c r="AA112"/>
    </row>
    <row r="113" spans="21:27" x14ac:dyDescent="0.35">
      <c r="U113" s="9"/>
      <c r="V113" s="15"/>
      <c r="W113" s="9"/>
      <c r="X113"/>
      <c r="Y113"/>
      <c r="Z113"/>
      <c r="AA113"/>
    </row>
    <row r="114" spans="21:27" x14ac:dyDescent="0.35">
      <c r="U114" s="9"/>
      <c r="V114" s="15"/>
      <c r="W114" s="9"/>
      <c r="X114"/>
      <c r="Y114"/>
      <c r="Z114"/>
      <c r="AA114"/>
    </row>
    <row r="115" spans="21:27" x14ac:dyDescent="0.35">
      <c r="U115" s="9"/>
      <c r="V115" s="15"/>
      <c r="W115" s="9"/>
      <c r="X115"/>
      <c r="Y115"/>
      <c r="Z115"/>
      <c r="AA115"/>
    </row>
    <row r="116" spans="21:27" x14ac:dyDescent="0.35">
      <c r="U116" s="9"/>
      <c r="V116" s="15"/>
      <c r="W116" s="9"/>
      <c r="X116"/>
      <c r="Y116"/>
      <c r="Z116"/>
      <c r="AA116"/>
    </row>
    <row r="117" spans="21:27" x14ac:dyDescent="0.35">
      <c r="U117" s="9"/>
      <c r="V117" s="15"/>
      <c r="W117" s="9"/>
      <c r="X117"/>
      <c r="Y117"/>
      <c r="Z117"/>
      <c r="AA117"/>
    </row>
    <row r="118" spans="21:27" x14ac:dyDescent="0.35">
      <c r="U118" s="9"/>
      <c r="V118" s="15"/>
      <c r="W118" s="9"/>
      <c r="X118"/>
      <c r="Y118"/>
      <c r="Z118"/>
      <c r="AA118"/>
    </row>
    <row r="119" spans="21:27" x14ac:dyDescent="0.35">
      <c r="U119" s="9"/>
      <c r="V119" s="15"/>
      <c r="W119" s="9"/>
      <c r="X119"/>
      <c r="Y119"/>
      <c r="Z119"/>
      <c r="AA119"/>
    </row>
    <row r="120" spans="21:27" x14ac:dyDescent="0.35">
      <c r="U120" s="9"/>
      <c r="V120" s="15"/>
      <c r="W120" s="9"/>
      <c r="X120"/>
      <c r="Y120"/>
      <c r="Z120"/>
      <c r="AA120"/>
    </row>
    <row r="121" spans="21:27" x14ac:dyDescent="0.35">
      <c r="U121" s="9"/>
      <c r="V121" s="15"/>
      <c r="W121" s="9"/>
      <c r="X121"/>
      <c r="Y121"/>
      <c r="Z121"/>
      <c r="AA121"/>
    </row>
    <row r="122" spans="21:27" x14ac:dyDescent="0.35">
      <c r="U122" s="9"/>
      <c r="V122" s="15"/>
      <c r="W122" s="9"/>
      <c r="X122"/>
      <c r="Y122"/>
      <c r="Z122"/>
      <c r="AA122"/>
    </row>
    <row r="123" spans="21:27" x14ac:dyDescent="0.35">
      <c r="U123" s="9"/>
      <c r="V123" s="15"/>
      <c r="W123" s="9"/>
      <c r="X123"/>
      <c r="Y123"/>
      <c r="Z123"/>
      <c r="AA123"/>
    </row>
    <row r="124" spans="21:27" x14ac:dyDescent="0.35">
      <c r="U124"/>
      <c r="V124"/>
      <c r="W124"/>
      <c r="X124"/>
      <c r="Y124"/>
      <c r="Z124"/>
      <c r="AA124"/>
    </row>
    <row r="125" spans="21:27" x14ac:dyDescent="0.35">
      <c r="U125"/>
      <c r="V125"/>
      <c r="W125"/>
      <c r="X125"/>
      <c r="Y125"/>
      <c r="Z125"/>
      <c r="AA125"/>
    </row>
    <row r="126" spans="21:27" x14ac:dyDescent="0.35">
      <c r="U126"/>
      <c r="V126"/>
      <c r="W126"/>
      <c r="X126"/>
      <c r="Y126"/>
      <c r="Z126"/>
      <c r="AA126"/>
    </row>
    <row r="127" spans="21:27" x14ac:dyDescent="0.35">
      <c r="U127"/>
      <c r="V127"/>
      <c r="W127"/>
      <c r="X127"/>
      <c r="Y127"/>
      <c r="Z127"/>
      <c r="AA127"/>
    </row>
    <row r="128" spans="21:27" x14ac:dyDescent="0.35">
      <c r="U128"/>
      <c r="V128"/>
      <c r="W128"/>
      <c r="X128"/>
      <c r="Y128"/>
      <c r="Z128"/>
      <c r="AA128"/>
    </row>
    <row r="129" spans="21:27" x14ac:dyDescent="0.35">
      <c r="U129"/>
      <c r="V129"/>
      <c r="W129"/>
      <c r="X129"/>
      <c r="Y129"/>
      <c r="Z129"/>
      <c r="AA129"/>
    </row>
    <row r="130" spans="21:27" x14ac:dyDescent="0.35">
      <c r="U130"/>
      <c r="V130"/>
      <c r="W130"/>
      <c r="X130"/>
      <c r="Y130"/>
      <c r="Z130"/>
      <c r="AA130"/>
    </row>
    <row r="131" spans="21:27" x14ac:dyDescent="0.35">
      <c r="U131"/>
      <c r="V131"/>
      <c r="W131"/>
      <c r="X131"/>
      <c r="Y131"/>
      <c r="Z131"/>
      <c r="AA131"/>
    </row>
    <row r="132" spans="21:27" x14ac:dyDescent="0.35">
      <c r="U132"/>
      <c r="V132"/>
      <c r="W132"/>
      <c r="X132"/>
      <c r="Y132"/>
      <c r="Z132"/>
      <c r="AA132"/>
    </row>
    <row r="133" spans="21:27" x14ac:dyDescent="0.35">
      <c r="U133"/>
      <c r="V133"/>
      <c r="W133"/>
      <c r="X133"/>
      <c r="Y133"/>
      <c r="Z133"/>
      <c r="AA133"/>
    </row>
    <row r="134" spans="21:27" x14ac:dyDescent="0.35">
      <c r="U134"/>
      <c r="V134"/>
      <c r="W134"/>
      <c r="X134"/>
      <c r="Y134"/>
      <c r="Z134"/>
      <c r="AA134"/>
    </row>
    <row r="135" spans="21:27" x14ac:dyDescent="0.35">
      <c r="U135"/>
      <c r="V135"/>
      <c r="W135"/>
      <c r="X135"/>
      <c r="Y135"/>
      <c r="Z135"/>
      <c r="AA135"/>
    </row>
    <row r="136" spans="21:27" x14ac:dyDescent="0.35">
      <c r="U136"/>
      <c r="V136"/>
      <c r="W136"/>
      <c r="X136"/>
      <c r="Y136"/>
      <c r="Z136"/>
      <c r="AA136"/>
    </row>
    <row r="137" spans="21:27" x14ac:dyDescent="0.35">
      <c r="U137"/>
      <c r="V137"/>
      <c r="W137"/>
      <c r="X137"/>
      <c r="Y137"/>
      <c r="Z137"/>
      <c r="AA137"/>
    </row>
    <row r="138" spans="21:27" x14ac:dyDescent="0.35">
      <c r="U138"/>
      <c r="V138"/>
      <c r="W138"/>
      <c r="X138"/>
      <c r="Y138"/>
      <c r="Z138"/>
      <c r="AA138"/>
    </row>
    <row r="139" spans="21:27" x14ac:dyDescent="0.35">
      <c r="U139"/>
      <c r="V139"/>
      <c r="W139"/>
      <c r="X139"/>
      <c r="Y139"/>
      <c r="Z139"/>
      <c r="AA139"/>
    </row>
    <row r="140" spans="21:27" x14ac:dyDescent="0.35">
      <c r="U140"/>
      <c r="V140"/>
      <c r="W140"/>
      <c r="X140"/>
      <c r="Y140"/>
      <c r="Z140"/>
      <c r="AA140"/>
    </row>
    <row r="141" spans="21:27" x14ac:dyDescent="0.35">
      <c r="U141"/>
      <c r="V141"/>
      <c r="W141"/>
      <c r="X141"/>
      <c r="Y141"/>
      <c r="Z141"/>
      <c r="AA141"/>
    </row>
    <row r="142" spans="21:27" x14ac:dyDescent="0.35">
      <c r="U142"/>
      <c r="V142"/>
      <c r="W142"/>
      <c r="X142"/>
      <c r="Y142"/>
      <c r="Z142"/>
      <c r="AA142"/>
    </row>
    <row r="143" spans="21:27" x14ac:dyDescent="0.35">
      <c r="U143"/>
      <c r="V143"/>
      <c r="W143"/>
      <c r="X143"/>
      <c r="Y143"/>
      <c r="Z143"/>
      <c r="AA143"/>
    </row>
    <row r="144" spans="21:27" x14ac:dyDescent="0.35">
      <c r="U144"/>
      <c r="V144"/>
      <c r="W144"/>
      <c r="X144"/>
      <c r="Y144"/>
      <c r="Z144"/>
      <c r="AA144"/>
    </row>
    <row r="145" spans="21:27" x14ac:dyDescent="0.35">
      <c r="U145"/>
      <c r="V145"/>
      <c r="W145"/>
      <c r="X145"/>
      <c r="Y145"/>
      <c r="Z145"/>
      <c r="AA145"/>
    </row>
    <row r="146" spans="21:27" x14ac:dyDescent="0.35">
      <c r="U146"/>
      <c r="V146"/>
      <c r="W146"/>
      <c r="X146"/>
      <c r="Y146"/>
      <c r="Z146"/>
      <c r="AA146"/>
    </row>
    <row r="147" spans="21:27" x14ac:dyDescent="0.35">
      <c r="U147"/>
      <c r="V147"/>
      <c r="W147"/>
      <c r="X147"/>
      <c r="Y147"/>
      <c r="Z147"/>
      <c r="AA147"/>
    </row>
    <row r="148" spans="21:27" x14ac:dyDescent="0.35">
      <c r="U148"/>
      <c r="V148"/>
      <c r="W148"/>
      <c r="X148"/>
      <c r="Y148"/>
      <c r="Z148"/>
      <c r="AA148"/>
    </row>
    <row r="149" spans="21:27" x14ac:dyDescent="0.35">
      <c r="U149"/>
      <c r="V149"/>
      <c r="W149"/>
      <c r="X149"/>
      <c r="Y149"/>
      <c r="Z149"/>
      <c r="AA149"/>
    </row>
    <row r="150" spans="21:27" x14ac:dyDescent="0.35">
      <c r="U150"/>
      <c r="V150"/>
      <c r="W150"/>
      <c r="X150"/>
      <c r="Y150"/>
      <c r="Z150"/>
      <c r="AA150"/>
    </row>
    <row r="151" spans="21:27" x14ac:dyDescent="0.35">
      <c r="U151"/>
      <c r="V151"/>
      <c r="W151"/>
      <c r="X151"/>
      <c r="Y151"/>
      <c r="Z151"/>
      <c r="AA151"/>
    </row>
    <row r="152" spans="21:27" x14ac:dyDescent="0.35">
      <c r="U152"/>
      <c r="V152"/>
      <c r="W152"/>
      <c r="X152"/>
      <c r="Y152"/>
      <c r="Z152"/>
      <c r="AA152"/>
    </row>
    <row r="153" spans="21:27" x14ac:dyDescent="0.35">
      <c r="U153"/>
      <c r="V153"/>
      <c r="W153"/>
      <c r="X153"/>
      <c r="Y153"/>
      <c r="Z153"/>
      <c r="AA153"/>
    </row>
    <row r="154" spans="21:27" x14ac:dyDescent="0.35">
      <c r="U154"/>
      <c r="V154"/>
      <c r="W154"/>
      <c r="X154"/>
      <c r="Y154"/>
      <c r="Z154"/>
      <c r="AA154"/>
    </row>
    <row r="155" spans="21:27" x14ac:dyDescent="0.35">
      <c r="U155"/>
      <c r="V155"/>
      <c r="W155"/>
      <c r="X155"/>
      <c r="Y155"/>
      <c r="Z155"/>
      <c r="AA155"/>
    </row>
    <row r="156" spans="21:27" x14ac:dyDescent="0.35">
      <c r="U156"/>
      <c r="V156"/>
      <c r="W156"/>
      <c r="X156"/>
      <c r="Y156"/>
      <c r="Z156"/>
      <c r="AA156"/>
    </row>
    <row r="157" spans="21:27" x14ac:dyDescent="0.35">
      <c r="U157"/>
      <c r="V157"/>
      <c r="W157"/>
      <c r="X157"/>
      <c r="Y157"/>
      <c r="Z157"/>
      <c r="AA157"/>
    </row>
    <row r="158" spans="21:27" x14ac:dyDescent="0.35">
      <c r="U158"/>
      <c r="V158"/>
      <c r="W158"/>
      <c r="X158"/>
      <c r="Y158"/>
      <c r="Z158"/>
      <c r="AA158"/>
    </row>
    <row r="159" spans="21:27" x14ac:dyDescent="0.35">
      <c r="U159"/>
      <c r="V159"/>
      <c r="W159"/>
      <c r="X159"/>
      <c r="Y159"/>
      <c r="Z159"/>
      <c r="AA159"/>
    </row>
    <row r="160" spans="21:27" x14ac:dyDescent="0.35">
      <c r="U160"/>
      <c r="V160"/>
      <c r="W160"/>
      <c r="X160"/>
      <c r="Y160"/>
      <c r="Z160"/>
      <c r="AA160"/>
    </row>
    <row r="161" spans="21:27" x14ac:dyDescent="0.35">
      <c r="U161"/>
      <c r="V161"/>
      <c r="W161"/>
      <c r="X161"/>
      <c r="Y161"/>
      <c r="Z161"/>
      <c r="AA161"/>
    </row>
    <row r="162" spans="21:27" x14ac:dyDescent="0.35">
      <c r="U162"/>
      <c r="V162"/>
      <c r="W162"/>
      <c r="X162"/>
      <c r="Y162"/>
      <c r="Z162"/>
      <c r="AA162"/>
    </row>
    <row r="163" spans="21:27" x14ac:dyDescent="0.35">
      <c r="U163"/>
      <c r="V163"/>
      <c r="W163"/>
      <c r="X163"/>
      <c r="Y163"/>
      <c r="Z163"/>
      <c r="AA163"/>
    </row>
    <row r="164" spans="21:27" x14ac:dyDescent="0.35">
      <c r="U164"/>
      <c r="V164"/>
      <c r="W164"/>
      <c r="X164"/>
      <c r="Y164"/>
      <c r="Z164"/>
      <c r="AA164"/>
    </row>
    <row r="165" spans="21:27" x14ac:dyDescent="0.35">
      <c r="U165"/>
      <c r="V165"/>
      <c r="W165"/>
      <c r="X165"/>
      <c r="Y165"/>
      <c r="Z165"/>
      <c r="AA165"/>
    </row>
    <row r="166" spans="21:27" x14ac:dyDescent="0.35">
      <c r="U166"/>
      <c r="V166"/>
      <c r="W166"/>
      <c r="X166"/>
      <c r="Y166"/>
      <c r="Z166"/>
      <c r="AA166"/>
    </row>
    <row r="167" spans="21:27" x14ac:dyDescent="0.35">
      <c r="U167"/>
      <c r="V167"/>
      <c r="W167"/>
      <c r="X167"/>
      <c r="Y167"/>
      <c r="Z167"/>
      <c r="AA167"/>
    </row>
    <row r="168" spans="21:27" x14ac:dyDescent="0.35">
      <c r="U168"/>
      <c r="V168"/>
      <c r="W168"/>
      <c r="X168"/>
      <c r="Y168"/>
      <c r="Z168"/>
      <c r="AA168"/>
    </row>
    <row r="169" spans="21:27" x14ac:dyDescent="0.35">
      <c r="U169"/>
      <c r="V169"/>
      <c r="W169"/>
      <c r="X169"/>
      <c r="Y169"/>
      <c r="Z169"/>
      <c r="AA169"/>
    </row>
    <row r="170" spans="21:27" x14ac:dyDescent="0.35">
      <c r="U170"/>
      <c r="V170"/>
      <c r="W170"/>
      <c r="X170"/>
      <c r="Y170"/>
      <c r="Z170"/>
      <c r="AA170"/>
    </row>
    <row r="171" spans="21:27" x14ac:dyDescent="0.35">
      <c r="U171"/>
      <c r="V171"/>
      <c r="W171"/>
      <c r="X171"/>
      <c r="Y171"/>
      <c r="Z171"/>
      <c r="AA171"/>
    </row>
    <row r="172" spans="21:27" x14ac:dyDescent="0.35">
      <c r="U172"/>
      <c r="V172"/>
      <c r="W172"/>
      <c r="X172"/>
      <c r="Y172"/>
      <c r="Z172"/>
      <c r="AA172"/>
    </row>
    <row r="173" spans="21:27" x14ac:dyDescent="0.35">
      <c r="U173"/>
      <c r="V173"/>
      <c r="W173"/>
      <c r="X173"/>
      <c r="Y173"/>
      <c r="Z173"/>
      <c r="AA173"/>
    </row>
    <row r="174" spans="21:27" x14ac:dyDescent="0.35">
      <c r="U174"/>
      <c r="V174"/>
      <c r="W174"/>
      <c r="X174"/>
      <c r="Y174"/>
      <c r="Z174"/>
      <c r="AA174"/>
    </row>
    <row r="175" spans="21:27" x14ac:dyDescent="0.35">
      <c r="U175"/>
      <c r="V175"/>
      <c r="W175"/>
      <c r="X175"/>
      <c r="Y175"/>
      <c r="Z175"/>
      <c r="AA175"/>
    </row>
    <row r="176" spans="21:27" x14ac:dyDescent="0.35">
      <c r="U176"/>
      <c r="V176"/>
      <c r="W176"/>
      <c r="X176"/>
      <c r="Y176"/>
      <c r="Z176"/>
      <c r="AA176"/>
    </row>
    <row r="177" spans="21:27" x14ac:dyDescent="0.35">
      <c r="U177"/>
      <c r="V177"/>
      <c r="W177"/>
      <c r="X177"/>
      <c r="Y177"/>
      <c r="Z177"/>
      <c r="AA177"/>
    </row>
    <row r="178" spans="21:27" x14ac:dyDescent="0.35">
      <c r="U178"/>
      <c r="V178"/>
      <c r="W178"/>
      <c r="X178"/>
      <c r="Y178"/>
      <c r="Z178"/>
      <c r="AA178"/>
    </row>
    <row r="179" spans="21:27" x14ac:dyDescent="0.35">
      <c r="U179"/>
      <c r="V179"/>
      <c r="W179"/>
      <c r="X179"/>
      <c r="Y179"/>
      <c r="Z179"/>
      <c r="AA179"/>
    </row>
    <row r="180" spans="21:27" x14ac:dyDescent="0.35">
      <c r="U180"/>
      <c r="V180"/>
      <c r="W180"/>
      <c r="X180"/>
      <c r="Y180"/>
      <c r="Z180"/>
      <c r="AA180"/>
    </row>
    <row r="181" spans="21:27" x14ac:dyDescent="0.35">
      <c r="U181"/>
      <c r="V181"/>
      <c r="W181"/>
      <c r="X181"/>
      <c r="Y181"/>
      <c r="Z181"/>
      <c r="AA181"/>
    </row>
    <row r="182" spans="21:27" x14ac:dyDescent="0.35">
      <c r="U182"/>
      <c r="V182"/>
      <c r="W182"/>
      <c r="X182"/>
      <c r="Y182"/>
      <c r="Z182"/>
      <c r="AA182"/>
    </row>
    <row r="183" spans="21:27" x14ac:dyDescent="0.35">
      <c r="U183"/>
      <c r="V183"/>
      <c r="W183"/>
      <c r="X183"/>
      <c r="Y183"/>
      <c r="Z183"/>
      <c r="AA183"/>
    </row>
    <row r="184" spans="21:27" x14ac:dyDescent="0.35">
      <c r="U184"/>
      <c r="V184"/>
      <c r="W184"/>
      <c r="X184"/>
      <c r="Y184"/>
      <c r="Z184"/>
      <c r="AA184"/>
    </row>
    <row r="185" spans="21:27" x14ac:dyDescent="0.35">
      <c r="U185"/>
      <c r="V185"/>
      <c r="W185"/>
      <c r="X185"/>
      <c r="Y185"/>
      <c r="Z185"/>
      <c r="AA185"/>
    </row>
    <row r="186" spans="21:27" x14ac:dyDescent="0.35">
      <c r="U186"/>
      <c r="V186"/>
      <c r="W186"/>
      <c r="X186"/>
      <c r="Y186"/>
      <c r="Z186"/>
      <c r="AA186"/>
    </row>
    <row r="187" spans="21:27" x14ac:dyDescent="0.35">
      <c r="U187"/>
      <c r="V187"/>
      <c r="W187"/>
      <c r="X187"/>
      <c r="Y187"/>
      <c r="Z187"/>
      <c r="AA187"/>
    </row>
    <row r="188" spans="21:27" x14ac:dyDescent="0.35">
      <c r="U188"/>
      <c r="V188"/>
      <c r="W188"/>
      <c r="X188"/>
      <c r="Y188"/>
      <c r="Z188"/>
      <c r="AA188"/>
    </row>
    <row r="189" spans="21:27" x14ac:dyDescent="0.35">
      <c r="U189"/>
      <c r="V189"/>
      <c r="W189"/>
      <c r="X189"/>
      <c r="Y189"/>
      <c r="Z189"/>
      <c r="AA189"/>
    </row>
    <row r="190" spans="21:27" x14ac:dyDescent="0.35">
      <c r="U190"/>
      <c r="V190"/>
      <c r="W190"/>
      <c r="X190"/>
      <c r="Y190"/>
      <c r="Z190"/>
      <c r="AA190"/>
    </row>
    <row r="191" spans="21:27" x14ac:dyDescent="0.35">
      <c r="U191"/>
      <c r="V191"/>
      <c r="W191"/>
      <c r="X191"/>
      <c r="Y191"/>
      <c r="Z191"/>
      <c r="AA191"/>
    </row>
    <row r="192" spans="21:27" x14ac:dyDescent="0.35">
      <c r="U192"/>
      <c r="V192"/>
      <c r="W192"/>
      <c r="X192"/>
      <c r="Y192"/>
      <c r="Z192"/>
      <c r="AA192"/>
    </row>
    <row r="193" spans="21:27" x14ac:dyDescent="0.35">
      <c r="U193"/>
      <c r="V193"/>
      <c r="W193"/>
      <c r="X193"/>
      <c r="Y193"/>
      <c r="Z193"/>
      <c r="AA193"/>
    </row>
    <row r="194" spans="21:27" x14ac:dyDescent="0.35">
      <c r="U194"/>
      <c r="V194"/>
      <c r="W194"/>
      <c r="X194"/>
      <c r="Y194"/>
      <c r="Z194"/>
      <c r="AA194"/>
    </row>
    <row r="195" spans="21:27" x14ac:dyDescent="0.35">
      <c r="U195"/>
      <c r="V195"/>
      <c r="W195"/>
      <c r="X195"/>
      <c r="Y195"/>
      <c r="Z195"/>
      <c r="AA195"/>
    </row>
    <row r="196" spans="21:27" x14ac:dyDescent="0.35">
      <c r="U196"/>
      <c r="V196"/>
      <c r="W196"/>
      <c r="X196"/>
      <c r="Y196"/>
      <c r="Z196"/>
      <c r="AA196"/>
    </row>
    <row r="197" spans="21:27" x14ac:dyDescent="0.35">
      <c r="U197"/>
      <c r="V197"/>
      <c r="W197"/>
      <c r="X197"/>
      <c r="Y197"/>
      <c r="Z197"/>
      <c r="AA197"/>
    </row>
    <row r="198" spans="21:27" x14ac:dyDescent="0.35">
      <c r="U198"/>
      <c r="V198"/>
      <c r="W198"/>
      <c r="X198"/>
      <c r="Y198"/>
      <c r="Z198"/>
      <c r="AA198"/>
    </row>
    <row r="199" spans="21:27" x14ac:dyDescent="0.35">
      <c r="U199"/>
      <c r="V199"/>
      <c r="W199"/>
      <c r="X199"/>
      <c r="Y199"/>
      <c r="Z199"/>
      <c r="AA199"/>
    </row>
    <row r="200" spans="21:27" x14ac:dyDescent="0.35">
      <c r="U200"/>
      <c r="V200"/>
      <c r="W200"/>
      <c r="X200"/>
      <c r="Y200"/>
      <c r="Z200"/>
      <c r="AA200"/>
    </row>
    <row r="201" spans="21:27" x14ac:dyDescent="0.35">
      <c r="U201"/>
      <c r="V201"/>
      <c r="W201"/>
      <c r="X201"/>
      <c r="Y201"/>
      <c r="Z201"/>
      <c r="AA201"/>
    </row>
    <row r="202" spans="21:27" x14ac:dyDescent="0.35">
      <c r="U202"/>
      <c r="V202"/>
      <c r="W202"/>
      <c r="X202"/>
      <c r="Y202"/>
      <c r="Z202"/>
      <c r="AA202"/>
    </row>
    <row r="203" spans="21:27" x14ac:dyDescent="0.35">
      <c r="U203"/>
      <c r="V203"/>
      <c r="W203"/>
      <c r="X203"/>
      <c r="Y203"/>
      <c r="Z203"/>
      <c r="AA203"/>
    </row>
    <row r="204" spans="21:27" x14ac:dyDescent="0.35">
      <c r="U204"/>
      <c r="V204"/>
      <c r="W204"/>
      <c r="X204"/>
      <c r="Y204"/>
      <c r="Z204"/>
      <c r="AA204"/>
    </row>
    <row r="205" spans="21:27" x14ac:dyDescent="0.35">
      <c r="U205"/>
      <c r="V205"/>
      <c r="W205"/>
      <c r="X205"/>
      <c r="Y205"/>
      <c r="Z205"/>
      <c r="AA205"/>
    </row>
    <row r="206" spans="21:27" x14ac:dyDescent="0.35">
      <c r="U206"/>
      <c r="V206"/>
      <c r="W206"/>
      <c r="X206"/>
      <c r="Y206"/>
      <c r="Z206"/>
      <c r="AA206"/>
    </row>
    <row r="207" spans="21:27" x14ac:dyDescent="0.35">
      <c r="U207"/>
      <c r="V207"/>
      <c r="W207"/>
      <c r="X207"/>
      <c r="Y207"/>
      <c r="Z207"/>
      <c r="AA207"/>
    </row>
    <row r="208" spans="21:27" x14ac:dyDescent="0.35">
      <c r="U208"/>
      <c r="V208"/>
      <c r="W208"/>
      <c r="X208"/>
      <c r="Y208"/>
      <c r="Z208"/>
      <c r="AA208"/>
    </row>
    <row r="209" spans="21:27" x14ac:dyDescent="0.35">
      <c r="U209"/>
      <c r="V209"/>
      <c r="W209"/>
      <c r="X209"/>
      <c r="Y209"/>
      <c r="Z209"/>
      <c r="AA209"/>
    </row>
    <row r="210" spans="21:27" x14ac:dyDescent="0.35">
      <c r="U210"/>
      <c r="V210"/>
      <c r="W210"/>
      <c r="X210"/>
      <c r="Y210"/>
      <c r="Z210"/>
      <c r="AA210"/>
    </row>
    <row r="211" spans="21:27" x14ac:dyDescent="0.35">
      <c r="U211"/>
      <c r="V211"/>
      <c r="W211"/>
      <c r="X211"/>
      <c r="Y211"/>
      <c r="Z211"/>
      <c r="AA211"/>
    </row>
    <row r="212" spans="21:27" x14ac:dyDescent="0.35">
      <c r="U212"/>
      <c r="V212"/>
      <c r="W212"/>
      <c r="X212"/>
      <c r="Y212"/>
      <c r="Z212"/>
      <c r="AA212"/>
    </row>
    <row r="213" spans="21:27" x14ac:dyDescent="0.35">
      <c r="U213"/>
      <c r="V213"/>
      <c r="W213"/>
      <c r="X213"/>
      <c r="Y213"/>
      <c r="Z213"/>
      <c r="AA213"/>
    </row>
    <row r="214" spans="21:27" x14ac:dyDescent="0.35">
      <c r="U214"/>
      <c r="V214"/>
      <c r="W214"/>
      <c r="X214"/>
      <c r="Y214"/>
      <c r="Z214"/>
      <c r="AA214"/>
    </row>
    <row r="215" spans="21:27" x14ac:dyDescent="0.35">
      <c r="U215"/>
      <c r="V215"/>
      <c r="W215"/>
      <c r="X215"/>
      <c r="Y215"/>
      <c r="Z215"/>
      <c r="AA215"/>
    </row>
    <row r="216" spans="21:27" x14ac:dyDescent="0.35">
      <c r="U216"/>
      <c r="V216"/>
      <c r="W216"/>
      <c r="X216"/>
      <c r="Y216"/>
      <c r="Z216"/>
      <c r="AA216"/>
    </row>
    <row r="217" spans="21:27" x14ac:dyDescent="0.35">
      <c r="U217"/>
      <c r="V217"/>
      <c r="W217"/>
      <c r="X217"/>
      <c r="Y217"/>
      <c r="Z217"/>
      <c r="AA217"/>
    </row>
    <row r="218" spans="21:27" x14ac:dyDescent="0.35">
      <c r="U218"/>
      <c r="V218"/>
      <c r="W218"/>
      <c r="X218"/>
      <c r="Y218"/>
      <c r="Z218"/>
      <c r="AA218"/>
    </row>
    <row r="219" spans="21:27" x14ac:dyDescent="0.35">
      <c r="U219"/>
      <c r="V219"/>
      <c r="W219"/>
      <c r="X219"/>
      <c r="Y219"/>
      <c r="Z219"/>
      <c r="AA219"/>
    </row>
    <row r="220" spans="21:27" x14ac:dyDescent="0.35">
      <c r="U220"/>
      <c r="V220"/>
      <c r="W220"/>
      <c r="X220"/>
      <c r="Y220"/>
      <c r="Z220"/>
      <c r="AA220"/>
    </row>
    <row r="221" spans="21:27" x14ac:dyDescent="0.35">
      <c r="U221"/>
      <c r="V221"/>
      <c r="W221"/>
      <c r="X221"/>
      <c r="Y221"/>
      <c r="Z221"/>
      <c r="AA221"/>
    </row>
    <row r="222" spans="21:27" x14ac:dyDescent="0.35">
      <c r="U222"/>
      <c r="V222"/>
      <c r="W222"/>
      <c r="X222"/>
      <c r="Y222"/>
      <c r="Z222"/>
      <c r="AA222"/>
    </row>
    <row r="223" spans="21:27" x14ac:dyDescent="0.35">
      <c r="U223"/>
      <c r="V223"/>
      <c r="W223"/>
      <c r="X223"/>
      <c r="Y223"/>
      <c r="Z223"/>
      <c r="AA223"/>
    </row>
    <row r="224" spans="21:27" x14ac:dyDescent="0.35">
      <c r="U224"/>
      <c r="V224"/>
      <c r="W224"/>
      <c r="X224"/>
      <c r="Y224"/>
      <c r="Z224"/>
      <c r="AA224"/>
    </row>
    <row r="225" spans="21:27" x14ac:dyDescent="0.35">
      <c r="U225"/>
      <c r="V225"/>
      <c r="W225"/>
      <c r="X225"/>
      <c r="Y225"/>
      <c r="Z225"/>
      <c r="AA225"/>
    </row>
    <row r="226" spans="21:27" x14ac:dyDescent="0.35">
      <c r="U226"/>
      <c r="V226"/>
      <c r="W226"/>
      <c r="X226"/>
      <c r="Y226"/>
      <c r="Z226"/>
      <c r="AA226"/>
    </row>
    <row r="227" spans="21:27" x14ac:dyDescent="0.35">
      <c r="U227"/>
      <c r="V227"/>
      <c r="W227"/>
      <c r="X227"/>
      <c r="Y227"/>
      <c r="Z227"/>
      <c r="AA227"/>
    </row>
    <row r="228" spans="21:27" x14ac:dyDescent="0.35">
      <c r="U228"/>
      <c r="V228"/>
      <c r="W228"/>
      <c r="X228"/>
      <c r="Y228"/>
      <c r="Z228"/>
      <c r="AA228"/>
    </row>
    <row r="229" spans="21:27" x14ac:dyDescent="0.35">
      <c r="U229"/>
      <c r="V229"/>
      <c r="W229"/>
      <c r="X229"/>
      <c r="Y229"/>
      <c r="Z229"/>
      <c r="AA229"/>
    </row>
    <row r="230" spans="21:27" x14ac:dyDescent="0.35">
      <c r="U230"/>
      <c r="V230"/>
      <c r="W230"/>
      <c r="X230"/>
      <c r="Y230"/>
      <c r="Z230"/>
      <c r="AA230"/>
    </row>
    <row r="231" spans="21:27" x14ac:dyDescent="0.35">
      <c r="U231"/>
      <c r="V231"/>
      <c r="W231"/>
      <c r="X231"/>
      <c r="Y231"/>
      <c r="Z231"/>
      <c r="AA231"/>
    </row>
    <row r="232" spans="21:27" x14ac:dyDescent="0.35">
      <c r="U232"/>
      <c r="V232"/>
      <c r="W232"/>
      <c r="X232"/>
      <c r="Y232"/>
      <c r="Z232"/>
      <c r="AA232"/>
    </row>
    <row r="233" spans="21:27" x14ac:dyDescent="0.35">
      <c r="U233"/>
      <c r="V233"/>
      <c r="W233"/>
      <c r="X233"/>
      <c r="Y233"/>
      <c r="Z233"/>
      <c r="AA233"/>
    </row>
    <row r="234" spans="21:27" x14ac:dyDescent="0.35">
      <c r="U234"/>
      <c r="V234"/>
      <c r="W234"/>
      <c r="X234"/>
      <c r="Y234"/>
      <c r="Z234"/>
      <c r="AA234"/>
    </row>
    <row r="235" spans="21:27" x14ac:dyDescent="0.35">
      <c r="U235"/>
      <c r="V235"/>
      <c r="W235"/>
      <c r="X235"/>
      <c r="Y235"/>
      <c r="Z235"/>
      <c r="AA235"/>
    </row>
    <row r="236" spans="21:27" x14ac:dyDescent="0.35">
      <c r="U236"/>
      <c r="V236"/>
      <c r="W236"/>
      <c r="X236"/>
      <c r="Y236"/>
      <c r="Z236"/>
      <c r="AA236"/>
    </row>
    <row r="237" spans="21:27" x14ac:dyDescent="0.35">
      <c r="U237"/>
      <c r="V237"/>
      <c r="W237"/>
      <c r="X237"/>
      <c r="Y237"/>
      <c r="Z237"/>
      <c r="AA237"/>
    </row>
    <row r="238" spans="21:27" x14ac:dyDescent="0.35">
      <c r="U238"/>
      <c r="V238"/>
      <c r="W238"/>
      <c r="X238"/>
      <c r="Y238"/>
      <c r="Z238"/>
      <c r="AA238"/>
    </row>
    <row r="239" spans="21:27" x14ac:dyDescent="0.35">
      <c r="U239"/>
      <c r="V239"/>
      <c r="W239"/>
      <c r="X239"/>
      <c r="Y239"/>
      <c r="Z239"/>
      <c r="AA239"/>
    </row>
    <row r="240" spans="21:27" x14ac:dyDescent="0.35">
      <c r="U240"/>
      <c r="V240"/>
      <c r="W240"/>
      <c r="X240"/>
      <c r="Y240"/>
      <c r="Z240"/>
      <c r="AA240"/>
    </row>
    <row r="241" spans="21:27" x14ac:dyDescent="0.35">
      <c r="U241"/>
      <c r="V241"/>
      <c r="W241"/>
      <c r="X241"/>
      <c r="Y241"/>
      <c r="Z241"/>
      <c r="AA241"/>
    </row>
    <row r="242" spans="21:27" x14ac:dyDescent="0.35">
      <c r="U242"/>
      <c r="V242"/>
      <c r="W242"/>
      <c r="X242"/>
      <c r="Y242"/>
      <c r="Z242"/>
      <c r="AA242"/>
    </row>
    <row r="243" spans="21:27" x14ac:dyDescent="0.35">
      <c r="U243"/>
      <c r="V243"/>
      <c r="W243"/>
      <c r="X243"/>
      <c r="Y243"/>
      <c r="Z243"/>
      <c r="AA243"/>
    </row>
    <row r="244" spans="21:27" x14ac:dyDescent="0.35">
      <c r="U244"/>
      <c r="V244"/>
      <c r="W244"/>
      <c r="X244"/>
      <c r="Y244"/>
      <c r="Z244"/>
      <c r="AA244"/>
    </row>
    <row r="245" spans="21:27" x14ac:dyDescent="0.35">
      <c r="U245"/>
      <c r="V245"/>
      <c r="W245"/>
      <c r="X245"/>
      <c r="Y245"/>
      <c r="Z245"/>
      <c r="AA245"/>
    </row>
    <row r="246" spans="21:27" x14ac:dyDescent="0.35">
      <c r="U246"/>
      <c r="V246"/>
      <c r="W246"/>
      <c r="X246"/>
      <c r="Y246"/>
      <c r="Z246"/>
      <c r="AA246"/>
    </row>
    <row r="247" spans="21:27" x14ac:dyDescent="0.35">
      <c r="U247"/>
      <c r="V247"/>
      <c r="W247"/>
      <c r="X247"/>
      <c r="Y247"/>
      <c r="Z247"/>
      <c r="AA247"/>
    </row>
    <row r="248" spans="21:27" x14ac:dyDescent="0.35">
      <c r="U248"/>
      <c r="V248"/>
      <c r="W248"/>
      <c r="X248"/>
      <c r="Y248"/>
      <c r="Z248"/>
      <c r="AA248"/>
    </row>
    <row r="249" spans="21:27" x14ac:dyDescent="0.35">
      <c r="U249"/>
      <c r="V249"/>
      <c r="W249"/>
      <c r="X249"/>
      <c r="Y249"/>
      <c r="Z249"/>
      <c r="AA249"/>
    </row>
    <row r="250" spans="21:27" x14ac:dyDescent="0.35">
      <c r="U250"/>
      <c r="V250"/>
      <c r="W250"/>
      <c r="X250"/>
      <c r="Y250"/>
      <c r="Z250"/>
      <c r="AA250"/>
    </row>
    <row r="251" spans="21:27" x14ac:dyDescent="0.35">
      <c r="U251"/>
      <c r="V251"/>
      <c r="W251"/>
      <c r="X251"/>
      <c r="Y251"/>
      <c r="Z251"/>
      <c r="AA251"/>
    </row>
    <row r="252" spans="21:27" x14ac:dyDescent="0.35">
      <c r="U252"/>
      <c r="V252"/>
      <c r="W252"/>
      <c r="X252"/>
      <c r="Y252"/>
      <c r="Z252"/>
      <c r="AA252"/>
    </row>
    <row r="253" spans="21:27" x14ac:dyDescent="0.35">
      <c r="U253"/>
      <c r="V253"/>
      <c r="W253"/>
      <c r="X253"/>
      <c r="Y253"/>
      <c r="Z253"/>
      <c r="AA253"/>
    </row>
    <row r="254" spans="21:27" x14ac:dyDescent="0.35">
      <c r="U254"/>
      <c r="V254"/>
      <c r="W254"/>
      <c r="X254"/>
      <c r="Y254"/>
      <c r="Z254"/>
      <c r="AA254"/>
    </row>
    <row r="255" spans="21:27" x14ac:dyDescent="0.35">
      <c r="U255"/>
      <c r="V255"/>
      <c r="W255"/>
      <c r="X255"/>
      <c r="Y255"/>
      <c r="Z255"/>
      <c r="AA255"/>
    </row>
    <row r="256" spans="21:27" x14ac:dyDescent="0.35">
      <c r="U256"/>
      <c r="V256"/>
      <c r="W256"/>
      <c r="X256"/>
      <c r="Y256"/>
      <c r="Z256"/>
      <c r="AA256"/>
    </row>
    <row r="257" spans="21:27" x14ac:dyDescent="0.35">
      <c r="U257"/>
      <c r="V257"/>
      <c r="W257"/>
      <c r="X257"/>
      <c r="Y257"/>
      <c r="Z257"/>
      <c r="AA257"/>
    </row>
    <row r="258" spans="21:27" x14ac:dyDescent="0.35">
      <c r="U258"/>
      <c r="V258"/>
      <c r="W258"/>
      <c r="X258"/>
      <c r="Y258"/>
      <c r="Z258"/>
      <c r="AA258"/>
    </row>
    <row r="259" spans="21:27" x14ac:dyDescent="0.35">
      <c r="U259"/>
      <c r="V259"/>
      <c r="W259"/>
      <c r="X259"/>
      <c r="Y259"/>
      <c r="Z259"/>
      <c r="AA259"/>
    </row>
    <row r="260" spans="21:27" x14ac:dyDescent="0.35">
      <c r="U260"/>
      <c r="V260"/>
      <c r="W260"/>
      <c r="X260"/>
      <c r="Y260"/>
      <c r="Z260"/>
      <c r="AA260"/>
    </row>
    <row r="261" spans="21:27" x14ac:dyDescent="0.35">
      <c r="U261"/>
      <c r="V261"/>
      <c r="W261"/>
      <c r="X261"/>
      <c r="Y261"/>
      <c r="Z261"/>
      <c r="AA261"/>
    </row>
    <row r="262" spans="21:27" x14ac:dyDescent="0.35">
      <c r="U262"/>
      <c r="V262"/>
      <c r="W262"/>
      <c r="X262"/>
      <c r="Y262"/>
      <c r="Z262"/>
      <c r="AA262"/>
    </row>
    <row r="263" spans="21:27" x14ac:dyDescent="0.35">
      <c r="U263"/>
      <c r="V263"/>
      <c r="W263"/>
      <c r="X263"/>
      <c r="Y263"/>
      <c r="Z263"/>
      <c r="AA263"/>
    </row>
    <row r="264" spans="21:27" x14ac:dyDescent="0.35">
      <c r="U264"/>
      <c r="V264"/>
      <c r="W264"/>
      <c r="X264"/>
      <c r="Y264"/>
      <c r="Z264"/>
      <c r="AA264"/>
    </row>
    <row r="265" spans="21:27" x14ac:dyDescent="0.35">
      <c r="U265"/>
      <c r="V265"/>
      <c r="W265"/>
      <c r="X265"/>
      <c r="Y265"/>
      <c r="Z265"/>
      <c r="AA265"/>
    </row>
    <row r="266" spans="21:27" x14ac:dyDescent="0.35">
      <c r="U266"/>
      <c r="V266"/>
      <c r="W266"/>
      <c r="X266"/>
      <c r="Y266"/>
      <c r="Z266"/>
      <c r="AA266"/>
    </row>
    <row r="267" spans="21:27" x14ac:dyDescent="0.35">
      <c r="U267"/>
      <c r="V267"/>
      <c r="W267"/>
      <c r="X267"/>
      <c r="Y267"/>
      <c r="Z267"/>
      <c r="AA267"/>
    </row>
    <row r="268" spans="21:27" x14ac:dyDescent="0.35">
      <c r="U268"/>
      <c r="V268"/>
      <c r="W268"/>
      <c r="X268"/>
      <c r="Y268"/>
      <c r="Z268"/>
      <c r="AA268"/>
    </row>
    <row r="269" spans="21:27" x14ac:dyDescent="0.35">
      <c r="U269"/>
      <c r="V269"/>
      <c r="W269"/>
      <c r="X269"/>
      <c r="Y269"/>
      <c r="Z269"/>
      <c r="AA269"/>
    </row>
    <row r="270" spans="21:27" x14ac:dyDescent="0.35">
      <c r="U270"/>
      <c r="V270"/>
      <c r="W270"/>
      <c r="X270"/>
      <c r="Y270"/>
      <c r="Z270"/>
      <c r="AA270"/>
    </row>
    <row r="271" spans="21:27" x14ac:dyDescent="0.35">
      <c r="U271"/>
      <c r="V271"/>
      <c r="W271"/>
      <c r="X271"/>
      <c r="Y271"/>
      <c r="Z271"/>
      <c r="AA271"/>
    </row>
    <row r="272" spans="21:27" x14ac:dyDescent="0.35">
      <c r="U272"/>
      <c r="V272"/>
      <c r="W272"/>
      <c r="X272"/>
      <c r="Y272"/>
      <c r="Z272"/>
      <c r="AA272"/>
    </row>
    <row r="273" spans="21:27" x14ac:dyDescent="0.35">
      <c r="U273"/>
      <c r="V273"/>
      <c r="W273"/>
      <c r="X273"/>
      <c r="Y273"/>
      <c r="Z273"/>
      <c r="AA273"/>
    </row>
    <row r="274" spans="21:27" x14ac:dyDescent="0.35">
      <c r="U274"/>
      <c r="V274"/>
      <c r="W274"/>
      <c r="X274"/>
      <c r="Y274"/>
      <c r="Z274"/>
      <c r="AA274"/>
    </row>
    <row r="275" spans="21:27" x14ac:dyDescent="0.35">
      <c r="U275"/>
      <c r="V275"/>
      <c r="W275"/>
      <c r="X275"/>
      <c r="Y275"/>
      <c r="Z275"/>
      <c r="AA275"/>
    </row>
    <row r="276" spans="21:27" x14ac:dyDescent="0.35">
      <c r="U276"/>
      <c r="V276"/>
      <c r="W276"/>
      <c r="X276"/>
      <c r="Y276"/>
      <c r="Z276"/>
      <c r="AA276"/>
    </row>
    <row r="277" spans="21:27" x14ac:dyDescent="0.35">
      <c r="U277"/>
      <c r="V277"/>
      <c r="W277"/>
      <c r="X277"/>
      <c r="Y277"/>
      <c r="Z277"/>
      <c r="AA277"/>
    </row>
    <row r="278" spans="21:27" x14ac:dyDescent="0.35">
      <c r="U278"/>
      <c r="V278"/>
      <c r="W278"/>
      <c r="X278"/>
      <c r="Y278"/>
      <c r="Z278"/>
      <c r="AA278"/>
    </row>
    <row r="279" spans="21:27" x14ac:dyDescent="0.35">
      <c r="U279"/>
      <c r="V279"/>
      <c r="W279"/>
      <c r="X279"/>
      <c r="Y279"/>
      <c r="Z279"/>
      <c r="AA279"/>
    </row>
    <row r="280" spans="21:27" x14ac:dyDescent="0.35">
      <c r="U280"/>
      <c r="V280"/>
      <c r="W280"/>
      <c r="X280"/>
      <c r="Y280"/>
      <c r="Z280"/>
      <c r="AA280"/>
    </row>
    <row r="281" spans="21:27" x14ac:dyDescent="0.35">
      <c r="U281"/>
      <c r="V281"/>
      <c r="W281"/>
      <c r="X281"/>
      <c r="Y281"/>
      <c r="Z281"/>
      <c r="AA281"/>
    </row>
    <row r="282" spans="21:27" x14ac:dyDescent="0.35">
      <c r="U282"/>
      <c r="V282"/>
      <c r="W282"/>
      <c r="X282"/>
      <c r="Y282"/>
      <c r="Z282"/>
      <c r="AA282"/>
    </row>
    <row r="283" spans="21:27" x14ac:dyDescent="0.35">
      <c r="U283"/>
      <c r="V283"/>
      <c r="W283"/>
      <c r="X283"/>
      <c r="Y283"/>
      <c r="Z283"/>
      <c r="AA283"/>
    </row>
    <row r="284" spans="21:27" x14ac:dyDescent="0.35">
      <c r="U284"/>
      <c r="V284"/>
      <c r="W284"/>
      <c r="X284"/>
      <c r="Y284"/>
      <c r="Z284"/>
      <c r="AA284"/>
    </row>
    <row r="285" spans="21:27" x14ac:dyDescent="0.35">
      <c r="U285"/>
      <c r="V285"/>
      <c r="W285"/>
      <c r="X285"/>
      <c r="Y285"/>
      <c r="Z285"/>
      <c r="AA285"/>
    </row>
    <row r="286" spans="21:27" x14ac:dyDescent="0.35">
      <c r="U286"/>
      <c r="V286"/>
      <c r="W286"/>
      <c r="X286"/>
      <c r="Y286"/>
      <c r="Z286"/>
      <c r="AA286"/>
    </row>
    <row r="287" spans="21:27" x14ac:dyDescent="0.35">
      <c r="U287"/>
      <c r="V287"/>
      <c r="W287"/>
      <c r="X287"/>
      <c r="Y287"/>
      <c r="Z287"/>
      <c r="AA287"/>
    </row>
    <row r="288" spans="21:27" x14ac:dyDescent="0.35">
      <c r="U288"/>
      <c r="V288"/>
      <c r="W288"/>
      <c r="X288"/>
      <c r="Y288"/>
      <c r="Z288"/>
      <c r="AA288"/>
    </row>
    <row r="289" spans="21:27" x14ac:dyDescent="0.35">
      <c r="U289"/>
      <c r="V289"/>
      <c r="W289"/>
      <c r="X289"/>
      <c r="Y289"/>
      <c r="Z289"/>
      <c r="AA289"/>
    </row>
    <row r="290" spans="21:27" x14ac:dyDescent="0.35">
      <c r="U290"/>
      <c r="V290"/>
      <c r="W290"/>
      <c r="X290"/>
      <c r="Y290"/>
      <c r="Z290"/>
      <c r="AA290"/>
    </row>
    <row r="291" spans="21:27" x14ac:dyDescent="0.35">
      <c r="U291"/>
      <c r="V291"/>
      <c r="W291"/>
      <c r="X291"/>
      <c r="Y291"/>
      <c r="Z291"/>
      <c r="AA291"/>
    </row>
    <row r="292" spans="21:27" x14ac:dyDescent="0.35">
      <c r="U292"/>
      <c r="V292"/>
      <c r="W292"/>
    </row>
    <row r="293" spans="21:27" x14ac:dyDescent="0.35">
      <c r="U293"/>
      <c r="V293"/>
      <c r="W293"/>
    </row>
    <row r="294" spans="21:27" x14ac:dyDescent="0.35">
      <c r="U294"/>
      <c r="V294"/>
      <c r="W294"/>
    </row>
    <row r="295" spans="21:27" x14ac:dyDescent="0.35">
      <c r="U295"/>
      <c r="V295"/>
      <c r="W295"/>
    </row>
    <row r="296" spans="21:27" x14ac:dyDescent="0.35">
      <c r="U296"/>
      <c r="V296"/>
      <c r="W296"/>
    </row>
    <row r="297" spans="21:27" x14ac:dyDescent="0.35">
      <c r="U297"/>
      <c r="V297"/>
      <c r="W297"/>
    </row>
    <row r="298" spans="21:27" x14ac:dyDescent="0.35">
      <c r="U298"/>
      <c r="V298"/>
      <c r="W298"/>
    </row>
    <row r="299" spans="21:27" x14ac:dyDescent="0.35">
      <c r="U299"/>
      <c r="V299"/>
      <c r="W299"/>
    </row>
    <row r="300" spans="21:27" x14ac:dyDescent="0.35">
      <c r="U300"/>
      <c r="V300"/>
      <c r="W300"/>
    </row>
    <row r="301" spans="21:27" x14ac:dyDescent="0.35">
      <c r="U301"/>
      <c r="V301"/>
      <c r="W301"/>
    </row>
    <row r="302" spans="21:27" x14ac:dyDescent="0.35">
      <c r="U302"/>
      <c r="V302"/>
      <c r="W302"/>
    </row>
    <row r="303" spans="21:27" x14ac:dyDescent="0.35">
      <c r="U303"/>
      <c r="V303"/>
      <c r="W303"/>
    </row>
    <row r="304" spans="21:27" x14ac:dyDescent="0.35">
      <c r="U304"/>
      <c r="V304"/>
      <c r="W304"/>
    </row>
    <row r="305" spans="21:23" x14ac:dyDescent="0.35">
      <c r="U305"/>
      <c r="V305"/>
      <c r="W305"/>
    </row>
    <row r="306" spans="21:23" x14ac:dyDescent="0.35">
      <c r="U306"/>
      <c r="V306"/>
      <c r="W306"/>
    </row>
    <row r="307" spans="21:23" x14ac:dyDescent="0.35">
      <c r="U307"/>
      <c r="V307"/>
      <c r="W307"/>
    </row>
    <row r="308" spans="21:23" x14ac:dyDescent="0.35">
      <c r="U308"/>
      <c r="V308"/>
      <c r="W308"/>
    </row>
    <row r="309" spans="21:23" x14ac:dyDescent="0.35">
      <c r="U309"/>
      <c r="V309"/>
      <c r="W309"/>
    </row>
    <row r="310" spans="21:23" x14ac:dyDescent="0.35">
      <c r="U310"/>
      <c r="V310"/>
      <c r="W310"/>
    </row>
    <row r="311" spans="21:23" x14ac:dyDescent="0.35">
      <c r="U311"/>
      <c r="V311"/>
      <c r="W311"/>
    </row>
    <row r="312" spans="21:23" x14ac:dyDescent="0.35">
      <c r="U312"/>
      <c r="V312"/>
      <c r="W312"/>
    </row>
    <row r="313" spans="21:23" x14ac:dyDescent="0.35">
      <c r="U313"/>
      <c r="V313"/>
      <c r="W313"/>
    </row>
    <row r="314" spans="21:23" x14ac:dyDescent="0.35">
      <c r="U314"/>
      <c r="V314"/>
      <c r="W314"/>
    </row>
    <row r="315" spans="21:23" x14ac:dyDescent="0.35">
      <c r="U315"/>
      <c r="V315"/>
      <c r="W315"/>
    </row>
    <row r="316" spans="21:23" x14ac:dyDescent="0.35">
      <c r="U316"/>
      <c r="V316"/>
      <c r="W316"/>
    </row>
    <row r="317" spans="21:23" x14ac:dyDescent="0.35">
      <c r="U317"/>
      <c r="V317"/>
      <c r="W317"/>
    </row>
    <row r="318" spans="21:23" x14ac:dyDescent="0.35">
      <c r="U318"/>
      <c r="V318"/>
      <c r="W318"/>
    </row>
    <row r="319" spans="21:23" x14ac:dyDescent="0.35">
      <c r="U319"/>
      <c r="V319"/>
      <c r="W319"/>
    </row>
    <row r="320" spans="21:23" x14ac:dyDescent="0.35">
      <c r="U320"/>
      <c r="V320"/>
      <c r="W320"/>
    </row>
    <row r="321" spans="21:23" x14ac:dyDescent="0.35">
      <c r="U321"/>
      <c r="V321"/>
      <c r="W321"/>
    </row>
    <row r="322" spans="21:23" x14ac:dyDescent="0.35">
      <c r="U322"/>
      <c r="V322"/>
      <c r="W322"/>
    </row>
    <row r="323" spans="21:23" x14ac:dyDescent="0.35">
      <c r="U323"/>
      <c r="V323"/>
      <c r="W323"/>
    </row>
    <row r="324" spans="21:23" x14ac:dyDescent="0.35">
      <c r="U324"/>
      <c r="V324"/>
      <c r="W324"/>
    </row>
    <row r="325" spans="21:23" x14ac:dyDescent="0.35">
      <c r="U325"/>
      <c r="V325"/>
      <c r="W325"/>
    </row>
    <row r="326" spans="21:23" x14ac:dyDescent="0.35">
      <c r="U326"/>
      <c r="V326"/>
      <c r="W326"/>
    </row>
    <row r="327" spans="21:23" x14ac:dyDescent="0.35">
      <c r="U327"/>
      <c r="V327"/>
      <c r="W3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3B52-BDA6-4B0D-8CBD-A709E92A373E}">
  <dimension ref="A1:AC329"/>
  <sheetViews>
    <sheetView topLeftCell="D52" workbookViewId="0">
      <selection activeCell="AC3" activeCellId="3" sqref="B3:B90 P3:P90 R3:R90 AC3:AC90"/>
    </sheetView>
  </sheetViews>
  <sheetFormatPr defaultRowHeight="14.5" x14ac:dyDescent="0.35"/>
  <cols>
    <col min="3" max="3" width="9.90625" bestFit="1" customWidth="1"/>
    <col min="4" max="4" width="7.90625" bestFit="1" customWidth="1"/>
    <col min="6" max="6" width="8.7265625" style="1"/>
    <col min="21" max="24" width="11.7265625" style="5" customWidth="1"/>
    <col min="25" max="25" width="8.7265625" style="5"/>
    <col min="26" max="26" width="9.1796875" style="5" bestFit="1" customWidth="1"/>
    <col min="27" max="27" width="8.7265625" style="4"/>
    <col min="28" max="28" width="8.7265625" style="13"/>
    <col min="29" max="29" width="14.36328125" style="3" customWidth="1"/>
  </cols>
  <sheetData>
    <row r="1" spans="1:29" x14ac:dyDescent="0.35">
      <c r="A1" s="1" t="s">
        <v>108</v>
      </c>
      <c r="B1" s="1"/>
      <c r="C1" t="s">
        <v>0</v>
      </c>
      <c r="D1" t="s">
        <v>0</v>
      </c>
      <c r="E1">
        <v>19</v>
      </c>
      <c r="F1" s="1" t="s">
        <v>0</v>
      </c>
      <c r="G1">
        <v>500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Q1" t="s">
        <v>0</v>
      </c>
      <c r="S1" t="s">
        <v>0</v>
      </c>
      <c r="T1" t="s">
        <v>0</v>
      </c>
      <c r="U1"/>
      <c r="V1"/>
      <c r="W1"/>
      <c r="X1"/>
      <c r="Y1"/>
      <c r="Z1"/>
      <c r="AA1"/>
      <c r="AB1" s="13" t="s">
        <v>0</v>
      </c>
    </row>
    <row r="2" spans="1:29" x14ac:dyDescent="0.35">
      <c r="A2" s="1"/>
      <c r="B2" s="1"/>
      <c r="I2" t="s">
        <v>109</v>
      </c>
      <c r="U2"/>
      <c r="V2"/>
      <c r="W2"/>
      <c r="X2"/>
      <c r="Y2"/>
      <c r="Z2"/>
      <c r="AA2"/>
    </row>
    <row r="3" spans="1:29" x14ac:dyDescent="0.35">
      <c r="A3" s="1" t="s">
        <v>1</v>
      </c>
      <c r="B3" s="1" t="s">
        <v>363</v>
      </c>
      <c r="C3" t="s">
        <v>2</v>
      </c>
      <c r="D3" t="s">
        <v>3</v>
      </c>
      <c r="E3" t="s">
        <v>4</v>
      </c>
      <c r="F3" s="1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s="4" t="s">
        <v>361</v>
      </c>
      <c r="Q3" t="s">
        <v>15</v>
      </c>
      <c r="R3" s="4" t="s">
        <v>362</v>
      </c>
      <c r="S3" t="s">
        <v>16</v>
      </c>
      <c r="T3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Y3" s="5" t="s">
        <v>22</v>
      </c>
      <c r="Z3" s="5" t="s">
        <v>23</v>
      </c>
      <c r="AA3" s="4" t="s">
        <v>24</v>
      </c>
      <c r="AB3" s="13" t="s">
        <v>110</v>
      </c>
      <c r="AC3" s="3" t="s">
        <v>26</v>
      </c>
    </row>
    <row r="4" spans="1:29" x14ac:dyDescent="0.35">
      <c r="A4" s="28">
        <v>1</v>
      </c>
      <c r="B4" s="33" t="s">
        <v>199</v>
      </c>
      <c r="C4" t="s">
        <v>111</v>
      </c>
      <c r="D4" t="s">
        <v>112</v>
      </c>
      <c r="E4" s="1">
        <v>18</v>
      </c>
      <c r="F4">
        <v>1</v>
      </c>
      <c r="G4" s="1">
        <v>567</v>
      </c>
      <c r="H4">
        <v>8</v>
      </c>
      <c r="I4">
        <v>57</v>
      </c>
      <c r="J4">
        <v>24.9</v>
      </c>
      <c r="K4">
        <v>25.1</v>
      </c>
      <c r="L4">
        <v>68.099999999999994</v>
      </c>
      <c r="M4">
        <v>996</v>
      </c>
      <c r="N4" s="1">
        <v>400</v>
      </c>
      <c r="O4">
        <v>0.36</v>
      </c>
      <c r="P4" s="7">
        <f>O4/G4*$G$1</f>
        <v>0.31746031746031744</v>
      </c>
      <c r="Q4">
        <v>2.63</v>
      </c>
      <c r="R4" s="7">
        <f>Q4/G4*$G$1</f>
        <v>2.3192239858906527</v>
      </c>
      <c r="S4">
        <v>2.16</v>
      </c>
      <c r="T4">
        <v>0.73</v>
      </c>
      <c r="U4" s="9">
        <f>F4+E4</f>
        <v>19</v>
      </c>
      <c r="V4" s="15">
        <f>U4/M4</f>
        <v>1.9076305220883535E-2</v>
      </c>
      <c r="W4" s="9">
        <f>6.13753*10^(-3)*EXP((K4*(18.564-(K4/254.4)))/(K4+255.57))</f>
        <v>3.2000658939753422E-2</v>
      </c>
      <c r="X4" s="6">
        <f>W4/M4</f>
        <v>3.2129175642322711E-5</v>
      </c>
      <c r="Y4" s="9">
        <f>L4/(100*S4)</f>
        <v>0.31527777777777777</v>
      </c>
      <c r="Z4" s="8">
        <f>(V4-X4)/((F4*Y4)/M4)-T4</f>
        <v>59.432817293230748</v>
      </c>
      <c r="AA4" s="16">
        <f>1/Z4</f>
        <v>1.6825720966014136E-2</v>
      </c>
      <c r="AB4" s="13">
        <v>0.02</v>
      </c>
      <c r="AC4" s="17">
        <f>AA4/G4*$G$1</f>
        <v>1.483749644269324E-2</v>
      </c>
    </row>
    <row r="5" spans="1:29" x14ac:dyDescent="0.35">
      <c r="A5" s="28">
        <v>2</v>
      </c>
      <c r="B5" s="33" t="s">
        <v>199</v>
      </c>
      <c r="C5" t="s">
        <v>111</v>
      </c>
      <c r="D5" t="s">
        <v>113</v>
      </c>
      <c r="E5" s="1">
        <v>18.3</v>
      </c>
      <c r="F5">
        <v>1.6</v>
      </c>
      <c r="G5" s="1">
        <v>598</v>
      </c>
      <c r="H5">
        <v>2</v>
      </c>
      <c r="I5">
        <v>56</v>
      </c>
      <c r="J5">
        <v>25.4</v>
      </c>
      <c r="K5">
        <v>25.6</v>
      </c>
      <c r="L5">
        <v>67.3</v>
      </c>
      <c r="M5">
        <v>996</v>
      </c>
      <c r="N5" s="1">
        <v>545</v>
      </c>
      <c r="O5">
        <v>0.5</v>
      </c>
      <c r="P5" s="7">
        <f>O5/G5*$G$1</f>
        <v>0.41806020066889632</v>
      </c>
      <c r="Q5">
        <v>0.91</v>
      </c>
      <c r="R5" s="7">
        <f t="shared" ref="R5:R71" si="0">Q5/G5*$G$1</f>
        <v>0.76086956521739124</v>
      </c>
      <c r="S5">
        <v>2.16</v>
      </c>
      <c r="T5">
        <v>0.73</v>
      </c>
      <c r="U5" s="9">
        <f t="shared" ref="U5:U68" si="1">F5+E5</f>
        <v>19.900000000000002</v>
      </c>
      <c r="V5" s="15">
        <f t="shared" ref="V5:V68" si="2">U5/M5</f>
        <v>1.9979919678714861E-2</v>
      </c>
      <c r="W5" s="9">
        <f t="shared" ref="W5:W68" si="3">6.13753*10^(-3)*EXP((K5*(18.564-(K5/254.4)))/(K5+255.57))</f>
        <v>3.2966029176077952E-2</v>
      </c>
      <c r="X5" s="6">
        <f t="shared" ref="X5:X68" si="4">W5/M5</f>
        <v>3.3098422867548141E-5</v>
      </c>
      <c r="Y5" s="9">
        <f t="shared" ref="Y5:Y68" si="5">L5/(100*S5)</f>
        <v>0.31157407407407406</v>
      </c>
      <c r="Z5" s="8">
        <f t="shared" ref="Z5:Z68" si="6">(V5-X5)/((F5*Y5)/M5)-T5</f>
        <v>39.122148381296135</v>
      </c>
      <c r="AA5" s="16">
        <f t="shared" ref="AA5:AA68" si="7">1/Z5</f>
        <v>2.5560968437972821E-2</v>
      </c>
      <c r="AB5" s="18">
        <v>0.03</v>
      </c>
      <c r="AC5" s="17">
        <f t="shared" ref="AC5:AC68" si="8">AA5/G5*$G$1</f>
        <v>2.1372047188940486E-2</v>
      </c>
    </row>
    <row r="6" spans="1:29" x14ac:dyDescent="0.35">
      <c r="A6" s="28">
        <v>3</v>
      </c>
      <c r="B6" s="33" t="s">
        <v>199</v>
      </c>
      <c r="C6" t="s">
        <v>111</v>
      </c>
      <c r="D6" t="s">
        <v>114</v>
      </c>
      <c r="E6" s="1">
        <v>18.399999999999999</v>
      </c>
      <c r="F6">
        <v>1.6</v>
      </c>
      <c r="G6" s="1">
        <v>604</v>
      </c>
      <c r="H6">
        <v>5</v>
      </c>
      <c r="I6">
        <v>61</v>
      </c>
      <c r="J6">
        <v>25.7</v>
      </c>
      <c r="K6">
        <v>25.9</v>
      </c>
      <c r="L6">
        <v>68.2</v>
      </c>
      <c r="M6">
        <v>996</v>
      </c>
      <c r="N6" s="1">
        <v>521</v>
      </c>
      <c r="O6">
        <v>0.54</v>
      </c>
      <c r="P6" s="7">
        <f t="shared" ref="P6:P69" si="9">O6/G6*$G$1</f>
        <v>0.44701986754966894</v>
      </c>
      <c r="Q6">
        <v>1.65</v>
      </c>
      <c r="R6" s="7">
        <f t="shared" si="0"/>
        <v>1.3658940397350992</v>
      </c>
      <c r="S6">
        <v>2.16</v>
      </c>
      <c r="T6">
        <v>0.73</v>
      </c>
      <c r="U6" s="9">
        <f t="shared" si="1"/>
        <v>20</v>
      </c>
      <c r="V6" s="15">
        <f t="shared" si="2"/>
        <v>2.0080321285140562E-2</v>
      </c>
      <c r="W6" s="9">
        <f t="shared" si="3"/>
        <v>3.3557361126848345E-2</v>
      </c>
      <c r="X6" s="6">
        <f t="shared" si="4"/>
        <v>3.3692129645430068E-5</v>
      </c>
      <c r="Y6" s="9">
        <f t="shared" si="5"/>
        <v>0.31574074074074077</v>
      </c>
      <c r="Z6" s="8">
        <f t="shared" si="6"/>
        <v>38.793016953781155</v>
      </c>
      <c r="AA6" s="16">
        <f t="shared" si="7"/>
        <v>2.5777835252963743E-2</v>
      </c>
      <c r="AB6" s="18">
        <v>0.04</v>
      </c>
      <c r="AC6" s="17">
        <f t="shared" si="8"/>
        <v>2.1339267593513032E-2</v>
      </c>
    </row>
    <row r="7" spans="1:29" x14ac:dyDescent="0.35">
      <c r="A7" s="28">
        <v>4</v>
      </c>
      <c r="B7" s="33" t="s">
        <v>199</v>
      </c>
      <c r="C7" t="s">
        <v>111</v>
      </c>
      <c r="D7" t="s">
        <v>115</v>
      </c>
      <c r="E7" s="1">
        <v>18.600000000000001</v>
      </c>
      <c r="F7">
        <v>1.7</v>
      </c>
      <c r="G7" s="1">
        <v>631</v>
      </c>
      <c r="H7">
        <v>6</v>
      </c>
      <c r="I7">
        <v>61</v>
      </c>
      <c r="J7">
        <v>26</v>
      </c>
      <c r="K7">
        <v>26.2</v>
      </c>
      <c r="L7">
        <v>70.400000000000006</v>
      </c>
      <c r="M7">
        <v>996</v>
      </c>
      <c r="N7" s="1">
        <v>535</v>
      </c>
      <c r="O7">
        <v>0.54</v>
      </c>
      <c r="P7" s="7">
        <f t="shared" si="9"/>
        <v>0.42789223454833603</v>
      </c>
      <c r="Q7">
        <v>1.89</v>
      </c>
      <c r="R7" s="7">
        <f t="shared" si="0"/>
        <v>1.4976228209191758</v>
      </c>
      <c r="S7">
        <v>2.16</v>
      </c>
      <c r="T7">
        <v>0.73</v>
      </c>
      <c r="U7" s="9">
        <f t="shared" si="1"/>
        <v>20.3</v>
      </c>
      <c r="V7" s="15">
        <f t="shared" si="2"/>
        <v>2.0381526104417673E-2</v>
      </c>
      <c r="W7" s="9">
        <f t="shared" si="3"/>
        <v>3.4157921219212288E-2</v>
      </c>
      <c r="X7" s="6">
        <f t="shared" si="4"/>
        <v>3.429510162571515E-5</v>
      </c>
      <c r="Y7" s="9">
        <f t="shared" si="5"/>
        <v>0.32592592592592595</v>
      </c>
      <c r="Z7" s="8">
        <f t="shared" si="6"/>
        <v>35.846051880152501</v>
      </c>
      <c r="AA7" s="16">
        <f t="shared" si="7"/>
        <v>2.7897075062642732E-2</v>
      </c>
      <c r="AB7" s="18">
        <v>0.04</v>
      </c>
      <c r="AC7" s="17">
        <f t="shared" si="8"/>
        <v>2.2105447751697888E-2</v>
      </c>
    </row>
    <row r="8" spans="1:29" x14ac:dyDescent="0.35">
      <c r="A8" s="28">
        <v>5</v>
      </c>
      <c r="B8" s="33" t="s">
        <v>199</v>
      </c>
      <c r="C8" t="s">
        <v>111</v>
      </c>
      <c r="D8" t="s">
        <v>116</v>
      </c>
      <c r="E8" s="1">
        <v>18.600000000000001</v>
      </c>
      <c r="F8">
        <v>1.3</v>
      </c>
      <c r="G8" s="1">
        <v>648</v>
      </c>
      <c r="H8">
        <v>5</v>
      </c>
      <c r="I8">
        <v>66</v>
      </c>
      <c r="J8">
        <v>25.9</v>
      </c>
      <c r="K8">
        <v>26.1</v>
      </c>
      <c r="L8">
        <v>70.7</v>
      </c>
      <c r="M8">
        <v>996</v>
      </c>
      <c r="N8" s="1">
        <v>531</v>
      </c>
      <c r="O8">
        <v>0.44</v>
      </c>
      <c r="P8" s="7">
        <f t="shared" si="9"/>
        <v>0.33950617283950618</v>
      </c>
      <c r="Q8">
        <v>1.9</v>
      </c>
      <c r="R8" s="7">
        <f t="shared" si="0"/>
        <v>1.4660493827160492</v>
      </c>
      <c r="S8">
        <v>2.16</v>
      </c>
      <c r="T8">
        <v>0.73</v>
      </c>
      <c r="U8" s="9">
        <f t="shared" si="1"/>
        <v>19.900000000000002</v>
      </c>
      <c r="V8" s="15">
        <f t="shared" si="2"/>
        <v>1.9979919678714861E-2</v>
      </c>
      <c r="W8" s="9">
        <f t="shared" si="3"/>
        <v>3.3956701746853758E-2</v>
      </c>
      <c r="X8" s="6">
        <f t="shared" si="4"/>
        <v>3.4093074043025861E-5</v>
      </c>
      <c r="Y8" s="9">
        <f t="shared" si="5"/>
        <v>0.32731481481481484</v>
      </c>
      <c r="Z8" s="8">
        <f t="shared" si="6"/>
        <v>45.95768743795756</v>
      </c>
      <c r="AA8" s="16">
        <f t="shared" si="7"/>
        <v>2.1759145330147226E-2</v>
      </c>
      <c r="AB8" s="18">
        <v>0.03</v>
      </c>
      <c r="AC8" s="17">
        <f t="shared" si="8"/>
        <v>1.6789463989311134E-2</v>
      </c>
    </row>
    <row r="9" spans="1:29" x14ac:dyDescent="0.35">
      <c r="A9" s="28">
        <v>6</v>
      </c>
      <c r="B9" s="33" t="s">
        <v>199</v>
      </c>
      <c r="C9" t="s">
        <v>111</v>
      </c>
      <c r="D9" t="s">
        <v>117</v>
      </c>
      <c r="E9" s="1">
        <v>18.7</v>
      </c>
      <c r="F9">
        <v>1.4</v>
      </c>
      <c r="G9" s="1">
        <v>667</v>
      </c>
      <c r="H9">
        <v>1</v>
      </c>
      <c r="I9">
        <v>63</v>
      </c>
      <c r="J9">
        <v>26.1</v>
      </c>
      <c r="K9">
        <v>26.4</v>
      </c>
      <c r="L9">
        <v>68.900000000000006</v>
      </c>
      <c r="M9">
        <v>996</v>
      </c>
      <c r="N9" s="1">
        <v>620</v>
      </c>
      <c r="O9">
        <v>0.46</v>
      </c>
      <c r="P9" s="7">
        <f t="shared" si="9"/>
        <v>0.34482758620689657</v>
      </c>
      <c r="Q9">
        <v>0.6</v>
      </c>
      <c r="R9" s="7">
        <f t="shared" si="0"/>
        <v>0.4497751124437781</v>
      </c>
      <c r="S9">
        <v>2.16</v>
      </c>
      <c r="T9">
        <v>0.73</v>
      </c>
      <c r="U9" s="9">
        <f t="shared" si="1"/>
        <v>20.099999999999998</v>
      </c>
      <c r="V9" s="15">
        <f t="shared" si="2"/>
        <v>2.0180722891566263E-2</v>
      </c>
      <c r="W9" s="9">
        <f t="shared" si="3"/>
        <v>3.4563480918165586E-2</v>
      </c>
      <c r="X9" s="6">
        <f t="shared" si="4"/>
        <v>3.4702290078479501E-5</v>
      </c>
      <c r="Y9" s="9">
        <f t="shared" si="5"/>
        <v>0.31898148148148153</v>
      </c>
      <c r="Z9" s="8">
        <f t="shared" si="6"/>
        <v>44.201933320772092</v>
      </c>
      <c r="AA9" s="16">
        <f t="shared" si="7"/>
        <v>2.262344483312597E-2</v>
      </c>
      <c r="AB9" s="18">
        <v>0.03</v>
      </c>
      <c r="AC9" s="17">
        <f t="shared" si="8"/>
        <v>1.6959104072808075E-2</v>
      </c>
    </row>
    <row r="10" spans="1:29" x14ac:dyDescent="0.35">
      <c r="A10" s="28">
        <v>7</v>
      </c>
      <c r="B10" s="33" t="s">
        <v>199</v>
      </c>
      <c r="C10" t="s">
        <v>111</v>
      </c>
      <c r="D10" t="s">
        <v>118</v>
      </c>
      <c r="E10" s="1">
        <v>18.899999999999999</v>
      </c>
      <c r="F10">
        <v>1.6</v>
      </c>
      <c r="G10" s="1">
        <v>674</v>
      </c>
      <c r="H10">
        <v>6</v>
      </c>
      <c r="I10">
        <v>78</v>
      </c>
      <c r="J10">
        <v>26.4</v>
      </c>
      <c r="K10">
        <v>26.7</v>
      </c>
      <c r="L10">
        <v>68.5</v>
      </c>
      <c r="M10">
        <v>996</v>
      </c>
      <c r="N10" s="1">
        <v>566</v>
      </c>
      <c r="O10">
        <v>0.53</v>
      </c>
      <c r="P10" s="7">
        <f t="shared" si="9"/>
        <v>0.39317507418397629</v>
      </c>
      <c r="Q10">
        <v>2</v>
      </c>
      <c r="R10" s="7">
        <f t="shared" si="0"/>
        <v>1.4836795252225521</v>
      </c>
      <c r="S10">
        <v>2.16</v>
      </c>
      <c r="T10">
        <v>0.73</v>
      </c>
      <c r="U10" s="9">
        <f t="shared" si="1"/>
        <v>20.5</v>
      </c>
      <c r="V10" s="15">
        <f t="shared" si="2"/>
        <v>2.0582329317269075E-2</v>
      </c>
      <c r="W10" s="9">
        <f t="shared" si="3"/>
        <v>3.5179690099059455E-2</v>
      </c>
      <c r="X10" s="6">
        <f t="shared" si="4"/>
        <v>3.5320973995039611E-5</v>
      </c>
      <c r="Y10" s="9">
        <f t="shared" si="5"/>
        <v>0.31712962962962965</v>
      </c>
      <c r="Z10" s="8">
        <f t="shared" si="6"/>
        <v>39.602127618052947</v>
      </c>
      <c r="AA10" s="16">
        <f t="shared" si="7"/>
        <v>2.5251168564593536E-2</v>
      </c>
      <c r="AB10" s="18">
        <v>0.03</v>
      </c>
      <c r="AC10" s="17">
        <f t="shared" si="8"/>
        <v>1.8732320893615383E-2</v>
      </c>
    </row>
    <row r="11" spans="1:29" x14ac:dyDescent="0.35">
      <c r="A11" s="28">
        <v>8</v>
      </c>
      <c r="B11" s="33" t="s">
        <v>199</v>
      </c>
      <c r="C11" t="s">
        <v>111</v>
      </c>
      <c r="D11" t="s">
        <v>119</v>
      </c>
      <c r="E11" s="1">
        <v>19</v>
      </c>
      <c r="F11">
        <v>1.7</v>
      </c>
      <c r="G11" s="1">
        <v>688</v>
      </c>
      <c r="H11">
        <v>8</v>
      </c>
      <c r="I11">
        <v>80</v>
      </c>
      <c r="J11">
        <v>26.5</v>
      </c>
      <c r="K11">
        <v>26.8</v>
      </c>
      <c r="L11">
        <v>69.3</v>
      </c>
      <c r="M11">
        <v>996</v>
      </c>
      <c r="N11" s="1">
        <v>559</v>
      </c>
      <c r="O11">
        <v>0.56000000000000005</v>
      </c>
      <c r="P11" s="7">
        <f t="shared" si="9"/>
        <v>0.40697674418604651</v>
      </c>
      <c r="Q11">
        <v>2.5299999999999998</v>
      </c>
      <c r="R11" s="7">
        <f t="shared" si="0"/>
        <v>1.8386627906976742</v>
      </c>
      <c r="S11">
        <v>2.16</v>
      </c>
      <c r="T11">
        <v>0.73</v>
      </c>
      <c r="U11" s="9">
        <f t="shared" si="1"/>
        <v>20.7</v>
      </c>
      <c r="V11" s="15">
        <f t="shared" si="2"/>
        <v>2.0783132530120482E-2</v>
      </c>
      <c r="W11" s="9">
        <f t="shared" si="3"/>
        <v>3.538720990121727E-2</v>
      </c>
      <c r="X11" s="6">
        <f t="shared" si="4"/>
        <v>3.5529327210057502E-5</v>
      </c>
      <c r="Y11" s="9">
        <f t="shared" si="5"/>
        <v>0.3208333333333333</v>
      </c>
      <c r="Z11" s="8">
        <f t="shared" si="6"/>
        <v>37.157754542579909</v>
      </c>
      <c r="AA11" s="16">
        <f t="shared" si="7"/>
        <v>2.6912282841367E-2</v>
      </c>
      <c r="AB11" s="18">
        <v>0.03</v>
      </c>
      <c r="AC11" s="17">
        <f t="shared" si="8"/>
        <v>1.9558345088202762E-2</v>
      </c>
    </row>
    <row r="12" spans="1:29" x14ac:dyDescent="0.35">
      <c r="A12" s="28">
        <v>9</v>
      </c>
      <c r="B12" s="33" t="s">
        <v>199</v>
      </c>
      <c r="C12" t="s">
        <v>111</v>
      </c>
      <c r="D12" t="s">
        <v>120</v>
      </c>
      <c r="E12" s="1">
        <v>19</v>
      </c>
      <c r="F12">
        <v>1.5</v>
      </c>
      <c r="G12" s="1">
        <v>705</v>
      </c>
      <c r="H12">
        <v>8</v>
      </c>
      <c r="I12">
        <v>79</v>
      </c>
      <c r="J12">
        <v>26.3</v>
      </c>
      <c r="K12">
        <v>26.7</v>
      </c>
      <c r="L12">
        <v>68.900000000000006</v>
      </c>
      <c r="M12">
        <v>996</v>
      </c>
      <c r="N12" s="1">
        <v>557</v>
      </c>
      <c r="O12">
        <v>0.52</v>
      </c>
      <c r="P12" s="7">
        <f t="shared" si="9"/>
        <v>0.36879432624113478</v>
      </c>
      <c r="Q12">
        <v>2.76</v>
      </c>
      <c r="R12" s="7">
        <f t="shared" si="0"/>
        <v>1.957446808510638</v>
      </c>
      <c r="S12">
        <v>2.16</v>
      </c>
      <c r="T12">
        <v>0.73</v>
      </c>
      <c r="U12" s="9">
        <f t="shared" si="1"/>
        <v>20.5</v>
      </c>
      <c r="V12" s="15">
        <f t="shared" si="2"/>
        <v>2.0582329317269075E-2</v>
      </c>
      <c r="W12" s="9">
        <f t="shared" si="3"/>
        <v>3.5179690099059455E-2</v>
      </c>
      <c r="X12" s="6">
        <f t="shared" si="4"/>
        <v>3.5320973995039611E-5</v>
      </c>
      <c r="Y12" s="9">
        <f t="shared" si="5"/>
        <v>0.31898148148148153</v>
      </c>
      <c r="Z12" s="8">
        <f t="shared" si="6"/>
        <v>42.041177425627502</v>
      </c>
      <c r="AA12" s="16">
        <f t="shared" si="7"/>
        <v>2.3786203461333578E-2</v>
      </c>
      <c r="AB12" s="18">
        <v>0.03</v>
      </c>
      <c r="AC12" s="17">
        <f t="shared" si="8"/>
        <v>1.6869647844917433E-2</v>
      </c>
    </row>
    <row r="13" spans="1:29" x14ac:dyDescent="0.35">
      <c r="A13" s="28">
        <v>10</v>
      </c>
      <c r="B13" s="33" t="s">
        <v>199</v>
      </c>
      <c r="C13" t="s">
        <v>111</v>
      </c>
      <c r="D13" t="s">
        <v>121</v>
      </c>
      <c r="E13" s="1">
        <v>19</v>
      </c>
      <c r="F13">
        <v>1.5</v>
      </c>
      <c r="G13" s="1">
        <v>715</v>
      </c>
      <c r="H13">
        <v>3</v>
      </c>
      <c r="I13">
        <v>80</v>
      </c>
      <c r="J13">
        <v>26.5</v>
      </c>
      <c r="K13">
        <v>26.8</v>
      </c>
      <c r="L13">
        <v>67</v>
      </c>
      <c r="M13">
        <v>996</v>
      </c>
      <c r="N13" s="1">
        <v>634</v>
      </c>
      <c r="O13">
        <v>0.48</v>
      </c>
      <c r="P13" s="7">
        <f t="shared" si="9"/>
        <v>0.33566433566433562</v>
      </c>
      <c r="Q13">
        <v>1.25</v>
      </c>
      <c r="R13" s="7">
        <f t="shared" si="0"/>
        <v>0.87412587412587417</v>
      </c>
      <c r="S13">
        <v>2.16</v>
      </c>
      <c r="T13">
        <v>0.73</v>
      </c>
      <c r="U13" s="9">
        <f t="shared" si="1"/>
        <v>20.5</v>
      </c>
      <c r="V13" s="15">
        <f t="shared" si="2"/>
        <v>2.0582329317269075E-2</v>
      </c>
      <c r="W13" s="9">
        <f t="shared" si="3"/>
        <v>3.538720990121727E-2</v>
      </c>
      <c r="X13" s="6">
        <f t="shared" si="4"/>
        <v>3.5529327210057502E-5</v>
      </c>
      <c r="Y13" s="9">
        <f t="shared" si="5"/>
        <v>0.31018518518518517</v>
      </c>
      <c r="Z13" s="8">
        <f t="shared" si="6"/>
        <v>43.253645399615294</v>
      </c>
      <c r="AA13" s="16">
        <f t="shared" si="7"/>
        <v>2.3119438622135054E-2</v>
      </c>
      <c r="AB13" s="18">
        <v>0.03</v>
      </c>
      <c r="AC13" s="17">
        <f t="shared" si="8"/>
        <v>1.6167439595898638E-2</v>
      </c>
    </row>
    <row r="14" spans="1:29" x14ac:dyDescent="0.35">
      <c r="A14" s="28">
        <v>11</v>
      </c>
      <c r="B14" s="33" t="s">
        <v>199</v>
      </c>
      <c r="C14" t="s">
        <v>111</v>
      </c>
      <c r="D14" t="s">
        <v>122</v>
      </c>
      <c r="E14" s="1">
        <v>19.2</v>
      </c>
      <c r="F14">
        <v>1.6</v>
      </c>
      <c r="G14" s="1">
        <v>727</v>
      </c>
      <c r="H14">
        <v>5</v>
      </c>
      <c r="I14">
        <v>77</v>
      </c>
      <c r="J14">
        <v>26.8</v>
      </c>
      <c r="K14">
        <v>27.1</v>
      </c>
      <c r="L14">
        <v>68.2</v>
      </c>
      <c r="M14">
        <v>996</v>
      </c>
      <c r="N14" s="1">
        <v>625</v>
      </c>
      <c r="O14">
        <v>0.54</v>
      </c>
      <c r="P14" s="7">
        <f t="shared" si="9"/>
        <v>0.37138927097661628</v>
      </c>
      <c r="Q14">
        <v>1.79</v>
      </c>
      <c r="R14" s="7">
        <f t="shared" si="0"/>
        <v>1.2310866574965613</v>
      </c>
      <c r="S14">
        <v>2.16</v>
      </c>
      <c r="T14">
        <v>0.73</v>
      </c>
      <c r="U14" s="9">
        <f t="shared" si="1"/>
        <v>20.8</v>
      </c>
      <c r="V14" s="15">
        <f t="shared" si="2"/>
        <v>2.0883534136546186E-2</v>
      </c>
      <c r="W14" s="9">
        <f t="shared" si="3"/>
        <v>3.6016183624813278E-2</v>
      </c>
      <c r="X14" s="6">
        <f t="shared" si="4"/>
        <v>3.616082693254345E-5</v>
      </c>
      <c r="Y14" s="9">
        <f t="shared" si="5"/>
        <v>0.31574074074074077</v>
      </c>
      <c r="Z14" s="8">
        <f t="shared" si="6"/>
        <v>40.371727495757334</v>
      </c>
      <c r="AA14" s="16">
        <f t="shared" si="7"/>
        <v>2.4769809518433168E-2</v>
      </c>
      <c r="AB14" s="18">
        <v>0.03</v>
      </c>
      <c r="AC14" s="17">
        <f t="shared" si="8"/>
        <v>1.7035632406075082E-2</v>
      </c>
    </row>
    <row r="15" spans="1:29" x14ac:dyDescent="0.35">
      <c r="A15" s="28">
        <v>12</v>
      </c>
      <c r="B15" s="33" t="s">
        <v>199</v>
      </c>
      <c r="C15" t="s">
        <v>111</v>
      </c>
      <c r="D15" t="s">
        <v>123</v>
      </c>
      <c r="E15" s="1">
        <v>19.100000000000001</v>
      </c>
      <c r="F15">
        <v>1.4</v>
      </c>
      <c r="G15" s="1">
        <v>734</v>
      </c>
      <c r="H15">
        <v>8</v>
      </c>
      <c r="I15">
        <v>86</v>
      </c>
      <c r="J15">
        <v>26.8</v>
      </c>
      <c r="K15">
        <v>27.1</v>
      </c>
      <c r="L15">
        <v>69.7</v>
      </c>
      <c r="M15">
        <v>996</v>
      </c>
      <c r="N15" s="1">
        <v>571</v>
      </c>
      <c r="O15">
        <v>0.48</v>
      </c>
      <c r="P15" s="7">
        <f t="shared" si="9"/>
        <v>0.32697547683923706</v>
      </c>
      <c r="Q15">
        <v>2.69</v>
      </c>
      <c r="R15" s="7">
        <f t="shared" si="0"/>
        <v>1.832425068119891</v>
      </c>
      <c r="S15">
        <v>2.16</v>
      </c>
      <c r="T15">
        <v>0.73</v>
      </c>
      <c r="U15" s="9">
        <f t="shared" si="1"/>
        <v>20.5</v>
      </c>
      <c r="V15" s="15">
        <f t="shared" si="2"/>
        <v>2.0582329317269075E-2</v>
      </c>
      <c r="W15" s="9">
        <f t="shared" si="3"/>
        <v>3.6016183624813278E-2</v>
      </c>
      <c r="X15" s="6">
        <f t="shared" si="4"/>
        <v>3.616082693254345E-5</v>
      </c>
      <c r="Y15" s="9">
        <f t="shared" si="5"/>
        <v>0.32268518518518519</v>
      </c>
      <c r="Z15" s="8">
        <f t="shared" si="6"/>
        <v>44.56842697619431</v>
      </c>
      <c r="AA15" s="16">
        <f t="shared" si="7"/>
        <v>2.2437408449127855E-2</v>
      </c>
      <c r="AB15" s="18">
        <v>0.03</v>
      </c>
      <c r="AC15" s="17">
        <f t="shared" si="8"/>
        <v>1.5284338180604805E-2</v>
      </c>
    </row>
    <row r="16" spans="1:29" x14ac:dyDescent="0.35">
      <c r="A16" s="28">
        <v>13</v>
      </c>
      <c r="B16" s="33" t="s">
        <v>199</v>
      </c>
      <c r="C16" t="s">
        <v>111</v>
      </c>
      <c r="D16" t="s">
        <v>124</v>
      </c>
      <c r="E16" s="1">
        <v>19.3</v>
      </c>
      <c r="F16">
        <v>1.4</v>
      </c>
      <c r="G16" s="1">
        <v>746</v>
      </c>
      <c r="H16">
        <v>6</v>
      </c>
      <c r="I16">
        <v>80</v>
      </c>
      <c r="J16">
        <v>26.8</v>
      </c>
      <c r="K16">
        <v>27.1</v>
      </c>
      <c r="L16">
        <v>66.900000000000006</v>
      </c>
      <c r="M16">
        <v>996</v>
      </c>
      <c r="N16" s="1">
        <v>619</v>
      </c>
      <c r="O16">
        <v>0.47</v>
      </c>
      <c r="P16" s="7">
        <f t="shared" si="9"/>
        <v>0.3150134048257372</v>
      </c>
      <c r="Q16">
        <v>2.0099999999999998</v>
      </c>
      <c r="R16" s="7">
        <f t="shared" si="0"/>
        <v>1.3471849865951739</v>
      </c>
      <c r="S16">
        <v>2.16</v>
      </c>
      <c r="T16">
        <v>0.73</v>
      </c>
      <c r="U16" s="9">
        <f t="shared" si="1"/>
        <v>20.7</v>
      </c>
      <c r="V16" s="15">
        <f t="shared" si="2"/>
        <v>2.0783132530120482E-2</v>
      </c>
      <c r="W16" s="9">
        <f t="shared" si="3"/>
        <v>3.6016183624813278E-2</v>
      </c>
      <c r="X16" s="6">
        <f t="shared" si="4"/>
        <v>3.616082693254345E-5</v>
      </c>
      <c r="Y16" s="9">
        <f t="shared" si="5"/>
        <v>0.30972222222222223</v>
      </c>
      <c r="Z16" s="8">
        <f t="shared" si="6"/>
        <v>46.925568058264368</v>
      </c>
      <c r="AA16" s="16">
        <f t="shared" si="7"/>
        <v>2.1310344048650967E-2</v>
      </c>
      <c r="AB16" s="18">
        <v>0.03</v>
      </c>
      <c r="AC16" s="17">
        <f t="shared" si="8"/>
        <v>1.4283072418666868E-2</v>
      </c>
    </row>
    <row r="17" spans="1:29" x14ac:dyDescent="0.35">
      <c r="A17" s="28">
        <v>14</v>
      </c>
      <c r="B17" s="33" t="s">
        <v>199</v>
      </c>
      <c r="C17" t="s">
        <v>111</v>
      </c>
      <c r="D17" t="s">
        <v>125</v>
      </c>
      <c r="E17" s="1">
        <v>19.5</v>
      </c>
      <c r="F17">
        <v>1.7</v>
      </c>
      <c r="G17" s="1">
        <v>763</v>
      </c>
      <c r="H17">
        <v>4</v>
      </c>
      <c r="I17">
        <v>80</v>
      </c>
      <c r="J17">
        <v>27.1</v>
      </c>
      <c r="K17">
        <v>27.4</v>
      </c>
      <c r="L17">
        <v>67.400000000000006</v>
      </c>
      <c r="M17">
        <v>996</v>
      </c>
      <c r="N17" s="1">
        <v>678</v>
      </c>
      <c r="O17">
        <v>0.54</v>
      </c>
      <c r="P17" s="7">
        <f t="shared" si="9"/>
        <v>0.35386631716906947</v>
      </c>
      <c r="Q17">
        <v>1.39</v>
      </c>
      <c r="R17" s="7">
        <f t="shared" si="0"/>
        <v>0.91087811271297503</v>
      </c>
      <c r="S17">
        <v>2.16</v>
      </c>
      <c r="T17">
        <v>0.73</v>
      </c>
      <c r="U17" s="9">
        <f t="shared" si="1"/>
        <v>21.2</v>
      </c>
      <c r="V17" s="15">
        <f t="shared" si="2"/>
        <v>2.1285140562248995E-2</v>
      </c>
      <c r="W17" s="9">
        <f t="shared" si="3"/>
        <v>3.6654875774637635E-2</v>
      </c>
      <c r="X17" s="6">
        <f t="shared" si="4"/>
        <v>3.6802084111081961E-5</v>
      </c>
      <c r="Y17" s="9">
        <f t="shared" si="5"/>
        <v>0.31203703703703706</v>
      </c>
      <c r="Z17" s="8">
        <f t="shared" si="6"/>
        <v>39.165990110252032</v>
      </c>
      <c r="AA17" s="16">
        <f t="shared" si="7"/>
        <v>2.5532355933936712E-2</v>
      </c>
      <c r="AB17" s="18">
        <v>0.03</v>
      </c>
      <c r="AC17" s="17">
        <f t="shared" si="8"/>
        <v>1.6731556968503744E-2</v>
      </c>
    </row>
    <row r="18" spans="1:29" x14ac:dyDescent="0.35">
      <c r="A18" s="28">
        <v>15</v>
      </c>
      <c r="B18" s="33" t="s">
        <v>199</v>
      </c>
      <c r="C18" t="s">
        <v>111</v>
      </c>
      <c r="D18" t="s">
        <v>126</v>
      </c>
      <c r="E18" s="1">
        <v>19.399999999999999</v>
      </c>
      <c r="F18">
        <v>1.5</v>
      </c>
      <c r="G18" s="1">
        <v>776</v>
      </c>
      <c r="H18">
        <v>6</v>
      </c>
      <c r="I18">
        <v>80</v>
      </c>
      <c r="J18">
        <v>27.1</v>
      </c>
      <c r="K18">
        <v>27.4</v>
      </c>
      <c r="L18">
        <v>68.8</v>
      </c>
      <c r="M18">
        <v>996</v>
      </c>
      <c r="N18" s="1">
        <v>652</v>
      </c>
      <c r="O18">
        <v>0.48</v>
      </c>
      <c r="P18" s="7">
        <f t="shared" si="9"/>
        <v>0.30927835051546387</v>
      </c>
      <c r="Q18">
        <v>1.92</v>
      </c>
      <c r="R18" s="7">
        <f t="shared" si="0"/>
        <v>1.2371134020618555</v>
      </c>
      <c r="S18">
        <v>2.16</v>
      </c>
      <c r="T18">
        <v>0.73</v>
      </c>
      <c r="U18" s="9">
        <f t="shared" si="1"/>
        <v>20.9</v>
      </c>
      <c r="V18" s="15">
        <f t="shared" si="2"/>
        <v>2.0983935742971888E-2</v>
      </c>
      <c r="W18" s="9">
        <f t="shared" si="3"/>
        <v>3.6654875774637635E-2</v>
      </c>
      <c r="X18" s="6">
        <f t="shared" si="4"/>
        <v>3.6802084111081961E-5</v>
      </c>
      <c r="Y18" s="9">
        <f t="shared" si="5"/>
        <v>0.31851851851851848</v>
      </c>
      <c r="Z18" s="8">
        <f t="shared" si="6"/>
        <v>42.937466539076347</v>
      </c>
      <c r="AA18" s="16">
        <f t="shared" si="7"/>
        <v>2.3289683360566332E-2</v>
      </c>
      <c r="AB18" s="18">
        <v>0.03</v>
      </c>
      <c r="AC18" s="17">
        <f t="shared" si="8"/>
        <v>1.5006239278715422E-2</v>
      </c>
    </row>
    <row r="19" spans="1:29" x14ac:dyDescent="0.35">
      <c r="A19" s="28">
        <v>16</v>
      </c>
      <c r="B19" s="33" t="s">
        <v>199</v>
      </c>
      <c r="C19" t="s">
        <v>111</v>
      </c>
      <c r="D19" t="s">
        <v>127</v>
      </c>
      <c r="E19" s="1">
        <v>19.5</v>
      </c>
      <c r="F19">
        <v>1.5</v>
      </c>
      <c r="G19" s="1">
        <v>779</v>
      </c>
      <c r="H19">
        <v>4</v>
      </c>
      <c r="I19">
        <v>91</v>
      </c>
      <c r="J19">
        <v>27.1</v>
      </c>
      <c r="K19">
        <v>27.4</v>
      </c>
      <c r="L19">
        <v>69.3</v>
      </c>
      <c r="M19">
        <v>996</v>
      </c>
      <c r="N19" s="1">
        <v>688</v>
      </c>
      <c r="O19">
        <v>0.48</v>
      </c>
      <c r="P19" s="7">
        <f t="shared" si="9"/>
        <v>0.30808729139922975</v>
      </c>
      <c r="Q19">
        <v>1.32</v>
      </c>
      <c r="R19" s="7">
        <f t="shared" si="0"/>
        <v>0.84724005134788194</v>
      </c>
      <c r="S19">
        <v>2.16</v>
      </c>
      <c r="T19">
        <v>0.73</v>
      </c>
      <c r="U19" s="9">
        <f t="shared" si="1"/>
        <v>21</v>
      </c>
      <c r="V19" s="15">
        <f t="shared" si="2"/>
        <v>2.1084337349397589E-2</v>
      </c>
      <c r="W19" s="9">
        <f t="shared" si="3"/>
        <v>3.6654875774637635E-2</v>
      </c>
      <c r="X19" s="6">
        <f t="shared" si="4"/>
        <v>3.6802084111081961E-5</v>
      </c>
      <c r="Y19" s="9">
        <f t="shared" si="5"/>
        <v>0.3208333333333333</v>
      </c>
      <c r="Z19" s="8">
        <f t="shared" si="6"/>
        <v>42.830197660728032</v>
      </c>
      <c r="AA19" s="16">
        <f t="shared" si="7"/>
        <v>2.3348012725071365E-2</v>
      </c>
      <c r="AB19" s="18">
        <v>0.03</v>
      </c>
      <c r="AC19" s="17">
        <f t="shared" si="8"/>
        <v>1.4985887500045805E-2</v>
      </c>
    </row>
    <row r="20" spans="1:29" x14ac:dyDescent="0.35">
      <c r="A20" s="28">
        <v>17</v>
      </c>
      <c r="B20" s="33" t="s">
        <v>199</v>
      </c>
      <c r="C20" t="s">
        <v>111</v>
      </c>
      <c r="D20" t="s">
        <v>128</v>
      </c>
      <c r="E20" s="1">
        <v>19.600000000000001</v>
      </c>
      <c r="F20">
        <v>1.4</v>
      </c>
      <c r="G20" s="1">
        <v>789</v>
      </c>
      <c r="H20">
        <v>5</v>
      </c>
      <c r="I20">
        <v>90</v>
      </c>
      <c r="J20">
        <v>27.3</v>
      </c>
      <c r="K20">
        <v>27.6</v>
      </c>
      <c r="L20">
        <v>68.599999999999994</v>
      </c>
      <c r="M20">
        <v>996</v>
      </c>
      <c r="N20" s="1">
        <v>666</v>
      </c>
      <c r="O20">
        <v>0.43</v>
      </c>
      <c r="P20" s="7">
        <f t="shared" si="9"/>
        <v>0.27249683143219261</v>
      </c>
      <c r="Q20">
        <v>1.65</v>
      </c>
      <c r="R20" s="7">
        <f t="shared" si="0"/>
        <v>1.0456273764258555</v>
      </c>
      <c r="S20">
        <v>2.16</v>
      </c>
      <c r="T20">
        <v>0.73</v>
      </c>
      <c r="U20" s="9">
        <f t="shared" si="1"/>
        <v>21</v>
      </c>
      <c r="V20" s="15">
        <f t="shared" si="2"/>
        <v>2.1084337349397589E-2</v>
      </c>
      <c r="W20" s="9">
        <f t="shared" si="3"/>
        <v>3.7086131689957273E-2</v>
      </c>
      <c r="X20" s="6">
        <f t="shared" si="4"/>
        <v>3.7235071977868746E-5</v>
      </c>
      <c r="Y20" s="9">
        <f t="shared" si="5"/>
        <v>0.31759259259259259</v>
      </c>
      <c r="Z20" s="8">
        <f t="shared" si="6"/>
        <v>46.416911657173777</v>
      </c>
      <c r="AA20" s="16">
        <f t="shared" si="7"/>
        <v>2.154387192723644E-2</v>
      </c>
      <c r="AB20" s="18">
        <v>0.02</v>
      </c>
      <c r="AC20" s="17">
        <f t="shared" si="8"/>
        <v>1.3652643806867199E-2</v>
      </c>
    </row>
    <row r="21" spans="1:29" x14ac:dyDescent="0.35">
      <c r="A21" s="28">
        <v>18</v>
      </c>
      <c r="B21" s="33" t="s">
        <v>199</v>
      </c>
      <c r="C21" t="s">
        <v>111</v>
      </c>
      <c r="D21" t="s">
        <v>129</v>
      </c>
      <c r="E21" s="1">
        <v>19.600000000000001</v>
      </c>
      <c r="F21">
        <v>1.1000000000000001</v>
      </c>
      <c r="G21" s="1">
        <v>806</v>
      </c>
      <c r="H21">
        <v>10</v>
      </c>
      <c r="I21">
        <v>91</v>
      </c>
      <c r="J21">
        <v>27.2</v>
      </c>
      <c r="K21">
        <v>27.6</v>
      </c>
      <c r="L21">
        <v>67.3</v>
      </c>
      <c r="M21">
        <v>996</v>
      </c>
      <c r="N21" s="1">
        <v>553</v>
      </c>
      <c r="O21">
        <v>0.37</v>
      </c>
      <c r="P21" s="7">
        <f t="shared" si="9"/>
        <v>0.22952853598014888</v>
      </c>
      <c r="Q21">
        <v>3.17</v>
      </c>
      <c r="R21" s="7">
        <f t="shared" si="0"/>
        <v>1.966501240694789</v>
      </c>
      <c r="S21">
        <v>2.16</v>
      </c>
      <c r="T21">
        <v>0.73</v>
      </c>
      <c r="U21" s="9">
        <f t="shared" si="1"/>
        <v>20.700000000000003</v>
      </c>
      <c r="V21" s="15">
        <f t="shared" si="2"/>
        <v>2.0783132530120485E-2</v>
      </c>
      <c r="W21" s="9">
        <f t="shared" si="3"/>
        <v>3.7086131689957273E-2</v>
      </c>
      <c r="X21" s="6">
        <f t="shared" si="4"/>
        <v>3.7235071977868746E-5</v>
      </c>
      <c r="Y21" s="9">
        <f t="shared" si="5"/>
        <v>0.31157407407407406</v>
      </c>
      <c r="Z21" s="8">
        <f t="shared" si="6"/>
        <v>59.558928752599897</v>
      </c>
      <c r="AA21" s="16">
        <f t="shared" si="7"/>
        <v>1.6790093793558156E-2</v>
      </c>
      <c r="AB21" s="18">
        <v>0.02</v>
      </c>
      <c r="AC21" s="17">
        <f t="shared" si="8"/>
        <v>1.0415690938931858E-2</v>
      </c>
    </row>
    <row r="22" spans="1:29" x14ac:dyDescent="0.35">
      <c r="A22" s="28">
        <v>19</v>
      </c>
      <c r="B22" s="33" t="s">
        <v>199</v>
      </c>
      <c r="C22" t="s">
        <v>111</v>
      </c>
      <c r="D22" t="s">
        <v>130</v>
      </c>
      <c r="E22" s="1">
        <v>19.600000000000001</v>
      </c>
      <c r="F22">
        <v>1.5</v>
      </c>
      <c r="G22" s="1">
        <v>815</v>
      </c>
      <c r="H22">
        <v>8</v>
      </c>
      <c r="I22">
        <v>99</v>
      </c>
      <c r="J22">
        <v>27.2</v>
      </c>
      <c r="K22">
        <v>27.6</v>
      </c>
      <c r="L22">
        <v>68.099999999999994</v>
      </c>
      <c r="M22">
        <v>996</v>
      </c>
      <c r="N22" s="1">
        <v>633</v>
      </c>
      <c r="O22">
        <v>0.47</v>
      </c>
      <c r="P22" s="7">
        <f t="shared" si="9"/>
        <v>0.28834355828220859</v>
      </c>
      <c r="Q22">
        <v>2.86</v>
      </c>
      <c r="R22" s="7">
        <f t="shared" si="0"/>
        <v>1.7546012269938651</v>
      </c>
      <c r="S22">
        <v>2.16</v>
      </c>
      <c r="T22">
        <v>0.73</v>
      </c>
      <c r="U22" s="9">
        <f t="shared" si="1"/>
        <v>21.1</v>
      </c>
      <c r="V22" s="15">
        <f t="shared" si="2"/>
        <v>2.1184738955823294E-2</v>
      </c>
      <c r="W22" s="9">
        <f t="shared" si="3"/>
        <v>3.7086131689957273E-2</v>
      </c>
      <c r="X22" s="6">
        <f t="shared" si="4"/>
        <v>3.7235071977868746E-5</v>
      </c>
      <c r="Y22" s="9">
        <f t="shared" si="5"/>
        <v>0.31527777777777777</v>
      </c>
      <c r="Z22" s="8">
        <f t="shared" si="6"/>
        <v>43.808320073959564</v>
      </c>
      <c r="AA22" s="16">
        <f t="shared" si="7"/>
        <v>2.2826714156391894E-2</v>
      </c>
      <c r="AB22" s="18">
        <v>0.03</v>
      </c>
      <c r="AC22" s="17">
        <f t="shared" si="8"/>
        <v>1.4004119114350854E-2</v>
      </c>
    </row>
    <row r="23" spans="1:29" x14ac:dyDescent="0.35">
      <c r="A23" s="28">
        <v>20</v>
      </c>
      <c r="B23" s="33" t="s">
        <v>199</v>
      </c>
      <c r="C23" t="s">
        <v>111</v>
      </c>
      <c r="D23" t="s">
        <v>131</v>
      </c>
      <c r="E23" s="1">
        <v>19.7</v>
      </c>
      <c r="F23">
        <v>1.8</v>
      </c>
      <c r="G23" s="1">
        <v>819</v>
      </c>
      <c r="H23">
        <v>6</v>
      </c>
      <c r="I23">
        <v>99</v>
      </c>
      <c r="J23">
        <v>27.4</v>
      </c>
      <c r="K23">
        <v>27.7</v>
      </c>
      <c r="L23">
        <v>68.2</v>
      </c>
      <c r="M23">
        <v>996</v>
      </c>
      <c r="N23" s="1">
        <v>704</v>
      </c>
      <c r="O23">
        <v>0.56999999999999995</v>
      </c>
      <c r="P23" s="7">
        <f t="shared" si="9"/>
        <v>0.34798534798534791</v>
      </c>
      <c r="Q23">
        <v>2.02</v>
      </c>
      <c r="R23" s="7">
        <f t="shared" si="0"/>
        <v>1.2332112332112333</v>
      </c>
      <c r="S23">
        <v>2.16</v>
      </c>
      <c r="T23">
        <v>0.73</v>
      </c>
      <c r="U23" s="9">
        <f t="shared" si="1"/>
        <v>21.5</v>
      </c>
      <c r="V23" s="15">
        <f t="shared" si="2"/>
        <v>2.1586345381526106E-2</v>
      </c>
      <c r="W23" s="9">
        <f t="shared" si="3"/>
        <v>3.730341205302589E-2</v>
      </c>
      <c r="X23" s="6">
        <f t="shared" si="4"/>
        <v>3.7453224952837237E-5</v>
      </c>
      <c r="Y23" s="9">
        <f t="shared" si="5"/>
        <v>0.31574074074074077</v>
      </c>
      <c r="Z23" s="8">
        <f t="shared" si="6"/>
        <v>37.034275521314328</v>
      </c>
      <c r="AA23" s="16">
        <f t="shared" si="7"/>
        <v>2.7002013295074997E-2</v>
      </c>
      <c r="AB23" s="18">
        <v>0.03</v>
      </c>
      <c r="AC23" s="17">
        <f t="shared" si="8"/>
        <v>1.6484745601388889E-2</v>
      </c>
    </row>
    <row r="24" spans="1:29" x14ac:dyDescent="0.35">
      <c r="A24" s="28">
        <v>21</v>
      </c>
      <c r="B24" s="33" t="s">
        <v>199</v>
      </c>
      <c r="C24" t="s">
        <v>111</v>
      </c>
      <c r="D24" t="s">
        <v>132</v>
      </c>
      <c r="E24" s="1">
        <v>19.899999999999999</v>
      </c>
      <c r="F24">
        <v>1.4</v>
      </c>
      <c r="G24" s="1">
        <v>826</v>
      </c>
      <c r="H24">
        <v>7</v>
      </c>
      <c r="I24">
        <v>99</v>
      </c>
      <c r="J24">
        <v>27.5</v>
      </c>
      <c r="K24">
        <v>27.9</v>
      </c>
      <c r="L24">
        <v>68.3</v>
      </c>
      <c r="M24">
        <v>996</v>
      </c>
      <c r="N24" s="1">
        <v>654</v>
      </c>
      <c r="O24">
        <v>0.44</v>
      </c>
      <c r="P24" s="7">
        <f t="shared" si="9"/>
        <v>0.26634382566585957</v>
      </c>
      <c r="Q24">
        <v>2.4300000000000002</v>
      </c>
      <c r="R24" s="7">
        <f t="shared" si="0"/>
        <v>1.4709443099273609</v>
      </c>
      <c r="S24">
        <v>2.16</v>
      </c>
      <c r="T24">
        <v>0.73</v>
      </c>
      <c r="U24" s="9">
        <f t="shared" si="1"/>
        <v>21.299999999999997</v>
      </c>
      <c r="V24" s="15">
        <f t="shared" si="2"/>
        <v>2.1385542168674696E-2</v>
      </c>
      <c r="W24" s="9">
        <f t="shared" si="3"/>
        <v>3.7741301181789748E-2</v>
      </c>
      <c r="X24" s="6">
        <f t="shared" si="4"/>
        <v>3.7892872672479665E-5</v>
      </c>
      <c r="Y24" s="9">
        <f t="shared" si="5"/>
        <v>0.31620370370370371</v>
      </c>
      <c r="Z24" s="8">
        <f t="shared" si="6"/>
        <v>47.300201620421809</v>
      </c>
      <c r="AA24" s="16">
        <f t="shared" si="7"/>
        <v>2.1141558930866187E-2</v>
      </c>
      <c r="AB24" s="18">
        <v>0.02</v>
      </c>
      <c r="AC24" s="17">
        <f t="shared" si="8"/>
        <v>1.2797553832243454E-2</v>
      </c>
    </row>
    <row r="25" spans="1:29" x14ac:dyDescent="0.35">
      <c r="A25" s="28">
        <v>22</v>
      </c>
      <c r="B25" s="33" t="s">
        <v>199</v>
      </c>
      <c r="C25" t="s">
        <v>111</v>
      </c>
      <c r="D25" t="s">
        <v>133</v>
      </c>
      <c r="E25" s="1">
        <v>19.7</v>
      </c>
      <c r="F25">
        <v>1.3</v>
      </c>
      <c r="G25" s="1">
        <v>839</v>
      </c>
      <c r="H25">
        <v>6</v>
      </c>
      <c r="I25">
        <v>100</v>
      </c>
      <c r="J25">
        <v>27.3</v>
      </c>
      <c r="K25">
        <v>27.7</v>
      </c>
      <c r="L25">
        <v>66.599999999999994</v>
      </c>
      <c r="M25">
        <v>996</v>
      </c>
      <c r="N25" s="1">
        <v>696</v>
      </c>
      <c r="O25">
        <v>0.43</v>
      </c>
      <c r="P25" s="7">
        <f t="shared" si="9"/>
        <v>0.25625744934445766</v>
      </c>
      <c r="Q25">
        <v>1.94</v>
      </c>
      <c r="R25" s="7">
        <f t="shared" si="0"/>
        <v>1.1561382598331347</v>
      </c>
      <c r="S25">
        <v>2.16</v>
      </c>
      <c r="T25">
        <v>0.73</v>
      </c>
      <c r="U25" s="9">
        <f t="shared" si="1"/>
        <v>21</v>
      </c>
      <c r="V25" s="15">
        <f t="shared" si="2"/>
        <v>2.1084337349397589E-2</v>
      </c>
      <c r="W25" s="9">
        <f t="shared" si="3"/>
        <v>3.730341205302589E-2</v>
      </c>
      <c r="X25" s="6">
        <f t="shared" si="4"/>
        <v>3.7453224952837237E-5</v>
      </c>
      <c r="Y25" s="9">
        <f t="shared" si="5"/>
        <v>0.30833333333333329</v>
      </c>
      <c r="Z25" s="8">
        <f t="shared" si="6"/>
        <v>51.567787745397858</v>
      </c>
      <c r="AA25" s="16">
        <f t="shared" si="7"/>
        <v>1.9391950745244923E-2</v>
      </c>
      <c r="AB25" s="18">
        <v>0.02</v>
      </c>
      <c r="AC25" s="17">
        <f t="shared" si="8"/>
        <v>1.1556585664627486E-2</v>
      </c>
    </row>
    <row r="26" spans="1:29" x14ac:dyDescent="0.35">
      <c r="A26" s="28">
        <v>23</v>
      </c>
      <c r="B26" s="33" t="s">
        <v>200</v>
      </c>
      <c r="C26" t="s">
        <v>111</v>
      </c>
      <c r="D26" t="s">
        <v>134</v>
      </c>
      <c r="E26" s="1">
        <v>19.8</v>
      </c>
      <c r="F26">
        <v>0.9</v>
      </c>
      <c r="G26" s="1">
        <v>858</v>
      </c>
      <c r="H26">
        <v>2</v>
      </c>
      <c r="I26">
        <v>78</v>
      </c>
      <c r="J26">
        <v>27.3</v>
      </c>
      <c r="K26">
        <v>27.6</v>
      </c>
      <c r="L26">
        <v>68.099999999999994</v>
      </c>
      <c r="M26">
        <v>997</v>
      </c>
      <c r="N26" s="1">
        <v>775</v>
      </c>
      <c r="O26">
        <v>0.28999999999999998</v>
      </c>
      <c r="P26" s="7">
        <f t="shared" si="9"/>
        <v>0.16899766899766899</v>
      </c>
      <c r="Q26">
        <v>0.65</v>
      </c>
      <c r="R26" s="7">
        <f t="shared" si="0"/>
        <v>0.37878787878787878</v>
      </c>
      <c r="S26">
        <v>2.16</v>
      </c>
      <c r="T26">
        <v>0.73</v>
      </c>
      <c r="U26" s="9">
        <f t="shared" si="1"/>
        <v>20.7</v>
      </c>
      <c r="V26" s="15">
        <f t="shared" si="2"/>
        <v>2.0762286860581746E-2</v>
      </c>
      <c r="W26" s="9">
        <f t="shared" si="3"/>
        <v>3.7086131689957273E-2</v>
      </c>
      <c r="X26" s="6">
        <f t="shared" si="4"/>
        <v>3.7197724864550927E-5</v>
      </c>
      <c r="Y26" s="9">
        <f t="shared" si="5"/>
        <v>0.31527777777777777</v>
      </c>
      <c r="Z26" s="8">
        <f t="shared" si="6"/>
        <v>72.090841826643327</v>
      </c>
      <c r="AA26" s="16">
        <f t="shared" si="7"/>
        <v>1.3871387469780108E-2</v>
      </c>
      <c r="AB26" s="18">
        <v>0.01</v>
      </c>
      <c r="AC26" s="17">
        <f t="shared" si="8"/>
        <v>8.0835591315734888E-3</v>
      </c>
    </row>
    <row r="27" spans="1:29" x14ac:dyDescent="0.35">
      <c r="A27" s="28">
        <v>24</v>
      </c>
      <c r="B27" s="33" t="s">
        <v>200</v>
      </c>
      <c r="C27" t="s">
        <v>111</v>
      </c>
      <c r="D27" t="s">
        <v>135</v>
      </c>
      <c r="E27" s="1">
        <v>19.899999999999999</v>
      </c>
      <c r="F27">
        <v>0.3</v>
      </c>
      <c r="G27" s="1">
        <v>864</v>
      </c>
      <c r="H27">
        <v>1</v>
      </c>
      <c r="I27">
        <v>79</v>
      </c>
      <c r="J27">
        <v>27.4</v>
      </c>
      <c r="K27">
        <v>27.7</v>
      </c>
      <c r="L27">
        <v>66.099999999999994</v>
      </c>
      <c r="M27">
        <v>996</v>
      </c>
      <c r="N27" s="1">
        <v>725</v>
      </c>
      <c r="O27">
        <v>0.12</v>
      </c>
      <c r="P27" s="7">
        <f t="shared" si="9"/>
        <v>6.9444444444444448E-2</v>
      </c>
      <c r="Q27">
        <v>0.5</v>
      </c>
      <c r="R27" s="7">
        <f t="shared" si="0"/>
        <v>0.28935185185185186</v>
      </c>
      <c r="S27">
        <v>2.16</v>
      </c>
      <c r="T27">
        <v>0.73</v>
      </c>
      <c r="U27" s="9">
        <f t="shared" si="1"/>
        <v>20.2</v>
      </c>
      <c r="V27" s="15">
        <f t="shared" si="2"/>
        <v>2.0281124497991968E-2</v>
      </c>
      <c r="W27" s="9">
        <f t="shared" si="3"/>
        <v>3.730341205302589E-2</v>
      </c>
      <c r="X27" s="6">
        <f t="shared" si="4"/>
        <v>3.7453224952837237E-5</v>
      </c>
      <c r="Y27" s="9">
        <f t="shared" si="5"/>
        <v>0.30601851851851847</v>
      </c>
      <c r="Z27" s="8">
        <f t="shared" si="6"/>
        <v>218.89392652529233</v>
      </c>
      <c r="AA27" s="16">
        <f t="shared" si="7"/>
        <v>4.5684227784385505E-3</v>
      </c>
      <c r="AB27" s="18">
        <v>0</v>
      </c>
      <c r="AC27" s="17">
        <f t="shared" si="8"/>
        <v>2.6437631819667537E-3</v>
      </c>
    </row>
    <row r="28" spans="1:29" x14ac:dyDescent="0.35">
      <c r="A28" s="28">
        <v>25</v>
      </c>
      <c r="B28" s="33" t="s">
        <v>200</v>
      </c>
      <c r="C28" t="s">
        <v>111</v>
      </c>
      <c r="D28" t="s">
        <v>136</v>
      </c>
      <c r="E28" s="1">
        <v>19.8</v>
      </c>
      <c r="F28">
        <v>0.9</v>
      </c>
      <c r="G28" s="1">
        <v>877</v>
      </c>
      <c r="H28">
        <v>1</v>
      </c>
      <c r="I28">
        <v>81</v>
      </c>
      <c r="J28">
        <v>27</v>
      </c>
      <c r="K28">
        <v>27.3</v>
      </c>
      <c r="L28">
        <v>68.099999999999994</v>
      </c>
      <c r="M28">
        <v>997</v>
      </c>
      <c r="N28" s="1">
        <v>801</v>
      </c>
      <c r="O28">
        <v>0.28999999999999998</v>
      </c>
      <c r="P28" s="7">
        <f t="shared" si="9"/>
        <v>0.16533637400228049</v>
      </c>
      <c r="Q28">
        <v>0.61</v>
      </c>
      <c r="R28" s="7">
        <f t="shared" si="0"/>
        <v>0.34777651083238315</v>
      </c>
      <c r="S28">
        <v>2.16</v>
      </c>
      <c r="T28">
        <v>0.73</v>
      </c>
      <c r="U28" s="9">
        <f t="shared" si="1"/>
        <v>20.7</v>
      </c>
      <c r="V28" s="15">
        <f t="shared" si="2"/>
        <v>2.0762286860581746E-2</v>
      </c>
      <c r="W28" s="9">
        <f t="shared" si="3"/>
        <v>3.6440890832858272E-2</v>
      </c>
      <c r="X28" s="6">
        <f t="shared" si="4"/>
        <v>3.6550542460238987E-5</v>
      </c>
      <c r="Y28" s="9">
        <f t="shared" si="5"/>
        <v>0.31527777777777777</v>
      </c>
      <c r="Z28" s="8">
        <f t="shared" si="6"/>
        <v>72.093115803232209</v>
      </c>
      <c r="AA28" s="16">
        <f t="shared" si="7"/>
        <v>1.3870949935488378E-2</v>
      </c>
      <c r="AB28" s="18">
        <v>0.01</v>
      </c>
      <c r="AC28" s="17">
        <f t="shared" si="8"/>
        <v>7.9081812631062592E-3</v>
      </c>
    </row>
    <row r="29" spans="1:29" x14ac:dyDescent="0.35">
      <c r="A29" s="28">
        <v>26</v>
      </c>
      <c r="B29" s="33" t="s">
        <v>200</v>
      </c>
      <c r="C29" t="s">
        <v>111</v>
      </c>
      <c r="D29" t="s">
        <v>137</v>
      </c>
      <c r="E29" s="1">
        <v>19.8</v>
      </c>
      <c r="F29">
        <v>0.8</v>
      </c>
      <c r="G29" s="1">
        <v>888</v>
      </c>
      <c r="H29">
        <v>0</v>
      </c>
      <c r="I29">
        <v>89</v>
      </c>
      <c r="J29">
        <v>27.1</v>
      </c>
      <c r="K29">
        <v>27.4</v>
      </c>
      <c r="L29">
        <v>69.3</v>
      </c>
      <c r="M29">
        <v>997</v>
      </c>
      <c r="N29" s="1">
        <v>840</v>
      </c>
      <c r="O29">
        <v>0.28000000000000003</v>
      </c>
      <c r="P29" s="7">
        <f t="shared" si="9"/>
        <v>0.15765765765765768</v>
      </c>
      <c r="Q29">
        <v>0.28000000000000003</v>
      </c>
      <c r="R29" s="7">
        <f t="shared" si="0"/>
        <v>0.15765765765765768</v>
      </c>
      <c r="S29">
        <v>2.16</v>
      </c>
      <c r="T29">
        <v>0.73</v>
      </c>
      <c r="U29" s="9">
        <f t="shared" si="1"/>
        <v>20.6</v>
      </c>
      <c r="V29" s="15">
        <f t="shared" si="2"/>
        <v>2.0661985957873621E-2</v>
      </c>
      <c r="W29" s="9">
        <f t="shared" si="3"/>
        <v>3.6654875774637635E-2</v>
      </c>
      <c r="X29" s="6">
        <f t="shared" si="4"/>
        <v>3.6765171288503148E-5</v>
      </c>
      <c r="Y29" s="9">
        <f t="shared" si="5"/>
        <v>0.3208333333333333</v>
      </c>
      <c r="Z29" s="8">
        <f t="shared" si="6"/>
        <v>79.386929055423494</v>
      </c>
      <c r="AA29" s="16">
        <f t="shared" si="7"/>
        <v>1.2596532097895564E-2</v>
      </c>
      <c r="AB29" s="18">
        <v>0.01</v>
      </c>
      <c r="AC29" s="17">
        <f t="shared" si="8"/>
        <v>7.0926419470132684E-3</v>
      </c>
    </row>
    <row r="30" spans="1:29" x14ac:dyDescent="0.35">
      <c r="A30" s="28">
        <v>27</v>
      </c>
      <c r="B30" s="33" t="s">
        <v>200</v>
      </c>
      <c r="C30" t="s">
        <v>111</v>
      </c>
      <c r="D30" t="s">
        <v>138</v>
      </c>
      <c r="E30" s="1">
        <v>20</v>
      </c>
      <c r="F30">
        <v>0.6</v>
      </c>
      <c r="G30" s="1">
        <v>892</v>
      </c>
      <c r="H30">
        <v>1</v>
      </c>
      <c r="I30">
        <v>84</v>
      </c>
      <c r="J30">
        <v>27.2</v>
      </c>
      <c r="K30">
        <v>27.5</v>
      </c>
      <c r="L30">
        <v>70</v>
      </c>
      <c r="M30">
        <v>997</v>
      </c>
      <c r="N30" s="1">
        <v>796</v>
      </c>
      <c r="O30">
        <v>0.21</v>
      </c>
      <c r="P30" s="7">
        <f t="shared" si="9"/>
        <v>0.11771300448430493</v>
      </c>
      <c r="Q30">
        <v>0.59</v>
      </c>
      <c r="R30" s="7">
        <f t="shared" si="0"/>
        <v>0.33071748878923768</v>
      </c>
      <c r="S30">
        <v>2.16</v>
      </c>
      <c r="T30">
        <v>0.73</v>
      </c>
      <c r="U30" s="9">
        <f t="shared" si="1"/>
        <v>20.6</v>
      </c>
      <c r="V30" s="15">
        <f t="shared" si="2"/>
        <v>2.0661985957873621E-2</v>
      </c>
      <c r="W30" s="9">
        <f t="shared" si="3"/>
        <v>3.6869954498033271E-2</v>
      </c>
      <c r="X30" s="6">
        <f t="shared" si="4"/>
        <v>3.698089718960208E-5</v>
      </c>
      <c r="Y30" s="9">
        <f t="shared" si="5"/>
        <v>0.32407407407407407</v>
      </c>
      <c r="Z30" s="8">
        <f t="shared" si="6"/>
        <v>105.0232402340101</v>
      </c>
      <c r="AA30" s="16">
        <f t="shared" si="7"/>
        <v>9.5217020325389454E-3</v>
      </c>
      <c r="AB30" s="18">
        <v>0.01</v>
      </c>
      <c r="AC30" s="17">
        <f t="shared" si="8"/>
        <v>5.3372769240689153E-3</v>
      </c>
    </row>
    <row r="31" spans="1:29" x14ac:dyDescent="0.35">
      <c r="A31" s="28">
        <v>28</v>
      </c>
      <c r="B31" s="33" t="s">
        <v>200</v>
      </c>
      <c r="C31" t="s">
        <v>111</v>
      </c>
      <c r="D31" t="s">
        <v>139</v>
      </c>
      <c r="E31" s="1">
        <v>19.8</v>
      </c>
      <c r="F31">
        <v>0.5</v>
      </c>
      <c r="G31" s="1">
        <v>915</v>
      </c>
      <c r="H31">
        <v>0</v>
      </c>
      <c r="I31">
        <v>82</v>
      </c>
      <c r="J31">
        <v>27</v>
      </c>
      <c r="K31">
        <v>27.3</v>
      </c>
      <c r="L31">
        <v>69.900000000000006</v>
      </c>
      <c r="M31">
        <v>997</v>
      </c>
      <c r="N31" s="1">
        <v>875</v>
      </c>
      <c r="O31">
        <v>0.23</v>
      </c>
      <c r="P31" s="7">
        <f t="shared" si="9"/>
        <v>0.12568306010928962</v>
      </c>
      <c r="Q31">
        <v>0.15</v>
      </c>
      <c r="R31" s="7">
        <f t="shared" si="0"/>
        <v>8.1967213114754092E-2</v>
      </c>
      <c r="S31">
        <v>2.16</v>
      </c>
      <c r="T31">
        <v>0.73</v>
      </c>
      <c r="U31" s="9">
        <f t="shared" si="1"/>
        <v>20.3</v>
      </c>
      <c r="V31" s="15">
        <f t="shared" si="2"/>
        <v>2.0361083249749248E-2</v>
      </c>
      <c r="W31" s="9">
        <f t="shared" si="3"/>
        <v>3.6440890832858272E-2</v>
      </c>
      <c r="X31" s="6">
        <f t="shared" si="4"/>
        <v>3.6550542460238987E-5</v>
      </c>
      <c r="Y31" s="9">
        <f t="shared" si="5"/>
        <v>0.32361111111111113</v>
      </c>
      <c r="Z31" s="8">
        <f t="shared" si="6"/>
        <v>124.50401337854369</v>
      </c>
      <c r="AA31" s="16">
        <f t="shared" si="7"/>
        <v>8.03186959893081E-3</v>
      </c>
      <c r="AB31" s="18">
        <v>0.01</v>
      </c>
      <c r="AC31" s="17">
        <f t="shared" si="8"/>
        <v>4.3889997808365076E-3</v>
      </c>
    </row>
    <row r="32" spans="1:29" x14ac:dyDescent="0.35">
      <c r="A32" s="28">
        <v>29</v>
      </c>
      <c r="B32" s="33" t="s">
        <v>200</v>
      </c>
      <c r="C32" t="s">
        <v>111</v>
      </c>
      <c r="D32" t="s">
        <v>140</v>
      </c>
      <c r="E32" s="1">
        <v>19.8</v>
      </c>
      <c r="F32">
        <v>0.4</v>
      </c>
      <c r="G32" s="1">
        <v>937</v>
      </c>
      <c r="H32">
        <v>-1</v>
      </c>
      <c r="I32">
        <v>80</v>
      </c>
      <c r="J32">
        <v>27.2</v>
      </c>
      <c r="K32">
        <v>27.5</v>
      </c>
      <c r="L32">
        <v>68.2</v>
      </c>
      <c r="M32">
        <v>997</v>
      </c>
      <c r="N32" s="1">
        <v>980</v>
      </c>
      <c r="O32">
        <v>0.13</v>
      </c>
      <c r="P32" s="7">
        <f t="shared" si="9"/>
        <v>6.9370330843116321E-2</v>
      </c>
      <c r="Q32">
        <v>-0.35</v>
      </c>
      <c r="R32" s="7">
        <f t="shared" si="0"/>
        <v>-0.18676627534685164</v>
      </c>
      <c r="S32">
        <v>2.16</v>
      </c>
      <c r="T32">
        <v>0.73</v>
      </c>
      <c r="U32" s="9">
        <f t="shared" si="1"/>
        <v>20.2</v>
      </c>
      <c r="V32" s="15">
        <f t="shared" si="2"/>
        <v>2.0260782347041123E-2</v>
      </c>
      <c r="W32" s="9">
        <f t="shared" si="3"/>
        <v>3.6869954498033271E-2</v>
      </c>
      <c r="X32" s="6">
        <f t="shared" si="4"/>
        <v>3.698089718960208E-5</v>
      </c>
      <c r="Y32" s="9">
        <f t="shared" si="5"/>
        <v>0.31574074074074077</v>
      </c>
      <c r="Z32" s="8">
        <f t="shared" si="6"/>
        <v>158.91941678256688</v>
      </c>
      <c r="AA32" s="16">
        <f t="shared" si="7"/>
        <v>6.2924972935698431E-3</v>
      </c>
      <c r="AB32" s="18">
        <v>0</v>
      </c>
      <c r="AC32" s="17">
        <f t="shared" si="8"/>
        <v>3.3577893775719545E-3</v>
      </c>
    </row>
    <row r="33" spans="1:29" x14ac:dyDescent="0.35">
      <c r="A33" s="28">
        <v>30</v>
      </c>
      <c r="B33" s="33" t="s">
        <v>200</v>
      </c>
      <c r="C33" t="s">
        <v>111</v>
      </c>
      <c r="D33" t="s">
        <v>141</v>
      </c>
      <c r="E33" s="1">
        <v>19.899999999999999</v>
      </c>
      <c r="F33">
        <v>0.4</v>
      </c>
      <c r="G33" s="1">
        <v>944</v>
      </c>
      <c r="H33">
        <v>0</v>
      </c>
      <c r="I33">
        <v>85</v>
      </c>
      <c r="J33">
        <v>27.3</v>
      </c>
      <c r="K33">
        <v>27.6</v>
      </c>
      <c r="L33">
        <v>67.8</v>
      </c>
      <c r="M33">
        <v>997</v>
      </c>
      <c r="N33" s="1">
        <v>884</v>
      </c>
      <c r="O33">
        <v>0.14000000000000001</v>
      </c>
      <c r="P33" s="7">
        <f t="shared" si="9"/>
        <v>7.4152542372881367E-2</v>
      </c>
      <c r="Q33">
        <v>0.18</v>
      </c>
      <c r="R33" s="7">
        <f t="shared" si="0"/>
        <v>9.5338983050847453E-2</v>
      </c>
      <c r="S33">
        <v>2.16</v>
      </c>
      <c r="T33">
        <v>0.73</v>
      </c>
      <c r="U33" s="9">
        <f t="shared" si="1"/>
        <v>20.299999999999997</v>
      </c>
      <c r="V33" s="15">
        <f t="shared" si="2"/>
        <v>2.0361083249749244E-2</v>
      </c>
      <c r="W33" s="9">
        <f t="shared" si="3"/>
        <v>3.7086131689957273E-2</v>
      </c>
      <c r="X33" s="6">
        <f t="shared" si="4"/>
        <v>3.7197724864550927E-5</v>
      </c>
      <c r="Y33" s="9">
        <f t="shared" si="5"/>
        <v>0.31388888888888888</v>
      </c>
      <c r="Z33" s="8">
        <f t="shared" si="6"/>
        <v>160.65603965910654</v>
      </c>
      <c r="AA33" s="16">
        <f t="shared" si="7"/>
        <v>6.2244780969447763E-3</v>
      </c>
      <c r="AB33" s="18">
        <v>0</v>
      </c>
      <c r="AC33" s="17">
        <f t="shared" si="8"/>
        <v>3.2968633988054957E-3</v>
      </c>
    </row>
    <row r="34" spans="1:29" x14ac:dyDescent="0.35">
      <c r="A34" s="28">
        <v>31</v>
      </c>
      <c r="B34" s="33" t="s">
        <v>200</v>
      </c>
      <c r="C34" t="s">
        <v>111</v>
      </c>
      <c r="D34" t="s">
        <v>142</v>
      </c>
      <c r="E34" s="1">
        <v>20</v>
      </c>
      <c r="F34">
        <v>1.5</v>
      </c>
      <c r="G34" s="1">
        <v>942</v>
      </c>
      <c r="H34">
        <v>5</v>
      </c>
      <c r="I34">
        <v>82</v>
      </c>
      <c r="J34">
        <v>27.4</v>
      </c>
      <c r="K34">
        <v>27.7</v>
      </c>
      <c r="L34">
        <v>68.099999999999994</v>
      </c>
      <c r="M34">
        <v>997</v>
      </c>
      <c r="N34" s="1">
        <v>831</v>
      </c>
      <c r="O34">
        <v>0.48</v>
      </c>
      <c r="P34" s="7">
        <f t="shared" si="9"/>
        <v>0.25477707006369427</v>
      </c>
      <c r="Q34">
        <v>1.58</v>
      </c>
      <c r="R34" s="7">
        <f t="shared" si="0"/>
        <v>0.83864118895966033</v>
      </c>
      <c r="S34">
        <v>2.16</v>
      </c>
      <c r="T34">
        <v>0.73</v>
      </c>
      <c r="U34" s="9">
        <f t="shared" si="1"/>
        <v>21.5</v>
      </c>
      <c r="V34" s="15">
        <f t="shared" si="2"/>
        <v>2.156469408224674E-2</v>
      </c>
      <c r="W34" s="9">
        <f t="shared" si="3"/>
        <v>3.730341205302589E-2</v>
      </c>
      <c r="X34" s="6">
        <f t="shared" si="4"/>
        <v>3.7415659030116239E-5</v>
      </c>
      <c r="Y34" s="9">
        <f t="shared" si="5"/>
        <v>0.31527777777777777</v>
      </c>
      <c r="Z34" s="8">
        <f t="shared" si="6"/>
        <v>44.65367560446937</v>
      </c>
      <c r="AA34" s="16">
        <f t="shared" si="7"/>
        <v>2.2394573043834947E-2</v>
      </c>
      <c r="AB34" s="18">
        <v>0.03</v>
      </c>
      <c r="AC34" s="17">
        <f t="shared" si="8"/>
        <v>1.1886716052990949E-2</v>
      </c>
    </row>
    <row r="35" spans="1:29" x14ac:dyDescent="0.35">
      <c r="A35" s="28">
        <v>32</v>
      </c>
      <c r="B35" s="33" t="s">
        <v>200</v>
      </c>
      <c r="C35" t="s">
        <v>111</v>
      </c>
      <c r="D35" t="s">
        <v>143</v>
      </c>
      <c r="E35" s="1">
        <v>20.3</v>
      </c>
      <c r="F35">
        <v>0.9</v>
      </c>
      <c r="G35" s="1">
        <v>959</v>
      </c>
      <c r="H35">
        <v>3</v>
      </c>
      <c r="I35">
        <v>78</v>
      </c>
      <c r="J35">
        <v>27.8</v>
      </c>
      <c r="K35">
        <v>28.1</v>
      </c>
      <c r="L35">
        <v>69.099999999999994</v>
      </c>
      <c r="M35">
        <v>997</v>
      </c>
      <c r="N35" s="1">
        <v>846</v>
      </c>
      <c r="O35">
        <v>0.3</v>
      </c>
      <c r="P35" s="7">
        <f t="shared" si="9"/>
        <v>0.15641293013555785</v>
      </c>
      <c r="Q35">
        <v>0.95</v>
      </c>
      <c r="R35" s="7">
        <f t="shared" si="0"/>
        <v>0.49530761209593327</v>
      </c>
      <c r="S35">
        <v>2.16</v>
      </c>
      <c r="T35">
        <v>0.73</v>
      </c>
      <c r="U35" s="9">
        <f t="shared" si="1"/>
        <v>21.2</v>
      </c>
      <c r="V35" s="15">
        <f t="shared" si="2"/>
        <v>2.1263791374122366E-2</v>
      </c>
      <c r="W35" s="9">
        <f t="shared" si="3"/>
        <v>3.818365982065107E-2</v>
      </c>
      <c r="X35" s="6">
        <f t="shared" si="4"/>
        <v>3.8298555487112408E-5</v>
      </c>
      <c r="Y35" s="9">
        <f t="shared" si="5"/>
        <v>0.31990740740740736</v>
      </c>
      <c r="Z35" s="8">
        <f t="shared" si="6"/>
        <v>72.769796261114962</v>
      </c>
      <c r="AA35" s="16">
        <f t="shared" si="7"/>
        <v>1.3741965092382111E-2</v>
      </c>
      <c r="AB35" s="18">
        <v>0.01</v>
      </c>
      <c r="AC35" s="17">
        <f t="shared" si="8"/>
        <v>7.1647367530667935E-3</v>
      </c>
    </row>
    <row r="36" spans="1:29" x14ac:dyDescent="0.35">
      <c r="A36" s="28">
        <v>33</v>
      </c>
      <c r="B36" s="33" t="s">
        <v>200</v>
      </c>
      <c r="C36" t="s">
        <v>111</v>
      </c>
      <c r="D36" t="s">
        <v>144</v>
      </c>
      <c r="E36" s="1">
        <v>20.399999999999999</v>
      </c>
      <c r="F36">
        <v>0.3</v>
      </c>
      <c r="G36" s="1">
        <v>967</v>
      </c>
      <c r="H36">
        <v>2</v>
      </c>
      <c r="I36">
        <v>72</v>
      </c>
      <c r="J36">
        <v>28.1</v>
      </c>
      <c r="K36">
        <v>28.3</v>
      </c>
      <c r="L36">
        <v>67.3</v>
      </c>
      <c r="M36">
        <v>997</v>
      </c>
      <c r="N36" s="1">
        <v>734</v>
      </c>
      <c r="O36">
        <v>0.11</v>
      </c>
      <c r="P36" s="7">
        <f t="shared" si="9"/>
        <v>5.6876938986556359E-2</v>
      </c>
      <c r="Q36">
        <v>0.79</v>
      </c>
      <c r="R36" s="7">
        <f t="shared" si="0"/>
        <v>0.4084798345398139</v>
      </c>
      <c r="S36">
        <v>2.16</v>
      </c>
      <c r="T36">
        <v>0.73</v>
      </c>
      <c r="U36" s="9">
        <f t="shared" si="1"/>
        <v>20.7</v>
      </c>
      <c r="V36" s="15">
        <f t="shared" si="2"/>
        <v>2.0762286860581746E-2</v>
      </c>
      <c r="W36" s="9">
        <f t="shared" si="3"/>
        <v>3.8630526159416215E-2</v>
      </c>
      <c r="X36" s="6">
        <f t="shared" si="4"/>
        <v>3.8746766458792591E-5</v>
      </c>
      <c r="Y36" s="9">
        <f t="shared" si="5"/>
        <v>0.31157407407407406</v>
      </c>
      <c r="Z36" s="8">
        <f t="shared" si="6"/>
        <v>220.31288292964669</v>
      </c>
      <c r="AA36" s="16">
        <f t="shared" si="7"/>
        <v>4.5389992028715522E-3</v>
      </c>
      <c r="AB36" s="18">
        <v>0</v>
      </c>
      <c r="AC36" s="17">
        <f t="shared" si="8"/>
        <v>2.3469489156523024E-3</v>
      </c>
    </row>
    <row r="37" spans="1:29" x14ac:dyDescent="0.35">
      <c r="A37" s="28">
        <v>34</v>
      </c>
      <c r="B37" s="33" t="s">
        <v>200</v>
      </c>
      <c r="C37" t="s">
        <v>111</v>
      </c>
      <c r="D37" t="s">
        <v>145</v>
      </c>
      <c r="E37" s="1">
        <v>20.5</v>
      </c>
      <c r="F37">
        <v>0.3</v>
      </c>
      <c r="G37" s="1">
        <v>974</v>
      </c>
      <c r="H37">
        <v>0</v>
      </c>
      <c r="I37">
        <v>78</v>
      </c>
      <c r="J37">
        <v>28.2</v>
      </c>
      <c r="K37">
        <v>28.5</v>
      </c>
      <c r="L37">
        <v>70.099999999999994</v>
      </c>
      <c r="M37">
        <v>997</v>
      </c>
      <c r="N37" s="1">
        <v>873</v>
      </c>
      <c r="O37">
        <v>0.12</v>
      </c>
      <c r="P37" s="7">
        <f t="shared" si="9"/>
        <v>6.1601642710472283E-2</v>
      </c>
      <c r="Q37">
        <v>0.31</v>
      </c>
      <c r="R37" s="7">
        <f t="shared" si="0"/>
        <v>0.15913757700205336</v>
      </c>
      <c r="S37">
        <v>2.16</v>
      </c>
      <c r="T37">
        <v>0.73</v>
      </c>
      <c r="U37" s="9">
        <f t="shared" si="1"/>
        <v>20.8</v>
      </c>
      <c r="V37" s="15">
        <f t="shared" si="2"/>
        <v>2.0862587763289871E-2</v>
      </c>
      <c r="W37" s="9">
        <f t="shared" si="3"/>
        <v>3.9081938642479962E-2</v>
      </c>
      <c r="X37" s="6">
        <f t="shared" si="4"/>
        <v>3.919953725424269E-5</v>
      </c>
      <c r="Y37" s="9">
        <f t="shared" si="5"/>
        <v>0.32453703703703701</v>
      </c>
      <c r="Z37" s="8">
        <f t="shared" si="6"/>
        <v>212.50624827642534</v>
      </c>
      <c r="AA37" s="16">
        <f t="shared" si="7"/>
        <v>4.7057439868742734E-3</v>
      </c>
      <c r="AB37" s="18">
        <v>0</v>
      </c>
      <c r="AC37" s="17">
        <f t="shared" si="8"/>
        <v>2.4156796647198529E-3</v>
      </c>
    </row>
    <row r="38" spans="1:29" x14ac:dyDescent="0.35">
      <c r="A38" s="28">
        <v>35</v>
      </c>
      <c r="B38" s="33" t="s">
        <v>200</v>
      </c>
      <c r="C38" t="s">
        <v>111</v>
      </c>
      <c r="D38" t="s">
        <v>146</v>
      </c>
      <c r="E38" s="1">
        <v>20.7</v>
      </c>
      <c r="F38">
        <v>0.4</v>
      </c>
      <c r="G38" s="1">
        <v>987</v>
      </c>
      <c r="H38">
        <v>2</v>
      </c>
      <c r="I38">
        <v>88</v>
      </c>
      <c r="J38">
        <v>28.4</v>
      </c>
      <c r="K38">
        <v>28.7</v>
      </c>
      <c r="L38">
        <v>66.400000000000006</v>
      </c>
      <c r="M38">
        <v>997</v>
      </c>
      <c r="N38" s="1">
        <v>791</v>
      </c>
      <c r="O38">
        <v>0.14000000000000001</v>
      </c>
      <c r="P38" s="7">
        <f t="shared" si="9"/>
        <v>7.0921985815602856E-2</v>
      </c>
      <c r="Q38">
        <v>0.79</v>
      </c>
      <c r="R38" s="7">
        <f t="shared" si="0"/>
        <v>0.40020263424518748</v>
      </c>
      <c r="S38">
        <v>2.16</v>
      </c>
      <c r="T38">
        <v>0.73</v>
      </c>
      <c r="U38" s="9">
        <f t="shared" si="1"/>
        <v>21.099999999999998</v>
      </c>
      <c r="V38" s="15">
        <f t="shared" si="2"/>
        <v>2.1163490471414241E-2</v>
      </c>
      <c r="W38" s="9">
        <f t="shared" si="3"/>
        <v>3.9537935969934913E-2</v>
      </c>
      <c r="X38" s="6">
        <f t="shared" si="4"/>
        <v>3.9656906690004931E-5</v>
      </c>
      <c r="Y38" s="9">
        <f t="shared" si="5"/>
        <v>0.30740740740740741</v>
      </c>
      <c r="Z38" s="8">
        <f t="shared" si="6"/>
        <v>170.54484208699148</v>
      </c>
      <c r="AA38" s="16">
        <f t="shared" si="7"/>
        <v>5.863560502697116E-3</v>
      </c>
      <c r="AB38" s="18">
        <v>0</v>
      </c>
      <c r="AC38" s="17">
        <f t="shared" si="8"/>
        <v>2.9703953914372422E-3</v>
      </c>
    </row>
    <row r="39" spans="1:29" x14ac:dyDescent="0.35">
      <c r="A39" s="28">
        <v>36</v>
      </c>
      <c r="B39" s="33" t="s">
        <v>200</v>
      </c>
      <c r="C39" t="s">
        <v>111</v>
      </c>
      <c r="D39" t="s">
        <v>147</v>
      </c>
      <c r="E39" s="1">
        <v>20.9</v>
      </c>
      <c r="F39">
        <v>1.3</v>
      </c>
      <c r="G39" s="1">
        <v>1001</v>
      </c>
      <c r="H39">
        <v>1</v>
      </c>
      <c r="I39">
        <v>87</v>
      </c>
      <c r="J39">
        <v>28.7</v>
      </c>
      <c r="K39">
        <v>29</v>
      </c>
      <c r="L39">
        <v>66.099999999999994</v>
      </c>
      <c r="M39">
        <v>997</v>
      </c>
      <c r="N39" s="1">
        <v>932</v>
      </c>
      <c r="O39">
        <v>0.43</v>
      </c>
      <c r="P39" s="7">
        <f t="shared" si="9"/>
        <v>0.21478521478521478</v>
      </c>
      <c r="Q39">
        <v>0.59</v>
      </c>
      <c r="R39" s="7">
        <f t="shared" si="0"/>
        <v>0.29470529470529472</v>
      </c>
      <c r="S39">
        <v>2.16</v>
      </c>
      <c r="T39">
        <v>0.73</v>
      </c>
      <c r="U39" s="9">
        <f t="shared" si="1"/>
        <v>22.2</v>
      </c>
      <c r="V39" s="15">
        <f t="shared" si="2"/>
        <v>2.2266800401203612E-2</v>
      </c>
      <c r="W39" s="9">
        <f t="shared" si="3"/>
        <v>4.0230613833064595E-2</v>
      </c>
      <c r="X39" s="6">
        <f t="shared" si="4"/>
        <v>4.0351668839583348E-5</v>
      </c>
      <c r="Y39" s="9">
        <f t="shared" si="5"/>
        <v>0.30601851851851847</v>
      </c>
      <c r="Z39" s="8">
        <f t="shared" si="6"/>
        <v>54.972434393251014</v>
      </c>
      <c r="AA39" s="16">
        <f t="shared" si="7"/>
        <v>1.8190935348549351E-2</v>
      </c>
      <c r="AB39" s="18">
        <v>0.02</v>
      </c>
      <c r="AC39" s="17">
        <f t="shared" si="8"/>
        <v>9.0863812929816937E-3</v>
      </c>
    </row>
    <row r="40" spans="1:29" x14ac:dyDescent="0.35">
      <c r="A40" s="28">
        <v>37</v>
      </c>
      <c r="B40" s="33" t="s">
        <v>200</v>
      </c>
      <c r="C40" t="s">
        <v>111</v>
      </c>
      <c r="D40" t="s">
        <v>148</v>
      </c>
      <c r="E40" s="1">
        <v>20</v>
      </c>
      <c r="F40">
        <v>0.5</v>
      </c>
      <c r="G40" s="1">
        <v>904</v>
      </c>
      <c r="H40">
        <v>-2</v>
      </c>
      <c r="I40">
        <v>89</v>
      </c>
      <c r="J40">
        <v>26.4</v>
      </c>
      <c r="K40">
        <v>26.8</v>
      </c>
      <c r="L40">
        <v>68.3</v>
      </c>
      <c r="M40">
        <v>997</v>
      </c>
      <c r="N40" s="1">
        <v>996</v>
      </c>
      <c r="O40">
        <v>0.15</v>
      </c>
      <c r="P40" s="7">
        <f t="shared" si="9"/>
        <v>8.2964601769911508E-2</v>
      </c>
      <c r="Q40">
        <v>-0.71</v>
      </c>
      <c r="R40" s="7">
        <f t="shared" si="0"/>
        <v>-0.39269911504424776</v>
      </c>
      <c r="S40">
        <v>2.16</v>
      </c>
      <c r="T40">
        <v>0.73</v>
      </c>
      <c r="U40" s="9">
        <f t="shared" si="1"/>
        <v>20.5</v>
      </c>
      <c r="V40" s="15">
        <f t="shared" si="2"/>
        <v>2.0561685055165497E-2</v>
      </c>
      <c r="W40" s="9">
        <f t="shared" si="3"/>
        <v>3.538720990121727E-2</v>
      </c>
      <c r="X40" s="6">
        <f t="shared" si="4"/>
        <v>3.5493690974139688E-5</v>
      </c>
      <c r="Y40" s="9">
        <f t="shared" si="5"/>
        <v>0.31620370370370371</v>
      </c>
      <c r="Z40" s="8">
        <f t="shared" si="6"/>
        <v>128.70942496812117</v>
      </c>
      <c r="AA40" s="16">
        <f t="shared" si="7"/>
        <v>7.7694387978788707E-3</v>
      </c>
      <c r="AB40" s="18">
        <v>0.01</v>
      </c>
      <c r="AC40" s="17">
        <f t="shared" si="8"/>
        <v>4.2972559722781363E-3</v>
      </c>
    </row>
    <row r="41" spans="1:29" x14ac:dyDescent="0.35">
      <c r="A41" s="28">
        <v>38</v>
      </c>
      <c r="B41" s="33" t="s">
        <v>200</v>
      </c>
      <c r="C41" t="s">
        <v>111</v>
      </c>
      <c r="D41" t="s">
        <v>149</v>
      </c>
      <c r="E41" s="1">
        <v>20</v>
      </c>
      <c r="F41">
        <v>0.5</v>
      </c>
      <c r="G41" s="1">
        <v>904</v>
      </c>
      <c r="H41">
        <v>8</v>
      </c>
      <c r="I41">
        <v>89</v>
      </c>
      <c r="J41">
        <v>26.5</v>
      </c>
      <c r="K41">
        <v>26.8</v>
      </c>
      <c r="L41">
        <v>68.599999999999994</v>
      </c>
      <c r="M41">
        <v>997</v>
      </c>
      <c r="N41" s="1">
        <v>494</v>
      </c>
      <c r="O41">
        <v>0.15</v>
      </c>
      <c r="P41" s="7">
        <f t="shared" si="9"/>
        <v>8.2964601769911508E-2</v>
      </c>
      <c r="Q41">
        <v>2.5299999999999998</v>
      </c>
      <c r="R41" s="7">
        <f t="shared" si="0"/>
        <v>1.3993362831858407</v>
      </c>
      <c r="S41">
        <v>2.16</v>
      </c>
      <c r="T41">
        <v>0.73</v>
      </c>
      <c r="U41" s="9">
        <f t="shared" si="1"/>
        <v>20.5</v>
      </c>
      <c r="V41" s="15">
        <f t="shared" si="2"/>
        <v>2.0561685055165497E-2</v>
      </c>
      <c r="W41" s="9">
        <f t="shared" si="3"/>
        <v>3.538720990121727E-2</v>
      </c>
      <c r="X41" s="6">
        <f t="shared" si="4"/>
        <v>3.5493690974139688E-5</v>
      </c>
      <c r="Y41" s="9">
        <f t="shared" si="5"/>
        <v>0.31759259259259259</v>
      </c>
      <c r="Z41" s="8">
        <f t="shared" si="6"/>
        <v>128.14336334289612</v>
      </c>
      <c r="AA41" s="16">
        <f t="shared" si="7"/>
        <v>7.8037595854583671E-3</v>
      </c>
      <c r="AB41" s="18">
        <v>0.01</v>
      </c>
      <c r="AC41" s="17">
        <f t="shared" si="8"/>
        <v>4.3162387087712206E-3</v>
      </c>
    </row>
    <row r="42" spans="1:29" x14ac:dyDescent="0.35">
      <c r="A42" s="28">
        <v>39</v>
      </c>
      <c r="B42" s="33" t="s">
        <v>200</v>
      </c>
      <c r="C42" t="s">
        <v>111</v>
      </c>
      <c r="D42" t="s">
        <v>150</v>
      </c>
      <c r="E42" s="1">
        <v>20.100000000000001</v>
      </c>
      <c r="F42">
        <v>0.5</v>
      </c>
      <c r="G42" s="1">
        <v>892</v>
      </c>
      <c r="H42">
        <v>3</v>
      </c>
      <c r="I42">
        <v>95</v>
      </c>
      <c r="J42">
        <v>26.8</v>
      </c>
      <c r="K42">
        <v>27.1</v>
      </c>
      <c r="L42">
        <v>66.8</v>
      </c>
      <c r="M42">
        <v>997</v>
      </c>
      <c r="N42" s="1">
        <v>698</v>
      </c>
      <c r="O42">
        <v>0.16</v>
      </c>
      <c r="P42" s="7">
        <f t="shared" si="9"/>
        <v>8.9686098654708515E-2</v>
      </c>
      <c r="Q42">
        <v>1.1200000000000001</v>
      </c>
      <c r="R42" s="7">
        <f t="shared" si="0"/>
        <v>0.62780269058295979</v>
      </c>
      <c r="S42">
        <v>2.16</v>
      </c>
      <c r="T42">
        <v>0.73</v>
      </c>
      <c r="U42" s="9">
        <f t="shared" si="1"/>
        <v>20.6</v>
      </c>
      <c r="V42" s="15">
        <f t="shared" si="2"/>
        <v>2.0661985957873621E-2</v>
      </c>
      <c r="W42" s="9">
        <f t="shared" si="3"/>
        <v>3.6016183624813278E-2</v>
      </c>
      <c r="X42" s="6">
        <f t="shared" si="4"/>
        <v>3.6124557296703389E-5</v>
      </c>
      <c r="Y42" s="9">
        <f t="shared" si="5"/>
        <v>0.30925925925925923</v>
      </c>
      <c r="Z42" s="8">
        <f t="shared" si="6"/>
        <v>132.25863785440242</v>
      </c>
      <c r="AA42" s="16">
        <f t="shared" si="7"/>
        <v>7.560942833093858E-3</v>
      </c>
      <c r="AB42" s="18">
        <v>0.01</v>
      </c>
      <c r="AC42" s="17">
        <f t="shared" si="8"/>
        <v>4.238196655321669E-3</v>
      </c>
    </row>
    <row r="43" spans="1:29" x14ac:dyDescent="0.35">
      <c r="A43" s="28">
        <v>40</v>
      </c>
      <c r="B43" s="33" t="s">
        <v>200</v>
      </c>
      <c r="C43" t="s">
        <v>111</v>
      </c>
      <c r="D43" t="s">
        <v>151</v>
      </c>
      <c r="E43" s="1">
        <v>20</v>
      </c>
      <c r="F43">
        <v>0.4</v>
      </c>
      <c r="G43" s="1">
        <v>883</v>
      </c>
      <c r="H43">
        <v>0</v>
      </c>
      <c r="I43">
        <v>96</v>
      </c>
      <c r="J43">
        <v>26.9</v>
      </c>
      <c r="K43">
        <v>27.3</v>
      </c>
      <c r="L43">
        <v>68.3</v>
      </c>
      <c r="M43">
        <v>997</v>
      </c>
      <c r="N43" s="1">
        <v>828</v>
      </c>
      <c r="O43">
        <v>0.15</v>
      </c>
      <c r="P43" s="7">
        <f t="shared" si="9"/>
        <v>8.4937712344280852E-2</v>
      </c>
      <c r="Q43">
        <v>0.19</v>
      </c>
      <c r="R43" s="7">
        <f t="shared" si="0"/>
        <v>0.10758776896942242</v>
      </c>
      <c r="S43">
        <v>2.16</v>
      </c>
      <c r="T43">
        <v>0.73</v>
      </c>
      <c r="U43" s="9">
        <f t="shared" si="1"/>
        <v>20.399999999999999</v>
      </c>
      <c r="V43" s="15">
        <f t="shared" si="2"/>
        <v>2.0461384152457372E-2</v>
      </c>
      <c r="W43" s="9">
        <f t="shared" si="3"/>
        <v>3.6440890832858272E-2</v>
      </c>
      <c r="X43" s="6">
        <f t="shared" si="4"/>
        <v>3.6550542460238987E-5</v>
      </c>
      <c r="Y43" s="9">
        <f t="shared" si="5"/>
        <v>0.31620370370370371</v>
      </c>
      <c r="Z43" s="8">
        <f t="shared" si="6"/>
        <v>160.27032092167283</v>
      </c>
      <c r="AA43" s="16">
        <f t="shared" si="7"/>
        <v>6.2394583990926121E-3</v>
      </c>
      <c r="AB43" s="18">
        <v>0</v>
      </c>
      <c r="AC43" s="17">
        <f t="shared" si="8"/>
        <v>3.5331021512415694E-3</v>
      </c>
    </row>
    <row r="44" spans="1:29" x14ac:dyDescent="0.35">
      <c r="A44" s="28">
        <v>41</v>
      </c>
      <c r="B44" s="33" t="s">
        <v>200</v>
      </c>
      <c r="C44" t="s">
        <v>111</v>
      </c>
      <c r="D44" t="s">
        <v>152</v>
      </c>
      <c r="E44" s="1">
        <v>19.899999999999999</v>
      </c>
      <c r="F44">
        <v>0.3</v>
      </c>
      <c r="G44" s="1">
        <v>877</v>
      </c>
      <c r="H44">
        <v>2</v>
      </c>
      <c r="I44">
        <v>94</v>
      </c>
      <c r="J44">
        <v>26.9</v>
      </c>
      <c r="K44">
        <v>27.3</v>
      </c>
      <c r="L44">
        <v>69.8</v>
      </c>
      <c r="M44">
        <v>997</v>
      </c>
      <c r="N44" s="1">
        <v>652</v>
      </c>
      <c r="O44">
        <v>0.11</v>
      </c>
      <c r="P44" s="7">
        <f t="shared" si="9"/>
        <v>6.2713797035347782E-2</v>
      </c>
      <c r="Q44">
        <v>0.88</v>
      </c>
      <c r="R44" s="7">
        <f t="shared" si="0"/>
        <v>0.50171037628278226</v>
      </c>
      <c r="S44">
        <v>2.16</v>
      </c>
      <c r="T44">
        <v>0.73</v>
      </c>
      <c r="U44" s="9">
        <f t="shared" si="1"/>
        <v>20.2</v>
      </c>
      <c r="V44" s="15">
        <f t="shared" si="2"/>
        <v>2.0260782347041123E-2</v>
      </c>
      <c r="W44" s="9">
        <f t="shared" si="3"/>
        <v>3.6440890832858272E-2</v>
      </c>
      <c r="X44" s="6">
        <f t="shared" si="4"/>
        <v>3.6550542460238987E-5</v>
      </c>
      <c r="Y44" s="9">
        <f t="shared" si="5"/>
        <v>0.32314814814814813</v>
      </c>
      <c r="Z44" s="8">
        <f t="shared" si="6"/>
        <v>207.26086760172413</v>
      </c>
      <c r="AA44" s="16">
        <f t="shared" si="7"/>
        <v>4.8248374696646373E-3</v>
      </c>
      <c r="AB44" s="18">
        <v>0</v>
      </c>
      <c r="AC44" s="17">
        <f t="shared" si="8"/>
        <v>2.7507625254644453E-3</v>
      </c>
    </row>
    <row r="45" spans="1:29" x14ac:dyDescent="0.35">
      <c r="A45" s="28">
        <v>42</v>
      </c>
      <c r="B45" s="33" t="s">
        <v>200</v>
      </c>
      <c r="C45" t="s">
        <v>111</v>
      </c>
      <c r="D45" t="s">
        <v>153</v>
      </c>
      <c r="E45" s="1">
        <v>20</v>
      </c>
      <c r="F45">
        <v>0.4</v>
      </c>
      <c r="G45" s="1">
        <v>878</v>
      </c>
      <c r="H45">
        <v>2</v>
      </c>
      <c r="I45">
        <v>93</v>
      </c>
      <c r="J45">
        <v>27.1</v>
      </c>
      <c r="K45">
        <v>27.4</v>
      </c>
      <c r="L45">
        <v>68</v>
      </c>
      <c r="M45">
        <v>997</v>
      </c>
      <c r="N45" s="1">
        <v>738</v>
      </c>
      <c r="O45">
        <v>0.14000000000000001</v>
      </c>
      <c r="P45" s="7">
        <f t="shared" si="9"/>
        <v>7.9726651480637817E-2</v>
      </c>
      <c r="Q45">
        <v>0.66</v>
      </c>
      <c r="R45" s="7">
        <f t="shared" si="0"/>
        <v>0.37585421412300685</v>
      </c>
      <c r="S45">
        <v>2.16</v>
      </c>
      <c r="T45">
        <v>0.73</v>
      </c>
      <c r="U45" s="9">
        <f t="shared" si="1"/>
        <v>20.399999999999999</v>
      </c>
      <c r="V45" s="15">
        <f t="shared" si="2"/>
        <v>2.0461384152457372E-2</v>
      </c>
      <c r="W45" s="9">
        <f t="shared" si="3"/>
        <v>3.6654875774637635E-2</v>
      </c>
      <c r="X45" s="6">
        <f t="shared" si="4"/>
        <v>3.6765171288503148E-5</v>
      </c>
      <c r="Y45" s="9">
        <f t="shared" si="5"/>
        <v>0.31481481481481483</v>
      </c>
      <c r="Z45" s="8">
        <f t="shared" si="6"/>
        <v>160.97891716296613</v>
      </c>
      <c r="AA45" s="16">
        <f t="shared" si="7"/>
        <v>6.2119935804242953E-3</v>
      </c>
      <c r="AB45" s="18">
        <v>0</v>
      </c>
      <c r="AC45" s="17">
        <f t="shared" si="8"/>
        <v>3.5375817656174801E-3</v>
      </c>
    </row>
    <row r="46" spans="1:29" x14ac:dyDescent="0.35">
      <c r="A46" s="28">
        <v>43</v>
      </c>
      <c r="B46" s="33" t="s">
        <v>200</v>
      </c>
      <c r="C46" t="s">
        <v>111</v>
      </c>
      <c r="D46" t="s">
        <v>154</v>
      </c>
      <c r="E46" s="1">
        <v>20.100000000000001</v>
      </c>
      <c r="F46">
        <v>0.4</v>
      </c>
      <c r="G46" s="1">
        <v>877</v>
      </c>
      <c r="H46">
        <v>2</v>
      </c>
      <c r="I46">
        <v>93</v>
      </c>
      <c r="J46">
        <v>27.2</v>
      </c>
      <c r="K46">
        <v>27.6</v>
      </c>
      <c r="L46">
        <v>66.3</v>
      </c>
      <c r="M46">
        <v>997</v>
      </c>
      <c r="N46" s="1">
        <v>718</v>
      </c>
      <c r="O46">
        <v>0.14000000000000001</v>
      </c>
      <c r="P46" s="7">
        <f t="shared" si="9"/>
        <v>7.9817559863169907E-2</v>
      </c>
      <c r="Q46">
        <v>0.71</v>
      </c>
      <c r="R46" s="7">
        <f t="shared" si="0"/>
        <v>0.40478905359179013</v>
      </c>
      <c r="S46">
        <v>2.16</v>
      </c>
      <c r="T46">
        <v>0.73</v>
      </c>
      <c r="U46" s="9">
        <f t="shared" si="1"/>
        <v>20.5</v>
      </c>
      <c r="V46" s="15">
        <f t="shared" si="2"/>
        <v>2.0561685055165497E-2</v>
      </c>
      <c r="W46" s="9">
        <f t="shared" si="3"/>
        <v>3.7086131689957273E-2</v>
      </c>
      <c r="X46" s="6">
        <f t="shared" si="4"/>
        <v>3.7197724864550927E-5</v>
      </c>
      <c r="Y46" s="9">
        <f t="shared" si="5"/>
        <v>0.30694444444444441</v>
      </c>
      <c r="Z46" s="8">
        <f t="shared" si="6"/>
        <v>165.93626680071532</v>
      </c>
      <c r="AA46" s="16">
        <f t="shared" si="7"/>
        <v>6.0264101349283171E-3</v>
      </c>
      <c r="AB46" s="18">
        <v>0</v>
      </c>
      <c r="AC46" s="17">
        <f t="shared" si="8"/>
        <v>3.4358096550332479E-3</v>
      </c>
    </row>
    <row r="47" spans="1:29" x14ac:dyDescent="0.35">
      <c r="A47" s="28">
        <v>44</v>
      </c>
      <c r="B47" s="33" t="s">
        <v>200</v>
      </c>
      <c r="C47" t="s">
        <v>111</v>
      </c>
      <c r="D47" t="s">
        <v>155</v>
      </c>
      <c r="E47" s="1">
        <v>19.899999999999999</v>
      </c>
      <c r="F47">
        <v>0.3</v>
      </c>
      <c r="G47" s="1">
        <v>880</v>
      </c>
      <c r="H47">
        <v>2</v>
      </c>
      <c r="I47">
        <v>94</v>
      </c>
      <c r="J47">
        <v>27.1</v>
      </c>
      <c r="K47">
        <v>27.5</v>
      </c>
      <c r="L47">
        <v>67.8</v>
      </c>
      <c r="M47">
        <v>997</v>
      </c>
      <c r="N47" s="1">
        <v>666</v>
      </c>
      <c r="O47">
        <v>0.12</v>
      </c>
      <c r="P47" s="7">
        <f t="shared" si="9"/>
        <v>6.8181818181818191E-2</v>
      </c>
      <c r="Q47">
        <v>0.92</v>
      </c>
      <c r="R47" s="7">
        <f t="shared" si="0"/>
        <v>0.52272727272727282</v>
      </c>
      <c r="S47">
        <v>2.16</v>
      </c>
      <c r="T47">
        <v>0.73</v>
      </c>
      <c r="U47" s="9">
        <f t="shared" si="1"/>
        <v>20.2</v>
      </c>
      <c r="V47" s="15">
        <f t="shared" si="2"/>
        <v>2.0260782347041123E-2</v>
      </c>
      <c r="W47" s="9">
        <f t="shared" si="3"/>
        <v>3.6869954498033271E-2</v>
      </c>
      <c r="X47" s="6">
        <f t="shared" si="4"/>
        <v>3.698089718960208E-5</v>
      </c>
      <c r="Y47" s="9">
        <f t="shared" si="5"/>
        <v>0.31388888888888888</v>
      </c>
      <c r="Z47" s="8">
        <f t="shared" si="6"/>
        <v>213.39173499648106</v>
      </c>
      <c r="AA47" s="16">
        <f t="shared" si="7"/>
        <v>4.6862171115319463E-3</v>
      </c>
      <c r="AB47" s="18">
        <v>0</v>
      </c>
      <c r="AC47" s="17">
        <f t="shared" si="8"/>
        <v>2.6626233588249696E-3</v>
      </c>
    </row>
    <row r="48" spans="1:29" x14ac:dyDescent="0.35">
      <c r="A48" s="28">
        <v>45</v>
      </c>
      <c r="B48" s="33" t="s">
        <v>200</v>
      </c>
      <c r="C48" t="s">
        <v>111</v>
      </c>
      <c r="D48" t="s">
        <v>156</v>
      </c>
      <c r="E48" s="1">
        <v>19.899999999999999</v>
      </c>
      <c r="F48">
        <v>0.4</v>
      </c>
      <c r="G48" s="1">
        <v>877</v>
      </c>
      <c r="H48">
        <v>2</v>
      </c>
      <c r="I48">
        <v>93</v>
      </c>
      <c r="J48">
        <v>27.2</v>
      </c>
      <c r="K48">
        <v>27.6</v>
      </c>
      <c r="L48">
        <v>68.099999999999994</v>
      </c>
      <c r="M48">
        <v>997</v>
      </c>
      <c r="N48" s="1">
        <v>699</v>
      </c>
      <c r="O48">
        <v>0.15</v>
      </c>
      <c r="P48" s="7">
        <f t="shared" si="9"/>
        <v>8.5518814139110597E-2</v>
      </c>
      <c r="Q48">
        <v>0.88</v>
      </c>
      <c r="R48" s="7">
        <f t="shared" si="0"/>
        <v>0.50171037628278226</v>
      </c>
      <c r="S48">
        <v>2.16</v>
      </c>
      <c r="T48">
        <v>0.73</v>
      </c>
      <c r="U48" s="9">
        <f t="shared" si="1"/>
        <v>20.299999999999997</v>
      </c>
      <c r="V48" s="15">
        <f t="shared" si="2"/>
        <v>2.0361083249749244E-2</v>
      </c>
      <c r="W48" s="9">
        <f t="shared" si="3"/>
        <v>3.7086131689957273E-2</v>
      </c>
      <c r="X48" s="6">
        <f t="shared" si="4"/>
        <v>3.7197724864550927E-5</v>
      </c>
      <c r="Y48" s="9">
        <f t="shared" si="5"/>
        <v>0.31527777777777777</v>
      </c>
      <c r="Z48" s="8">
        <f t="shared" si="6"/>
        <v>159.94508794254656</v>
      </c>
      <c r="AA48" s="16">
        <f t="shared" si="7"/>
        <v>6.2521457386625545E-3</v>
      </c>
      <c r="AB48" s="18">
        <v>0</v>
      </c>
      <c r="AC48" s="17">
        <f t="shared" si="8"/>
        <v>3.5645072626354357E-3</v>
      </c>
    </row>
    <row r="49" spans="1:29" x14ac:dyDescent="0.35">
      <c r="A49" s="28">
        <v>46</v>
      </c>
      <c r="B49" s="33" t="s">
        <v>201</v>
      </c>
      <c r="C49" t="s">
        <v>111</v>
      </c>
      <c r="D49" t="s">
        <v>157</v>
      </c>
      <c r="E49" s="1">
        <v>20</v>
      </c>
      <c r="F49">
        <v>0.7</v>
      </c>
      <c r="G49" s="1">
        <v>871</v>
      </c>
      <c r="H49">
        <v>4</v>
      </c>
      <c r="I49">
        <v>92</v>
      </c>
      <c r="J49">
        <v>27.3</v>
      </c>
      <c r="K49">
        <v>27.6</v>
      </c>
      <c r="L49">
        <v>69.8</v>
      </c>
      <c r="M49">
        <v>997</v>
      </c>
      <c r="N49" s="1">
        <v>689</v>
      </c>
      <c r="O49">
        <v>0.23</v>
      </c>
      <c r="P49" s="7">
        <f t="shared" si="9"/>
        <v>0.13203214695752011</v>
      </c>
      <c r="Q49">
        <v>1.38</v>
      </c>
      <c r="R49" s="7">
        <f t="shared" si="0"/>
        <v>0.79219288174512059</v>
      </c>
      <c r="S49">
        <v>2.16</v>
      </c>
      <c r="T49">
        <v>0.73</v>
      </c>
      <c r="U49" s="9">
        <f t="shared" si="1"/>
        <v>20.7</v>
      </c>
      <c r="V49" s="15">
        <f t="shared" si="2"/>
        <v>2.0762286860581746E-2</v>
      </c>
      <c r="W49" s="9">
        <f t="shared" si="3"/>
        <v>3.7086131689957273E-2</v>
      </c>
      <c r="X49" s="6">
        <f t="shared" si="4"/>
        <v>3.7197724864550927E-5</v>
      </c>
      <c r="Y49" s="9">
        <f t="shared" si="5"/>
        <v>0.32314814814814813</v>
      </c>
      <c r="Z49" s="8">
        <f t="shared" si="6"/>
        <v>90.616487833707936</v>
      </c>
      <c r="AA49" s="16">
        <f t="shared" si="7"/>
        <v>1.103551929572816E-2</v>
      </c>
      <c r="AB49" s="18">
        <v>0.01</v>
      </c>
      <c r="AC49" s="17">
        <f t="shared" si="8"/>
        <v>6.3349708930701262E-3</v>
      </c>
    </row>
    <row r="50" spans="1:29" x14ac:dyDescent="0.35">
      <c r="A50" s="28">
        <v>47</v>
      </c>
      <c r="B50" s="33" t="s">
        <v>201</v>
      </c>
      <c r="C50" t="s">
        <v>111</v>
      </c>
      <c r="D50" t="s">
        <v>158</v>
      </c>
      <c r="E50" s="1">
        <v>19.899999999999999</v>
      </c>
      <c r="F50">
        <v>1.4</v>
      </c>
      <c r="G50" s="1">
        <v>872</v>
      </c>
      <c r="H50">
        <v>0</v>
      </c>
      <c r="I50">
        <v>69</v>
      </c>
      <c r="J50">
        <v>27.3</v>
      </c>
      <c r="K50">
        <v>27.6</v>
      </c>
      <c r="L50">
        <v>68.599999999999994</v>
      </c>
      <c r="M50">
        <v>997</v>
      </c>
      <c r="N50" s="1">
        <v>854</v>
      </c>
      <c r="O50">
        <v>0.45</v>
      </c>
      <c r="P50" s="7">
        <f t="shared" si="9"/>
        <v>0.25802752293577985</v>
      </c>
      <c r="Q50">
        <v>-7.0000000000000007E-2</v>
      </c>
      <c r="R50" s="7">
        <f t="shared" si="0"/>
        <v>-4.0137614678899085E-2</v>
      </c>
      <c r="S50">
        <v>2.16</v>
      </c>
      <c r="T50">
        <v>0.73</v>
      </c>
      <c r="U50" s="9">
        <f t="shared" si="1"/>
        <v>21.299999999999997</v>
      </c>
      <c r="V50" s="15">
        <f t="shared" si="2"/>
        <v>2.136409227683049E-2</v>
      </c>
      <c r="W50" s="9">
        <f t="shared" si="3"/>
        <v>3.7086131689957273E-2</v>
      </c>
      <c r="X50" s="6">
        <f t="shared" si="4"/>
        <v>3.7197724864550927E-5</v>
      </c>
      <c r="Y50" s="9">
        <f t="shared" si="5"/>
        <v>0.31759259259259259</v>
      </c>
      <c r="Z50" s="8">
        <f t="shared" si="6"/>
        <v>47.091630524312471</v>
      </c>
      <c r="AA50" s="16">
        <f t="shared" si="7"/>
        <v>2.1235195912014979E-2</v>
      </c>
      <c r="AB50" s="18">
        <v>0.02</v>
      </c>
      <c r="AC50" s="17">
        <f t="shared" si="8"/>
        <v>1.2176144444962718E-2</v>
      </c>
    </row>
    <row r="51" spans="1:29" x14ac:dyDescent="0.35">
      <c r="A51" s="28">
        <v>48</v>
      </c>
      <c r="B51" s="33" t="s">
        <v>201</v>
      </c>
      <c r="C51" t="s">
        <v>111</v>
      </c>
      <c r="D51" t="s">
        <v>159</v>
      </c>
      <c r="E51" s="1">
        <v>20.100000000000001</v>
      </c>
      <c r="F51">
        <v>1.6</v>
      </c>
      <c r="G51" s="1">
        <v>872</v>
      </c>
      <c r="H51">
        <v>1</v>
      </c>
      <c r="I51">
        <v>72</v>
      </c>
      <c r="J51">
        <v>27.5</v>
      </c>
      <c r="K51">
        <v>27.8</v>
      </c>
      <c r="L51">
        <v>68.2</v>
      </c>
      <c r="M51">
        <v>997</v>
      </c>
      <c r="N51" s="1">
        <v>831</v>
      </c>
      <c r="O51">
        <v>0.5</v>
      </c>
      <c r="P51" s="7">
        <f t="shared" si="9"/>
        <v>0.28669724770642202</v>
      </c>
      <c r="Q51">
        <v>0.37</v>
      </c>
      <c r="R51" s="7">
        <f t="shared" si="0"/>
        <v>0.2121559633027523</v>
      </c>
      <c r="S51">
        <v>2.16</v>
      </c>
      <c r="T51">
        <v>0.73</v>
      </c>
      <c r="U51" s="9">
        <f t="shared" si="1"/>
        <v>21.700000000000003</v>
      </c>
      <c r="V51" s="15">
        <f t="shared" si="2"/>
        <v>2.1765295887662992E-2</v>
      </c>
      <c r="W51" s="9">
        <f t="shared" si="3"/>
        <v>3.7521800305593975E-2</v>
      </c>
      <c r="X51" s="6">
        <f t="shared" si="4"/>
        <v>3.7634704418850527E-5</v>
      </c>
      <c r="Y51" s="9">
        <f t="shared" si="5"/>
        <v>0.31574074074074077</v>
      </c>
      <c r="Z51" s="8">
        <f t="shared" si="6"/>
        <v>42.150272096169282</v>
      </c>
      <c r="AA51" s="16">
        <f t="shared" si="7"/>
        <v>2.3724639255433951E-2</v>
      </c>
      <c r="AB51" s="18">
        <v>0.03</v>
      </c>
      <c r="AC51" s="17">
        <f t="shared" si="8"/>
        <v>1.3603577554721301E-2</v>
      </c>
    </row>
    <row r="52" spans="1:29" x14ac:dyDescent="0.35">
      <c r="A52" s="28">
        <v>49</v>
      </c>
      <c r="B52" s="33" t="s">
        <v>201</v>
      </c>
      <c r="C52" t="s">
        <v>111</v>
      </c>
      <c r="D52" t="s">
        <v>160</v>
      </c>
      <c r="E52" s="1">
        <v>19.899999999999999</v>
      </c>
      <c r="F52">
        <v>1.5</v>
      </c>
      <c r="G52" s="1">
        <v>883</v>
      </c>
      <c r="H52">
        <v>4</v>
      </c>
      <c r="I52">
        <v>70</v>
      </c>
      <c r="J52">
        <v>27.4</v>
      </c>
      <c r="K52">
        <v>27.7</v>
      </c>
      <c r="L52">
        <v>68</v>
      </c>
      <c r="M52">
        <v>997</v>
      </c>
      <c r="N52" s="1">
        <v>783</v>
      </c>
      <c r="O52">
        <v>0.48</v>
      </c>
      <c r="P52" s="7">
        <f t="shared" si="9"/>
        <v>0.27180067950169878</v>
      </c>
      <c r="Q52">
        <v>1.4</v>
      </c>
      <c r="R52" s="7">
        <f t="shared" si="0"/>
        <v>0.79275198187995466</v>
      </c>
      <c r="S52">
        <v>2.16</v>
      </c>
      <c r="T52">
        <v>0.73</v>
      </c>
      <c r="U52" s="9">
        <f t="shared" si="1"/>
        <v>21.4</v>
      </c>
      <c r="V52" s="15">
        <f t="shared" si="2"/>
        <v>2.1464393179538615E-2</v>
      </c>
      <c r="W52" s="9">
        <f t="shared" si="3"/>
        <v>3.730341205302589E-2</v>
      </c>
      <c r="X52" s="6">
        <f t="shared" si="4"/>
        <v>3.7415659030116239E-5</v>
      </c>
      <c r="Y52" s="9">
        <f t="shared" si="5"/>
        <v>0.31481481481481483</v>
      </c>
      <c r="Z52" s="8">
        <f t="shared" si="6"/>
        <v>44.508651598005358</v>
      </c>
      <c r="AA52" s="16">
        <f t="shared" si="7"/>
        <v>2.2467542019287204E-2</v>
      </c>
      <c r="AB52" s="18">
        <v>0.03</v>
      </c>
      <c r="AC52" s="17">
        <f t="shared" si="8"/>
        <v>1.2722277474115066E-2</v>
      </c>
    </row>
    <row r="53" spans="1:29" x14ac:dyDescent="0.35">
      <c r="A53" s="28">
        <v>50</v>
      </c>
      <c r="B53" s="33" t="s">
        <v>201</v>
      </c>
      <c r="C53" t="s">
        <v>111</v>
      </c>
      <c r="D53" t="s">
        <v>161</v>
      </c>
      <c r="E53" s="1">
        <v>20.2</v>
      </c>
      <c r="F53">
        <v>1.3</v>
      </c>
      <c r="G53" s="1">
        <v>837</v>
      </c>
      <c r="H53">
        <v>2</v>
      </c>
      <c r="I53">
        <v>80</v>
      </c>
      <c r="J53">
        <v>27.6</v>
      </c>
      <c r="K53">
        <v>27.9</v>
      </c>
      <c r="L53">
        <v>68.400000000000006</v>
      </c>
      <c r="M53">
        <v>997</v>
      </c>
      <c r="N53" s="1">
        <v>758</v>
      </c>
      <c r="O53">
        <v>0.44</v>
      </c>
      <c r="P53" s="7">
        <f t="shared" si="9"/>
        <v>0.26284348864994023</v>
      </c>
      <c r="Q53">
        <v>0.94</v>
      </c>
      <c r="R53" s="7">
        <f t="shared" si="0"/>
        <v>0.56152927120669049</v>
      </c>
      <c r="S53">
        <v>2.16</v>
      </c>
      <c r="T53">
        <v>0.73</v>
      </c>
      <c r="U53" s="9">
        <f t="shared" si="1"/>
        <v>21.5</v>
      </c>
      <c r="V53" s="15">
        <f t="shared" si="2"/>
        <v>2.156469408224674E-2</v>
      </c>
      <c r="W53" s="9">
        <f t="shared" si="3"/>
        <v>3.7741301181789748E-2</v>
      </c>
      <c r="X53" s="6">
        <f t="shared" si="4"/>
        <v>3.7854865779127129E-5</v>
      </c>
      <c r="Y53" s="9">
        <f t="shared" si="5"/>
        <v>0.31666666666666671</v>
      </c>
      <c r="Z53" s="8">
        <f t="shared" si="6"/>
        <v>51.405041373647471</v>
      </c>
      <c r="AA53" s="16">
        <f t="shared" si="7"/>
        <v>1.9453344910887377E-2</v>
      </c>
      <c r="AB53" s="18">
        <v>0.02</v>
      </c>
      <c r="AC53" s="17">
        <f t="shared" si="8"/>
        <v>1.1620875096109545E-2</v>
      </c>
    </row>
    <row r="54" spans="1:29" x14ac:dyDescent="0.35">
      <c r="A54" s="28">
        <v>51</v>
      </c>
      <c r="B54" s="33" t="s">
        <v>201</v>
      </c>
      <c r="C54" t="s">
        <v>111</v>
      </c>
      <c r="D54" t="s">
        <v>162</v>
      </c>
      <c r="E54" s="1">
        <v>20</v>
      </c>
      <c r="F54">
        <v>1.3</v>
      </c>
      <c r="G54" s="1">
        <v>818</v>
      </c>
      <c r="H54">
        <v>1</v>
      </c>
      <c r="I54">
        <v>81</v>
      </c>
      <c r="J54">
        <v>27.5</v>
      </c>
      <c r="K54">
        <v>27.8</v>
      </c>
      <c r="L54">
        <v>68.3</v>
      </c>
      <c r="M54">
        <v>996</v>
      </c>
      <c r="N54" s="1">
        <v>770</v>
      </c>
      <c r="O54">
        <v>0.43</v>
      </c>
      <c r="P54" s="7">
        <f t="shared" si="9"/>
        <v>0.26283618581907092</v>
      </c>
      <c r="Q54">
        <v>0.42</v>
      </c>
      <c r="R54" s="7">
        <f t="shared" si="0"/>
        <v>0.25672371638141811</v>
      </c>
      <c r="S54">
        <v>2.16</v>
      </c>
      <c r="T54">
        <v>0.73</v>
      </c>
      <c r="U54" s="9">
        <f t="shared" si="1"/>
        <v>21.3</v>
      </c>
      <c r="V54" s="15">
        <f t="shared" si="2"/>
        <v>2.13855421686747E-2</v>
      </c>
      <c r="W54" s="9">
        <f t="shared" si="3"/>
        <v>3.7521800305593975E-2</v>
      </c>
      <c r="X54" s="6">
        <f t="shared" si="4"/>
        <v>3.7672490266660617E-5</v>
      </c>
      <c r="Y54" s="9">
        <f t="shared" si="5"/>
        <v>0.31620370370370371</v>
      </c>
      <c r="Z54" s="8">
        <f t="shared" si="6"/>
        <v>50.995366495483637</v>
      </c>
      <c r="AA54" s="16">
        <f t="shared" si="7"/>
        <v>1.9609624731073638E-2</v>
      </c>
      <c r="AB54" s="18">
        <v>0.02</v>
      </c>
      <c r="AC54" s="17">
        <f t="shared" si="8"/>
        <v>1.1986323185252834E-2</v>
      </c>
    </row>
    <row r="55" spans="1:29" x14ac:dyDescent="0.35">
      <c r="A55" s="28">
        <v>52</v>
      </c>
      <c r="B55" s="33" t="s">
        <v>201</v>
      </c>
      <c r="C55" t="s">
        <v>111</v>
      </c>
      <c r="D55" t="s">
        <v>163</v>
      </c>
      <c r="E55" s="1">
        <v>20</v>
      </c>
      <c r="F55">
        <v>1.7</v>
      </c>
      <c r="G55" s="1">
        <v>819</v>
      </c>
      <c r="H55">
        <v>4</v>
      </c>
      <c r="I55">
        <v>82</v>
      </c>
      <c r="J55">
        <v>27.4</v>
      </c>
      <c r="K55">
        <v>27.7</v>
      </c>
      <c r="L55">
        <v>68.599999999999994</v>
      </c>
      <c r="M55">
        <v>996</v>
      </c>
      <c r="N55" s="1">
        <v>733</v>
      </c>
      <c r="O55">
        <v>0.55000000000000004</v>
      </c>
      <c r="P55" s="7">
        <f t="shared" si="9"/>
        <v>0.3357753357753358</v>
      </c>
      <c r="Q55">
        <v>1.38</v>
      </c>
      <c r="R55" s="7">
        <f t="shared" si="0"/>
        <v>0.84249084249084238</v>
      </c>
      <c r="S55">
        <v>2.16</v>
      </c>
      <c r="T55">
        <v>0.73</v>
      </c>
      <c r="U55" s="9">
        <f t="shared" si="1"/>
        <v>21.7</v>
      </c>
      <c r="V55" s="15">
        <f t="shared" si="2"/>
        <v>2.1787148594377508E-2</v>
      </c>
      <c r="W55" s="9">
        <f t="shared" si="3"/>
        <v>3.730341205302589E-2</v>
      </c>
      <c r="X55" s="6">
        <f t="shared" si="4"/>
        <v>3.7453224952837237E-5</v>
      </c>
      <c r="Y55" s="9">
        <f t="shared" si="5"/>
        <v>0.31759259259259259</v>
      </c>
      <c r="Z55" s="8">
        <f t="shared" si="6"/>
        <v>39.392984590949631</v>
      </c>
      <c r="AA55" s="16">
        <f t="shared" si="7"/>
        <v>2.538523065423547E-2</v>
      </c>
      <c r="AB55" s="18">
        <v>0.03</v>
      </c>
      <c r="AC55" s="17">
        <f t="shared" si="8"/>
        <v>1.5497698812109566E-2</v>
      </c>
    </row>
    <row r="56" spans="1:29" x14ac:dyDescent="0.35">
      <c r="A56" s="28">
        <v>53</v>
      </c>
      <c r="B56" s="33" t="s">
        <v>201</v>
      </c>
      <c r="C56" t="s">
        <v>111</v>
      </c>
      <c r="D56" t="s">
        <v>164</v>
      </c>
      <c r="E56" s="1">
        <v>20.100000000000001</v>
      </c>
      <c r="F56">
        <v>1.6</v>
      </c>
      <c r="G56" s="1">
        <v>822</v>
      </c>
      <c r="H56">
        <v>2</v>
      </c>
      <c r="I56">
        <v>88</v>
      </c>
      <c r="J56">
        <v>27.5</v>
      </c>
      <c r="K56">
        <v>27.8</v>
      </c>
      <c r="L56">
        <v>68.2</v>
      </c>
      <c r="M56">
        <v>996</v>
      </c>
      <c r="N56" s="1">
        <v>756</v>
      </c>
      <c r="O56">
        <v>0.52</v>
      </c>
      <c r="P56" s="7">
        <f t="shared" si="9"/>
        <v>0.31630170316301703</v>
      </c>
      <c r="Q56">
        <v>0.88</v>
      </c>
      <c r="R56" s="7">
        <f t="shared" si="0"/>
        <v>0.53527980535279807</v>
      </c>
      <c r="S56">
        <v>2.16</v>
      </c>
      <c r="T56">
        <v>0.73</v>
      </c>
      <c r="U56" s="9">
        <f t="shared" si="1"/>
        <v>21.700000000000003</v>
      </c>
      <c r="V56" s="15">
        <f t="shared" si="2"/>
        <v>2.1787148594377512E-2</v>
      </c>
      <c r="W56" s="9">
        <f t="shared" si="3"/>
        <v>3.7521800305593975E-2</v>
      </c>
      <c r="X56" s="6">
        <f t="shared" si="4"/>
        <v>3.7672490266660617E-5</v>
      </c>
      <c r="Y56" s="9">
        <f t="shared" si="5"/>
        <v>0.31574074074074077</v>
      </c>
      <c r="Z56" s="8">
        <f t="shared" si="6"/>
        <v>42.150272096169282</v>
      </c>
      <c r="AA56" s="16">
        <f t="shared" si="7"/>
        <v>2.3724639255433951E-2</v>
      </c>
      <c r="AB56" s="18">
        <v>0.03</v>
      </c>
      <c r="AC56" s="17">
        <f t="shared" si="8"/>
        <v>1.4431045775811406E-2</v>
      </c>
    </row>
    <row r="57" spans="1:29" x14ac:dyDescent="0.35">
      <c r="A57" s="28">
        <v>54</v>
      </c>
      <c r="B57" s="33" t="s">
        <v>201</v>
      </c>
      <c r="C57" t="s">
        <v>111</v>
      </c>
      <c r="D57" t="s">
        <v>165</v>
      </c>
      <c r="E57" s="1">
        <v>20.100000000000001</v>
      </c>
      <c r="F57">
        <v>1.6</v>
      </c>
      <c r="G57" s="1">
        <v>829</v>
      </c>
      <c r="H57">
        <v>3</v>
      </c>
      <c r="I57">
        <v>90</v>
      </c>
      <c r="J57">
        <v>27.5</v>
      </c>
      <c r="K57">
        <v>27.9</v>
      </c>
      <c r="L57">
        <v>70.099999999999994</v>
      </c>
      <c r="M57">
        <v>996</v>
      </c>
      <c r="N57" s="1">
        <v>760</v>
      </c>
      <c r="O57">
        <v>0.53</v>
      </c>
      <c r="P57" s="7">
        <f t="shared" si="9"/>
        <v>0.3196622436670688</v>
      </c>
      <c r="Q57">
        <v>0.95</v>
      </c>
      <c r="R57" s="7">
        <f t="shared" si="0"/>
        <v>0.57297949336550058</v>
      </c>
      <c r="S57">
        <v>2.16</v>
      </c>
      <c r="T57">
        <v>0.73</v>
      </c>
      <c r="U57" s="9">
        <f t="shared" si="1"/>
        <v>21.700000000000003</v>
      </c>
      <c r="V57" s="15">
        <f t="shared" si="2"/>
        <v>2.1787148594377512E-2</v>
      </c>
      <c r="W57" s="9">
        <f t="shared" si="3"/>
        <v>3.7741301181789748E-2</v>
      </c>
      <c r="X57" s="6">
        <f t="shared" si="4"/>
        <v>3.7892872672479665E-5</v>
      </c>
      <c r="Y57" s="9">
        <f t="shared" si="5"/>
        <v>0.32453703703703701</v>
      </c>
      <c r="Z57" s="8">
        <f t="shared" si="6"/>
        <v>40.987616609706976</v>
      </c>
      <c r="AA57" s="16">
        <f t="shared" si="7"/>
        <v>2.4397612808820236E-2</v>
      </c>
      <c r="AB57" s="18">
        <v>0.03</v>
      </c>
      <c r="AC57" s="17">
        <f t="shared" si="8"/>
        <v>1.4715086133184702E-2</v>
      </c>
    </row>
    <row r="58" spans="1:29" x14ac:dyDescent="0.35">
      <c r="A58" s="28">
        <v>55</v>
      </c>
      <c r="B58" s="33" t="s">
        <v>201</v>
      </c>
      <c r="C58" t="s">
        <v>111</v>
      </c>
      <c r="D58" t="s">
        <v>166</v>
      </c>
      <c r="E58" s="1">
        <v>20</v>
      </c>
      <c r="F58">
        <v>1.7</v>
      </c>
      <c r="G58" s="1">
        <v>840</v>
      </c>
      <c r="H58">
        <v>6</v>
      </c>
      <c r="I58">
        <v>90</v>
      </c>
      <c r="J58">
        <v>27.3</v>
      </c>
      <c r="K58">
        <v>27.7</v>
      </c>
      <c r="L58">
        <v>68.400000000000006</v>
      </c>
      <c r="M58">
        <v>996</v>
      </c>
      <c r="N58" s="1">
        <v>718</v>
      </c>
      <c r="O58">
        <v>0.55000000000000004</v>
      </c>
      <c r="P58" s="7">
        <f t="shared" si="9"/>
        <v>0.32738095238095244</v>
      </c>
      <c r="Q58">
        <v>2.1</v>
      </c>
      <c r="R58" s="7">
        <f t="shared" si="0"/>
        <v>1.25</v>
      </c>
      <c r="S58">
        <v>2.16</v>
      </c>
      <c r="T58">
        <v>0.73</v>
      </c>
      <c r="U58" s="9">
        <f t="shared" si="1"/>
        <v>21.7</v>
      </c>
      <c r="V58" s="15">
        <f t="shared" si="2"/>
        <v>2.1787148594377508E-2</v>
      </c>
      <c r="W58" s="9">
        <f t="shared" si="3"/>
        <v>3.730341205302589E-2</v>
      </c>
      <c r="X58" s="6">
        <f t="shared" si="4"/>
        <v>3.7453224952837237E-5</v>
      </c>
      <c r="Y58" s="9">
        <f t="shared" si="5"/>
        <v>0.31666666666666671</v>
      </c>
      <c r="Z58" s="8">
        <f t="shared" si="6"/>
        <v>39.510303259344219</v>
      </c>
      <c r="AA58" s="16">
        <f t="shared" si="7"/>
        <v>2.5309853823091047E-2</v>
      </c>
      <c r="AB58" s="18">
        <v>0.03</v>
      </c>
      <c r="AC58" s="17">
        <f t="shared" si="8"/>
        <v>1.5065389180411337E-2</v>
      </c>
    </row>
    <row r="59" spans="1:29" x14ac:dyDescent="0.35">
      <c r="A59" s="28">
        <v>56</v>
      </c>
      <c r="B59" s="33" t="s">
        <v>201</v>
      </c>
      <c r="C59" t="s">
        <v>111</v>
      </c>
      <c r="D59" t="s">
        <v>167</v>
      </c>
      <c r="E59" s="1">
        <v>20</v>
      </c>
      <c r="F59">
        <v>1.9</v>
      </c>
      <c r="G59" s="1">
        <v>849</v>
      </c>
      <c r="H59">
        <v>6</v>
      </c>
      <c r="I59">
        <v>93</v>
      </c>
      <c r="J59">
        <v>27.4</v>
      </c>
      <c r="K59">
        <v>27.7</v>
      </c>
      <c r="L59">
        <v>68.099999999999994</v>
      </c>
      <c r="M59">
        <v>996</v>
      </c>
      <c r="N59" s="1">
        <v>734</v>
      </c>
      <c r="O59">
        <v>0.6</v>
      </c>
      <c r="P59" s="7">
        <f t="shared" si="9"/>
        <v>0.35335689045936391</v>
      </c>
      <c r="Q59">
        <v>2.16</v>
      </c>
      <c r="R59" s="7">
        <f t="shared" si="0"/>
        <v>1.2720848056537104</v>
      </c>
      <c r="S59">
        <v>2.16</v>
      </c>
      <c r="T59">
        <v>0.73</v>
      </c>
      <c r="U59" s="9">
        <f t="shared" si="1"/>
        <v>21.9</v>
      </c>
      <c r="V59" s="15">
        <f t="shared" si="2"/>
        <v>2.1987951807228914E-2</v>
      </c>
      <c r="W59" s="9">
        <f t="shared" si="3"/>
        <v>3.730341205302589E-2</v>
      </c>
      <c r="X59" s="6">
        <f t="shared" si="4"/>
        <v>3.7453224952837237E-5</v>
      </c>
      <c r="Y59" s="9">
        <f t="shared" si="5"/>
        <v>0.31527777777777777</v>
      </c>
      <c r="Z59" s="8">
        <f t="shared" si="6"/>
        <v>35.766966249297063</v>
      </c>
      <c r="AA59" s="16">
        <f t="shared" si="7"/>
        <v>2.7958759292861558E-2</v>
      </c>
      <c r="AB59" s="18">
        <v>0.03</v>
      </c>
      <c r="AC59" s="17">
        <f t="shared" si="8"/>
        <v>1.6465700408045673E-2</v>
      </c>
    </row>
    <row r="60" spans="1:29" x14ac:dyDescent="0.35">
      <c r="A60" s="28">
        <v>57</v>
      </c>
      <c r="B60" s="33" t="s">
        <v>201</v>
      </c>
      <c r="C60" t="s">
        <v>111</v>
      </c>
      <c r="D60" t="s">
        <v>168</v>
      </c>
      <c r="E60" s="1">
        <v>20</v>
      </c>
      <c r="F60">
        <v>1.9</v>
      </c>
      <c r="G60" s="1">
        <v>859</v>
      </c>
      <c r="H60">
        <v>6</v>
      </c>
      <c r="I60">
        <v>93</v>
      </c>
      <c r="J60">
        <v>27.4</v>
      </c>
      <c r="K60">
        <v>27.8</v>
      </c>
      <c r="L60">
        <v>68.099999999999994</v>
      </c>
      <c r="M60">
        <v>996</v>
      </c>
      <c r="N60" s="1">
        <v>747</v>
      </c>
      <c r="O60">
        <v>0.62</v>
      </c>
      <c r="P60" s="7">
        <f t="shared" si="9"/>
        <v>0.36088474970896389</v>
      </c>
      <c r="Q60">
        <v>2.15</v>
      </c>
      <c r="R60" s="7">
        <f t="shared" si="0"/>
        <v>1.2514551804423748</v>
      </c>
      <c r="S60">
        <v>2.16</v>
      </c>
      <c r="T60">
        <v>0.73</v>
      </c>
      <c r="U60" s="9">
        <f t="shared" si="1"/>
        <v>21.9</v>
      </c>
      <c r="V60" s="15">
        <f t="shared" si="2"/>
        <v>2.1987951807228914E-2</v>
      </c>
      <c r="W60" s="9">
        <f t="shared" si="3"/>
        <v>3.7521800305593975E-2</v>
      </c>
      <c r="X60" s="6">
        <f t="shared" si="4"/>
        <v>3.7672490266660617E-5</v>
      </c>
      <c r="Y60" s="9">
        <f t="shared" si="5"/>
        <v>0.31527777777777777</v>
      </c>
      <c r="Z60" s="8">
        <f t="shared" si="6"/>
        <v>35.766601678135807</v>
      </c>
      <c r="AA60" s="16">
        <f t="shared" si="7"/>
        <v>2.795904427820723E-2</v>
      </c>
      <c r="AB60" s="18">
        <v>0.04</v>
      </c>
      <c r="AC60" s="17">
        <f t="shared" si="8"/>
        <v>1.6274181768455895E-2</v>
      </c>
    </row>
    <row r="61" spans="1:29" x14ac:dyDescent="0.35">
      <c r="A61" s="28">
        <v>58</v>
      </c>
      <c r="B61" s="33" t="s">
        <v>201</v>
      </c>
      <c r="C61" t="s">
        <v>111</v>
      </c>
      <c r="D61" t="s">
        <v>169</v>
      </c>
      <c r="E61" s="1">
        <v>20.100000000000001</v>
      </c>
      <c r="F61">
        <v>2.2999999999999998</v>
      </c>
      <c r="G61" s="1">
        <v>863</v>
      </c>
      <c r="H61">
        <v>3</v>
      </c>
      <c r="I61">
        <v>93</v>
      </c>
      <c r="J61">
        <v>27.5</v>
      </c>
      <c r="K61">
        <v>27.9</v>
      </c>
      <c r="L61">
        <v>68.3</v>
      </c>
      <c r="M61">
        <v>996</v>
      </c>
      <c r="N61" s="1">
        <v>797</v>
      </c>
      <c r="O61">
        <v>0.73</v>
      </c>
      <c r="P61" s="7">
        <f t="shared" si="9"/>
        <v>0.42294322132097334</v>
      </c>
      <c r="Q61">
        <v>1.22</v>
      </c>
      <c r="R61" s="7">
        <f t="shared" si="0"/>
        <v>0.70683661645422946</v>
      </c>
      <c r="S61">
        <v>2.16</v>
      </c>
      <c r="T61">
        <v>0.73</v>
      </c>
      <c r="U61" s="9">
        <f t="shared" si="1"/>
        <v>22.400000000000002</v>
      </c>
      <c r="V61" s="15">
        <f t="shared" si="2"/>
        <v>2.2489959839357431E-2</v>
      </c>
      <c r="W61" s="9">
        <f t="shared" si="3"/>
        <v>3.7741301181789748E-2</v>
      </c>
      <c r="X61" s="6">
        <f t="shared" si="4"/>
        <v>3.7892872672479665E-5</v>
      </c>
      <c r="Y61" s="9">
        <f t="shared" si="5"/>
        <v>0.31620370370370371</v>
      </c>
      <c r="Z61" s="8">
        <f t="shared" si="6"/>
        <v>30.018283652331363</v>
      </c>
      <c r="AA61" s="16">
        <f t="shared" si="7"/>
        <v>3.3313030537718141E-2</v>
      </c>
      <c r="AB61" s="18">
        <v>0.04</v>
      </c>
      <c r="AC61" s="17">
        <f t="shared" si="8"/>
        <v>1.9300712941899272E-2</v>
      </c>
    </row>
    <row r="62" spans="1:29" x14ac:dyDescent="0.35">
      <c r="A62" s="28">
        <v>59</v>
      </c>
      <c r="B62" s="33" t="s">
        <v>201</v>
      </c>
      <c r="C62" t="s">
        <v>111</v>
      </c>
      <c r="D62" t="s">
        <v>170</v>
      </c>
      <c r="E62" s="1">
        <v>19.899999999999999</v>
      </c>
      <c r="F62">
        <v>1.9</v>
      </c>
      <c r="G62" s="1">
        <v>880</v>
      </c>
      <c r="H62">
        <v>3</v>
      </c>
      <c r="I62">
        <v>94</v>
      </c>
      <c r="J62">
        <v>27.3</v>
      </c>
      <c r="K62">
        <v>27.7</v>
      </c>
      <c r="L62">
        <v>69.7</v>
      </c>
      <c r="M62">
        <v>996</v>
      </c>
      <c r="N62" s="1">
        <v>810</v>
      </c>
      <c r="O62">
        <v>0.61</v>
      </c>
      <c r="P62" s="7">
        <f t="shared" si="9"/>
        <v>0.34659090909090906</v>
      </c>
      <c r="Q62">
        <v>1.1200000000000001</v>
      </c>
      <c r="R62" s="7">
        <f t="shared" si="0"/>
        <v>0.63636363636363635</v>
      </c>
      <c r="S62">
        <v>2.16</v>
      </c>
      <c r="T62">
        <v>0.73</v>
      </c>
      <c r="U62" s="9">
        <f t="shared" si="1"/>
        <v>21.799999999999997</v>
      </c>
      <c r="V62" s="15">
        <f t="shared" si="2"/>
        <v>2.188755020080321E-2</v>
      </c>
      <c r="W62" s="9">
        <f t="shared" si="3"/>
        <v>3.730341205302589E-2</v>
      </c>
      <c r="X62" s="6">
        <f t="shared" si="4"/>
        <v>3.7453224952837237E-5</v>
      </c>
      <c r="Y62" s="9">
        <f t="shared" si="5"/>
        <v>0.32268518518518519</v>
      </c>
      <c r="Z62" s="8">
        <f t="shared" si="6"/>
        <v>34.766054239949753</v>
      </c>
      <c r="AA62" s="16">
        <f t="shared" si="7"/>
        <v>2.8763689807826905E-2</v>
      </c>
      <c r="AB62" s="18">
        <v>0.04</v>
      </c>
      <c r="AC62" s="17">
        <f t="shared" si="8"/>
        <v>1.6343005572628921E-2</v>
      </c>
    </row>
    <row r="63" spans="1:29" x14ac:dyDescent="0.35">
      <c r="A63" s="28">
        <v>60</v>
      </c>
      <c r="B63" s="33" t="s">
        <v>201</v>
      </c>
      <c r="C63" t="s">
        <v>111</v>
      </c>
      <c r="D63" t="s">
        <v>171</v>
      </c>
      <c r="E63" s="1">
        <v>19.899999999999999</v>
      </c>
      <c r="F63">
        <v>2.5</v>
      </c>
      <c r="G63" s="1">
        <v>894</v>
      </c>
      <c r="H63">
        <v>1</v>
      </c>
      <c r="I63">
        <v>75</v>
      </c>
      <c r="J63">
        <v>27.5</v>
      </c>
      <c r="K63">
        <v>27.8</v>
      </c>
      <c r="L63">
        <v>69.2</v>
      </c>
      <c r="M63">
        <v>996</v>
      </c>
      <c r="N63" s="1">
        <v>854</v>
      </c>
      <c r="O63">
        <v>0.81</v>
      </c>
      <c r="P63" s="7">
        <f t="shared" si="9"/>
        <v>0.45302013422818799</v>
      </c>
      <c r="Q63">
        <v>0.59</v>
      </c>
      <c r="R63" s="7">
        <f t="shared" si="0"/>
        <v>0.32997762863534674</v>
      </c>
      <c r="S63">
        <v>2.16</v>
      </c>
      <c r="T63">
        <v>0.73</v>
      </c>
      <c r="U63" s="9">
        <f t="shared" si="1"/>
        <v>22.4</v>
      </c>
      <c r="V63" s="15">
        <f t="shared" si="2"/>
        <v>2.2489959839357428E-2</v>
      </c>
      <c r="W63" s="9">
        <f t="shared" si="3"/>
        <v>3.7521800305593975E-2</v>
      </c>
      <c r="X63" s="6">
        <f t="shared" si="4"/>
        <v>3.7672490266660617E-5</v>
      </c>
      <c r="Y63" s="9">
        <f t="shared" si="5"/>
        <v>0.32037037037037036</v>
      </c>
      <c r="Z63" s="8">
        <f t="shared" si="6"/>
        <v>27.190782029676253</v>
      </c>
      <c r="AA63" s="16">
        <f t="shared" si="7"/>
        <v>3.6777169516808726E-2</v>
      </c>
      <c r="AB63" s="18">
        <v>0.05</v>
      </c>
      <c r="AC63" s="17">
        <f t="shared" si="8"/>
        <v>2.0568886754367296E-2</v>
      </c>
    </row>
    <row r="64" spans="1:29" x14ac:dyDescent="0.35">
      <c r="A64" s="28">
        <v>61</v>
      </c>
      <c r="B64" s="33" t="s">
        <v>201</v>
      </c>
      <c r="C64" t="s">
        <v>111</v>
      </c>
      <c r="D64" t="s">
        <v>172</v>
      </c>
      <c r="E64" s="1">
        <v>20.100000000000001</v>
      </c>
      <c r="F64">
        <v>1.2</v>
      </c>
      <c r="G64" s="1">
        <v>906</v>
      </c>
      <c r="H64">
        <v>0</v>
      </c>
      <c r="I64">
        <v>75</v>
      </c>
      <c r="J64">
        <v>27.8</v>
      </c>
      <c r="K64">
        <v>28.1</v>
      </c>
      <c r="L64">
        <v>68</v>
      </c>
      <c r="M64">
        <v>996</v>
      </c>
      <c r="N64" s="1">
        <v>869</v>
      </c>
      <c r="O64">
        <v>0.39</v>
      </c>
      <c r="P64" s="7">
        <f t="shared" si="9"/>
        <v>0.21523178807947019</v>
      </c>
      <c r="Q64">
        <v>0.17</v>
      </c>
      <c r="R64" s="7">
        <f t="shared" si="0"/>
        <v>9.3818984547461376E-2</v>
      </c>
      <c r="S64">
        <v>2.16</v>
      </c>
      <c r="T64">
        <v>0.73</v>
      </c>
      <c r="U64" s="9">
        <f t="shared" si="1"/>
        <v>21.3</v>
      </c>
      <c r="V64" s="15">
        <f t="shared" si="2"/>
        <v>2.13855421686747E-2</v>
      </c>
      <c r="W64" s="9">
        <f t="shared" si="3"/>
        <v>3.818365982065107E-2</v>
      </c>
      <c r="X64" s="6">
        <f t="shared" si="4"/>
        <v>3.833700785205931E-5</v>
      </c>
      <c r="Y64" s="9">
        <f t="shared" si="5"/>
        <v>0.31481481481481483</v>
      </c>
      <c r="Z64" s="8">
        <f t="shared" si="6"/>
        <v>55.551278547533578</v>
      </c>
      <c r="AA64" s="16">
        <f t="shared" si="7"/>
        <v>1.8001385857290931E-2</v>
      </c>
      <c r="AB64" s="18">
        <v>0.02</v>
      </c>
      <c r="AC64" s="17">
        <f t="shared" si="8"/>
        <v>9.9345396563415723E-3</v>
      </c>
    </row>
    <row r="65" spans="1:29" x14ac:dyDescent="0.35">
      <c r="A65" s="28">
        <v>62</v>
      </c>
      <c r="B65" s="33" t="s">
        <v>201</v>
      </c>
      <c r="C65" t="s">
        <v>111</v>
      </c>
      <c r="D65" t="s">
        <v>173</v>
      </c>
      <c r="E65" s="1">
        <v>20</v>
      </c>
      <c r="F65">
        <v>1.3</v>
      </c>
      <c r="G65" s="1">
        <v>920</v>
      </c>
      <c r="H65">
        <v>2</v>
      </c>
      <c r="I65">
        <v>75</v>
      </c>
      <c r="J65">
        <v>27.9</v>
      </c>
      <c r="K65">
        <v>28.2</v>
      </c>
      <c r="L65">
        <v>69.3</v>
      </c>
      <c r="M65">
        <v>996</v>
      </c>
      <c r="N65" s="1">
        <v>852</v>
      </c>
      <c r="O65">
        <v>0.45</v>
      </c>
      <c r="P65" s="7">
        <f t="shared" si="9"/>
        <v>0.24456521739130438</v>
      </c>
      <c r="Q65">
        <v>0.7</v>
      </c>
      <c r="R65" s="7">
        <f t="shared" si="0"/>
        <v>0.38043478260869562</v>
      </c>
      <c r="S65">
        <v>2.16</v>
      </c>
      <c r="T65">
        <v>0.73</v>
      </c>
      <c r="U65" s="9">
        <f t="shared" si="1"/>
        <v>21.3</v>
      </c>
      <c r="V65" s="15">
        <f t="shared" si="2"/>
        <v>2.13855421686747E-2</v>
      </c>
      <c r="W65" s="9">
        <f t="shared" si="3"/>
        <v>3.8406527130750899E-2</v>
      </c>
      <c r="X65" s="6">
        <f t="shared" si="4"/>
        <v>3.856077021159729E-5</v>
      </c>
      <c r="Y65" s="9">
        <f t="shared" si="5"/>
        <v>0.3208333333333333</v>
      </c>
      <c r="Z65" s="8">
        <f t="shared" si="6"/>
        <v>50.24684748739881</v>
      </c>
      <c r="AA65" s="16">
        <f t="shared" si="7"/>
        <v>1.9901746079707502E-2</v>
      </c>
      <c r="AB65" s="18">
        <v>0.02</v>
      </c>
      <c r="AC65" s="17">
        <f t="shared" si="8"/>
        <v>1.0816166347667121E-2</v>
      </c>
    </row>
    <row r="66" spans="1:29" x14ac:dyDescent="0.35">
      <c r="A66" s="28">
        <v>63</v>
      </c>
      <c r="B66" s="33" t="s">
        <v>201</v>
      </c>
      <c r="C66" t="s">
        <v>111</v>
      </c>
      <c r="D66" t="s">
        <v>174</v>
      </c>
      <c r="E66" s="1">
        <v>20</v>
      </c>
      <c r="F66">
        <v>1.8</v>
      </c>
      <c r="G66" s="1">
        <v>931</v>
      </c>
      <c r="H66">
        <v>1</v>
      </c>
      <c r="I66">
        <v>86</v>
      </c>
      <c r="J66">
        <v>28</v>
      </c>
      <c r="K66">
        <v>28.3</v>
      </c>
      <c r="L66">
        <v>66.400000000000006</v>
      </c>
      <c r="M66">
        <v>996</v>
      </c>
      <c r="N66" s="1">
        <v>877</v>
      </c>
      <c r="O66">
        <v>0.61</v>
      </c>
      <c r="P66" s="7">
        <f t="shared" si="9"/>
        <v>0.32760472610096669</v>
      </c>
      <c r="Q66">
        <v>0.63</v>
      </c>
      <c r="R66" s="7">
        <f t="shared" si="0"/>
        <v>0.33834586466165412</v>
      </c>
      <c r="S66">
        <v>2.16</v>
      </c>
      <c r="T66">
        <v>0.73</v>
      </c>
      <c r="U66" s="9">
        <f t="shared" si="1"/>
        <v>21.8</v>
      </c>
      <c r="V66" s="15">
        <f t="shared" si="2"/>
        <v>2.1887550200803213E-2</v>
      </c>
      <c r="W66" s="9">
        <f t="shared" si="3"/>
        <v>3.8630526159416215E-2</v>
      </c>
      <c r="X66" s="6">
        <f t="shared" si="4"/>
        <v>3.8785668834755235E-5</v>
      </c>
      <c r="Y66" s="9">
        <f t="shared" si="5"/>
        <v>0.30740740740740741</v>
      </c>
      <c r="Z66" s="8">
        <f t="shared" si="6"/>
        <v>38.59777615754323</v>
      </c>
      <c r="AA66" s="16">
        <f t="shared" si="7"/>
        <v>2.5908228389074386E-2</v>
      </c>
      <c r="AB66" s="18">
        <v>0.03</v>
      </c>
      <c r="AC66" s="17">
        <f t="shared" si="8"/>
        <v>1.3914193549449188E-2</v>
      </c>
    </row>
    <row r="67" spans="1:29" x14ac:dyDescent="0.35">
      <c r="A67" s="28">
        <v>64</v>
      </c>
      <c r="B67" s="33" t="s">
        <v>201</v>
      </c>
      <c r="C67" t="s">
        <v>111</v>
      </c>
      <c r="D67" t="s">
        <v>175</v>
      </c>
      <c r="E67" s="1">
        <v>20.2</v>
      </c>
      <c r="F67">
        <v>1.7</v>
      </c>
      <c r="G67" s="1">
        <v>938</v>
      </c>
      <c r="H67">
        <v>2</v>
      </c>
      <c r="I67">
        <v>84</v>
      </c>
      <c r="J67">
        <v>28.2</v>
      </c>
      <c r="K67">
        <v>28.5</v>
      </c>
      <c r="L67">
        <v>69.900000000000006</v>
      </c>
      <c r="M67">
        <v>996</v>
      </c>
      <c r="N67" s="1">
        <v>871</v>
      </c>
      <c r="O67">
        <v>0.55000000000000004</v>
      </c>
      <c r="P67" s="7">
        <f t="shared" si="9"/>
        <v>0.29317697228144995</v>
      </c>
      <c r="Q67">
        <v>0.8</v>
      </c>
      <c r="R67" s="7">
        <f t="shared" si="0"/>
        <v>0.4264392324093817</v>
      </c>
      <c r="S67">
        <v>2.16</v>
      </c>
      <c r="T67">
        <v>0.73</v>
      </c>
      <c r="U67" s="9">
        <f t="shared" si="1"/>
        <v>21.9</v>
      </c>
      <c r="V67" s="15">
        <f t="shared" si="2"/>
        <v>2.1987951807228914E-2</v>
      </c>
      <c r="W67" s="9">
        <f t="shared" si="3"/>
        <v>3.9081938642479962E-2</v>
      </c>
      <c r="X67" s="6">
        <f t="shared" si="4"/>
        <v>3.9238894219357395E-5</v>
      </c>
      <c r="Y67" s="9">
        <f t="shared" si="5"/>
        <v>0.32361111111111113</v>
      </c>
      <c r="Z67" s="8">
        <f t="shared" si="6"/>
        <v>39.007089129455721</v>
      </c>
      <c r="AA67" s="16">
        <f t="shared" si="7"/>
        <v>2.5636365653464319E-2</v>
      </c>
      <c r="AB67" s="18">
        <v>0.03</v>
      </c>
      <c r="AC67" s="17">
        <f t="shared" si="8"/>
        <v>1.3665440113786951E-2</v>
      </c>
    </row>
    <row r="68" spans="1:29" x14ac:dyDescent="0.35">
      <c r="A68" s="28">
        <v>65</v>
      </c>
      <c r="B68" s="33" t="s">
        <v>201</v>
      </c>
      <c r="C68" t="s">
        <v>111</v>
      </c>
      <c r="D68" t="s">
        <v>176</v>
      </c>
      <c r="E68" s="1">
        <v>20.2</v>
      </c>
      <c r="F68">
        <v>2</v>
      </c>
      <c r="G68" s="1">
        <v>945</v>
      </c>
      <c r="H68">
        <v>3</v>
      </c>
      <c r="I68">
        <v>84</v>
      </c>
      <c r="J68">
        <v>28.2</v>
      </c>
      <c r="K68">
        <v>28.6</v>
      </c>
      <c r="L68">
        <v>68</v>
      </c>
      <c r="M68">
        <v>996</v>
      </c>
      <c r="N68" s="1">
        <v>868</v>
      </c>
      <c r="O68">
        <v>0.67</v>
      </c>
      <c r="P68" s="7">
        <f t="shared" si="9"/>
        <v>0.35449735449735453</v>
      </c>
      <c r="Q68">
        <v>1.21</v>
      </c>
      <c r="R68" s="7">
        <f t="shared" si="0"/>
        <v>0.64021164021164023</v>
      </c>
      <c r="S68">
        <v>2.16</v>
      </c>
      <c r="T68">
        <v>0.73</v>
      </c>
      <c r="U68" s="9">
        <f t="shared" si="1"/>
        <v>22.2</v>
      </c>
      <c r="V68" s="15">
        <f t="shared" si="2"/>
        <v>2.2289156626506025E-2</v>
      </c>
      <c r="W68" s="9">
        <f t="shared" si="3"/>
        <v>3.9309361771884196E-2</v>
      </c>
      <c r="X68" s="6">
        <f t="shared" si="4"/>
        <v>3.9467230694662849E-5</v>
      </c>
      <c r="Y68" s="9">
        <f t="shared" si="5"/>
        <v>0.31481481481481483</v>
      </c>
      <c r="Z68" s="8">
        <f t="shared" si="6"/>
        <v>34.46639101365642</v>
      </c>
      <c r="AA68" s="16">
        <f t="shared" si="7"/>
        <v>2.9013771694395729E-2</v>
      </c>
      <c r="AB68" s="18">
        <v>0.04</v>
      </c>
      <c r="AC68" s="17">
        <f t="shared" si="8"/>
        <v>1.5351201954706734E-2</v>
      </c>
    </row>
    <row r="69" spans="1:29" x14ac:dyDescent="0.35">
      <c r="A69" s="28">
        <v>66</v>
      </c>
      <c r="B69" s="33" t="s">
        <v>201</v>
      </c>
      <c r="C69" t="s">
        <v>111</v>
      </c>
      <c r="D69" t="s">
        <v>177</v>
      </c>
      <c r="E69" s="1">
        <v>20.100000000000001</v>
      </c>
      <c r="F69">
        <v>1.8</v>
      </c>
      <c r="G69" s="1">
        <v>961</v>
      </c>
      <c r="H69">
        <v>4</v>
      </c>
      <c r="I69">
        <v>87</v>
      </c>
      <c r="J69">
        <v>28.2</v>
      </c>
      <c r="K69">
        <v>28.5</v>
      </c>
      <c r="L69">
        <v>68.2</v>
      </c>
      <c r="M69">
        <v>996</v>
      </c>
      <c r="N69" s="1">
        <v>867</v>
      </c>
      <c r="O69">
        <v>0.57999999999999996</v>
      </c>
      <c r="P69" s="7">
        <f t="shared" si="9"/>
        <v>0.30176899063475543</v>
      </c>
      <c r="Q69">
        <v>1.37</v>
      </c>
      <c r="R69" s="7">
        <f t="shared" si="0"/>
        <v>0.712799167533819</v>
      </c>
      <c r="S69">
        <v>2.16</v>
      </c>
      <c r="T69">
        <v>0.73</v>
      </c>
      <c r="U69" s="9">
        <f t="shared" ref="U69:U90" si="10">F69+E69</f>
        <v>21.900000000000002</v>
      </c>
      <c r="V69" s="15">
        <f t="shared" ref="V69:V90" si="11">U69/M69</f>
        <v>2.1987951807228918E-2</v>
      </c>
      <c r="W69" s="9">
        <f t="shared" ref="W69:W90" si="12">6.13753*10^(-3)*EXP((K69*(18.564-(K69/254.4)))/(K69+255.57))</f>
        <v>3.9081938642479962E-2</v>
      </c>
      <c r="X69" s="6">
        <f t="shared" ref="X69:X90" si="13">W69/M69</f>
        <v>3.9238894219357395E-5</v>
      </c>
      <c r="Y69" s="9">
        <f t="shared" ref="Y69:Y90" si="14">L69/(100*S69)</f>
        <v>0.31574074074074077</v>
      </c>
      <c r="Z69" s="8">
        <f t="shared" ref="Z69:Z90" si="15">(V69-X69)/((F69*Y69)/M69)-T69</f>
        <v>37.734958465731708</v>
      </c>
      <c r="AA69" s="16">
        <f t="shared" ref="AA69:AA90" si="16">1/Z69</f>
        <v>2.6500625432200518E-2</v>
      </c>
      <c r="AB69" s="18">
        <v>0.03</v>
      </c>
      <c r="AC69" s="17">
        <f t="shared" ref="AC69:AC90" si="17">AA69/G69*$G$1</f>
        <v>1.3788046530801517E-2</v>
      </c>
    </row>
    <row r="70" spans="1:29" x14ac:dyDescent="0.35">
      <c r="A70" s="28">
        <v>67</v>
      </c>
      <c r="B70" s="33" t="s">
        <v>201</v>
      </c>
      <c r="C70" t="s">
        <v>111</v>
      </c>
      <c r="D70" t="s">
        <v>178</v>
      </c>
      <c r="E70" s="1">
        <v>20.2</v>
      </c>
      <c r="F70">
        <v>1.8</v>
      </c>
      <c r="G70" s="1">
        <v>975</v>
      </c>
      <c r="H70">
        <v>0</v>
      </c>
      <c r="I70">
        <v>87</v>
      </c>
      <c r="J70">
        <v>28.3</v>
      </c>
      <c r="K70">
        <v>28.6</v>
      </c>
      <c r="L70">
        <v>69.7</v>
      </c>
      <c r="M70">
        <v>996</v>
      </c>
      <c r="N70" s="1">
        <v>934</v>
      </c>
      <c r="O70">
        <v>0.59</v>
      </c>
      <c r="P70" s="7">
        <f t="shared" ref="P70:P90" si="18">O70/G70*$G$1</f>
        <v>0.30256410256410254</v>
      </c>
      <c r="Q70">
        <v>0.28999999999999998</v>
      </c>
      <c r="R70" s="7">
        <f t="shared" ref="R70" si="19">Q70/G70*$G$1</f>
        <v>0.14871794871794872</v>
      </c>
      <c r="S70">
        <v>2.16</v>
      </c>
      <c r="T70">
        <v>0.73</v>
      </c>
      <c r="U70" s="9">
        <f t="shared" si="10"/>
        <v>22</v>
      </c>
      <c r="V70" s="15">
        <f t="shared" si="11"/>
        <v>2.2088353413654619E-2</v>
      </c>
      <c r="W70" s="9">
        <f t="shared" si="12"/>
        <v>3.9309361771884196E-2</v>
      </c>
      <c r="X70" s="6">
        <f t="shared" si="13"/>
        <v>3.9467230694662849E-5</v>
      </c>
      <c r="Y70" s="9">
        <f t="shared" si="14"/>
        <v>0.32268518518518519</v>
      </c>
      <c r="Z70" s="8">
        <f t="shared" si="15"/>
        <v>37.078936536404228</v>
      </c>
      <c r="AA70" s="16">
        <f t="shared" si="16"/>
        <v>2.6969489780759935E-2</v>
      </c>
      <c r="AB70" s="18">
        <v>0.03</v>
      </c>
      <c r="AC70" s="17">
        <f t="shared" si="17"/>
        <v>1.383050757987689E-2</v>
      </c>
    </row>
    <row r="71" spans="1:29" x14ac:dyDescent="0.35">
      <c r="A71" s="28">
        <v>68</v>
      </c>
      <c r="B71" s="33" t="s">
        <v>202</v>
      </c>
      <c r="C71" t="s">
        <v>111</v>
      </c>
      <c r="D71" t="s">
        <v>179</v>
      </c>
      <c r="E71" s="1">
        <v>20.399999999999999</v>
      </c>
      <c r="F71">
        <v>2</v>
      </c>
      <c r="G71" s="1">
        <v>975</v>
      </c>
      <c r="H71">
        <v>0</v>
      </c>
      <c r="I71">
        <v>85</v>
      </c>
      <c r="J71">
        <v>28.4</v>
      </c>
      <c r="K71">
        <v>28.8</v>
      </c>
      <c r="L71">
        <v>68.599999999999994</v>
      </c>
      <c r="M71">
        <v>996</v>
      </c>
      <c r="N71" s="1">
        <v>936</v>
      </c>
      <c r="O71">
        <v>0.67</v>
      </c>
      <c r="P71" s="7">
        <f t="shared" si="18"/>
        <v>0.34358974358974359</v>
      </c>
      <c r="Q71">
        <v>0.3</v>
      </c>
      <c r="R71" s="7">
        <f t="shared" si="0"/>
        <v>0.15384615384615385</v>
      </c>
      <c r="S71">
        <v>2.16</v>
      </c>
      <c r="T71">
        <v>0.73</v>
      </c>
      <c r="U71" s="9">
        <f t="shared" si="10"/>
        <v>22.4</v>
      </c>
      <c r="V71" s="15">
        <f t="shared" si="11"/>
        <v>2.2489959839357428E-2</v>
      </c>
      <c r="W71" s="9">
        <f t="shared" si="12"/>
        <v>3.976766611427851E-2</v>
      </c>
      <c r="X71" s="6">
        <f t="shared" si="13"/>
        <v>3.992737561674549E-5</v>
      </c>
      <c r="Y71" s="9">
        <f t="shared" si="14"/>
        <v>0.31759259259259259</v>
      </c>
      <c r="Z71" s="8">
        <f t="shared" si="15"/>
        <v>34.47269813498044</v>
      </c>
      <c r="AA71" s="16">
        <f t="shared" si="16"/>
        <v>2.9008463337694801E-2</v>
      </c>
      <c r="AB71" s="18">
        <v>0.04</v>
      </c>
      <c r="AC71" s="17">
        <f t="shared" si="17"/>
        <v>1.4876135044971693E-2</v>
      </c>
    </row>
    <row r="72" spans="1:29" x14ac:dyDescent="0.35">
      <c r="A72" s="28">
        <v>69</v>
      </c>
      <c r="B72" s="33" t="s">
        <v>202</v>
      </c>
      <c r="C72" t="s">
        <v>111</v>
      </c>
      <c r="D72" t="s">
        <v>180</v>
      </c>
      <c r="E72" s="1">
        <v>20.7</v>
      </c>
      <c r="F72">
        <v>0.9</v>
      </c>
      <c r="G72" s="1">
        <v>1003</v>
      </c>
      <c r="H72">
        <v>3</v>
      </c>
      <c r="I72">
        <v>80</v>
      </c>
      <c r="J72">
        <v>28.7</v>
      </c>
      <c r="K72">
        <v>29</v>
      </c>
      <c r="L72">
        <v>68.599999999999994</v>
      </c>
      <c r="M72">
        <v>996</v>
      </c>
      <c r="N72" s="1">
        <v>860</v>
      </c>
      <c r="O72">
        <v>0.28999999999999998</v>
      </c>
      <c r="P72" s="7">
        <f t="shared" si="18"/>
        <v>0.14456630109670987</v>
      </c>
      <c r="Q72">
        <v>1.0900000000000001</v>
      </c>
      <c r="R72" s="7">
        <f t="shared" ref="R72:R90" si="20">Q72/G72*$G$1</f>
        <v>0.54336989032901306</v>
      </c>
      <c r="S72">
        <v>2.16</v>
      </c>
      <c r="T72">
        <v>0.73</v>
      </c>
      <c r="U72" s="9">
        <f t="shared" si="10"/>
        <v>21.599999999999998</v>
      </c>
      <c r="V72" s="15">
        <f t="shared" si="11"/>
        <v>2.1686746987951804E-2</v>
      </c>
      <c r="W72" s="9">
        <f t="shared" si="12"/>
        <v>4.0230613833064595E-2</v>
      </c>
      <c r="X72" s="6">
        <f t="shared" si="13"/>
        <v>4.0392182563317866E-5</v>
      </c>
      <c r="Y72" s="9">
        <f t="shared" si="14"/>
        <v>0.31759259259259259</v>
      </c>
      <c r="Z72" s="8">
        <f t="shared" si="15"/>
        <v>74.697764616327461</v>
      </c>
      <c r="AA72" s="16">
        <f t="shared" si="16"/>
        <v>1.3387281468680252E-2</v>
      </c>
      <c r="AB72" s="18">
        <v>0.01</v>
      </c>
      <c r="AC72" s="17">
        <f t="shared" si="17"/>
        <v>6.673619874715978E-3</v>
      </c>
    </row>
    <row r="73" spans="1:29" x14ac:dyDescent="0.35">
      <c r="A73" s="28">
        <v>70</v>
      </c>
      <c r="B73" s="33" t="s">
        <v>202</v>
      </c>
      <c r="C73" t="s">
        <v>111</v>
      </c>
      <c r="D73" t="s">
        <v>181</v>
      </c>
      <c r="E73" s="1">
        <v>20.9</v>
      </c>
      <c r="F73">
        <v>0.5</v>
      </c>
      <c r="G73" s="1">
        <v>1015</v>
      </c>
      <c r="H73">
        <v>2</v>
      </c>
      <c r="I73">
        <v>81</v>
      </c>
      <c r="J73">
        <v>28.8</v>
      </c>
      <c r="K73">
        <v>29.1</v>
      </c>
      <c r="L73">
        <v>68.400000000000006</v>
      </c>
      <c r="M73">
        <v>996</v>
      </c>
      <c r="N73" s="1">
        <v>850</v>
      </c>
      <c r="O73">
        <v>0.18</v>
      </c>
      <c r="P73" s="7">
        <f t="shared" si="18"/>
        <v>8.8669950738916259E-2</v>
      </c>
      <c r="Q73">
        <v>0.81</v>
      </c>
      <c r="R73" s="7">
        <f t="shared" si="20"/>
        <v>0.39901477832512317</v>
      </c>
      <c r="S73">
        <v>2.16</v>
      </c>
      <c r="T73">
        <v>0.73</v>
      </c>
      <c r="U73" s="9">
        <f t="shared" si="10"/>
        <v>21.4</v>
      </c>
      <c r="V73" s="15">
        <f t="shared" si="11"/>
        <v>2.1485943775100401E-2</v>
      </c>
      <c r="W73" s="9">
        <f t="shared" si="12"/>
        <v>4.0463841243538488E-2</v>
      </c>
      <c r="X73" s="6">
        <f t="shared" si="13"/>
        <v>4.0626346630058722E-5</v>
      </c>
      <c r="Y73" s="9">
        <f t="shared" si="14"/>
        <v>0.31666666666666671</v>
      </c>
      <c r="Z73" s="8">
        <f t="shared" si="15"/>
        <v>134.17233363425132</v>
      </c>
      <c r="AA73" s="16">
        <f t="shared" si="16"/>
        <v>7.4531013429785164E-3</v>
      </c>
      <c r="AB73" s="18">
        <v>0</v>
      </c>
      <c r="AC73" s="17">
        <f t="shared" si="17"/>
        <v>3.6714784940780868E-3</v>
      </c>
    </row>
    <row r="74" spans="1:29" x14ac:dyDescent="0.35">
      <c r="A74" s="28">
        <v>71</v>
      </c>
      <c r="B74" s="33" t="s">
        <v>202</v>
      </c>
      <c r="C74" t="s">
        <v>111</v>
      </c>
      <c r="D74" t="s">
        <v>182</v>
      </c>
      <c r="E74" s="1">
        <v>21.1</v>
      </c>
      <c r="F74">
        <v>0.3</v>
      </c>
      <c r="G74" s="1">
        <v>1027</v>
      </c>
      <c r="H74">
        <v>1</v>
      </c>
      <c r="I74">
        <v>86</v>
      </c>
      <c r="J74">
        <v>28.9</v>
      </c>
      <c r="K74">
        <v>29.3</v>
      </c>
      <c r="L74">
        <v>68.900000000000006</v>
      </c>
      <c r="M74">
        <v>996</v>
      </c>
      <c r="N74" s="1">
        <v>830</v>
      </c>
      <c r="O74">
        <v>0.11</v>
      </c>
      <c r="P74" s="7">
        <f t="shared" si="18"/>
        <v>5.3554040895813046E-2</v>
      </c>
      <c r="Q74">
        <v>0.57999999999999996</v>
      </c>
      <c r="R74" s="7">
        <f t="shared" si="20"/>
        <v>0.28237585199610515</v>
      </c>
      <c r="S74">
        <v>2.16</v>
      </c>
      <c r="T74">
        <v>0.73</v>
      </c>
      <c r="U74" s="9">
        <f t="shared" si="10"/>
        <v>21.400000000000002</v>
      </c>
      <c r="V74" s="15">
        <f t="shared" si="11"/>
        <v>2.1485943775100404E-2</v>
      </c>
      <c r="W74" s="9">
        <f t="shared" si="12"/>
        <v>4.093382787835554E-2</v>
      </c>
      <c r="X74" s="6">
        <f t="shared" si="13"/>
        <v>4.1098220761401142E-5</v>
      </c>
      <c r="Y74" s="9">
        <f t="shared" si="14"/>
        <v>0.31898148148148153</v>
      </c>
      <c r="Z74" s="8">
        <f t="shared" si="15"/>
        <v>222.47069149386917</v>
      </c>
      <c r="AA74" s="16">
        <f t="shared" si="16"/>
        <v>4.4949741167481291E-3</v>
      </c>
      <c r="AB74" s="18">
        <v>0</v>
      </c>
      <c r="AC74" s="17">
        <f t="shared" si="17"/>
        <v>2.1884002515813678E-3</v>
      </c>
    </row>
    <row r="75" spans="1:29" x14ac:dyDescent="0.35">
      <c r="A75" s="28">
        <v>72</v>
      </c>
      <c r="B75" s="33" t="s">
        <v>202</v>
      </c>
      <c r="C75" t="s">
        <v>111</v>
      </c>
      <c r="D75" t="s">
        <v>183</v>
      </c>
      <c r="E75" s="1">
        <v>21.2</v>
      </c>
      <c r="F75">
        <v>0.4</v>
      </c>
      <c r="G75" s="1">
        <v>1037</v>
      </c>
      <c r="H75">
        <v>1</v>
      </c>
      <c r="I75">
        <v>91</v>
      </c>
      <c r="J75">
        <v>29.1</v>
      </c>
      <c r="K75">
        <v>29.4</v>
      </c>
      <c r="L75">
        <v>70.2</v>
      </c>
      <c r="M75">
        <v>996</v>
      </c>
      <c r="N75" s="1">
        <v>865</v>
      </c>
      <c r="O75">
        <v>0.13</v>
      </c>
      <c r="P75" s="7">
        <f t="shared" si="18"/>
        <v>6.2680810028929612E-2</v>
      </c>
      <c r="Q75">
        <v>0.61</v>
      </c>
      <c r="R75" s="7">
        <f t="shared" si="20"/>
        <v>0.29411764705882348</v>
      </c>
      <c r="S75">
        <v>2.16</v>
      </c>
      <c r="T75">
        <v>0.73</v>
      </c>
      <c r="U75" s="9">
        <f t="shared" si="10"/>
        <v>21.599999999999998</v>
      </c>
      <c r="V75" s="15">
        <f t="shared" si="11"/>
        <v>2.1686746987951804E-2</v>
      </c>
      <c r="W75" s="9">
        <f t="shared" si="12"/>
        <v>4.117059703617932E-2</v>
      </c>
      <c r="X75" s="6">
        <f t="shared" si="13"/>
        <v>4.1335940799376828E-5</v>
      </c>
      <c r="Y75" s="9">
        <f t="shared" si="14"/>
        <v>0.32500000000000001</v>
      </c>
      <c r="Z75" s="8">
        <f t="shared" si="15"/>
        <v>165.10714925356783</v>
      </c>
      <c r="AA75" s="16">
        <f t="shared" si="16"/>
        <v>6.0566729213174329E-3</v>
      </c>
      <c r="AB75" s="18">
        <v>0</v>
      </c>
      <c r="AC75" s="17">
        <f t="shared" si="17"/>
        <v>2.9202858829881547E-3</v>
      </c>
    </row>
    <row r="76" spans="1:29" x14ac:dyDescent="0.35">
      <c r="A76" s="28">
        <v>73</v>
      </c>
      <c r="B76" s="33" t="s">
        <v>202</v>
      </c>
      <c r="C76" t="s">
        <v>111</v>
      </c>
      <c r="D76" t="s">
        <v>184</v>
      </c>
      <c r="E76" s="1">
        <v>21.4</v>
      </c>
      <c r="F76">
        <v>1.2</v>
      </c>
      <c r="G76" s="1">
        <v>1041</v>
      </c>
      <c r="H76">
        <v>6</v>
      </c>
      <c r="I76">
        <v>92</v>
      </c>
      <c r="J76">
        <v>29.2</v>
      </c>
      <c r="K76">
        <v>29.5</v>
      </c>
      <c r="L76">
        <v>68.099999999999994</v>
      </c>
      <c r="M76">
        <v>996</v>
      </c>
      <c r="N76" s="1">
        <v>836</v>
      </c>
      <c r="O76">
        <v>0.35</v>
      </c>
      <c r="P76" s="7">
        <f t="shared" si="18"/>
        <v>0.16810758885686838</v>
      </c>
      <c r="Q76">
        <v>2.0099999999999998</v>
      </c>
      <c r="R76" s="7">
        <f t="shared" si="20"/>
        <v>0.96541786743515845</v>
      </c>
      <c r="S76">
        <v>2.16</v>
      </c>
      <c r="T76">
        <v>0.73</v>
      </c>
      <c r="U76" s="9">
        <f t="shared" si="10"/>
        <v>22.599999999999998</v>
      </c>
      <c r="V76" s="15">
        <f t="shared" si="11"/>
        <v>2.2690763052208834E-2</v>
      </c>
      <c r="W76" s="9">
        <f t="shared" si="12"/>
        <v>4.1408556737124624E-2</v>
      </c>
      <c r="X76" s="6">
        <f t="shared" si="13"/>
        <v>4.1574856161771713E-5</v>
      </c>
      <c r="Y76" s="9">
        <f t="shared" si="14"/>
        <v>0.31527777777777777</v>
      </c>
      <c r="Z76" s="8">
        <f t="shared" si="15"/>
        <v>58.896232889681613</v>
      </c>
      <c r="AA76" s="16">
        <f t="shared" si="16"/>
        <v>1.6979014631939151E-2</v>
      </c>
      <c r="AB76" s="18">
        <v>0.01</v>
      </c>
      <c r="AC76" s="17">
        <f t="shared" si="17"/>
        <v>8.1551463169736559E-3</v>
      </c>
    </row>
    <row r="77" spans="1:29" x14ac:dyDescent="0.35">
      <c r="A77" s="28">
        <v>74</v>
      </c>
      <c r="B77" s="33" t="s">
        <v>202</v>
      </c>
      <c r="C77" t="s">
        <v>111</v>
      </c>
      <c r="D77" t="s">
        <v>185</v>
      </c>
      <c r="E77" s="1">
        <v>21.6</v>
      </c>
      <c r="F77">
        <v>1.4</v>
      </c>
      <c r="G77" s="1">
        <v>1044</v>
      </c>
      <c r="H77">
        <v>5</v>
      </c>
      <c r="I77">
        <v>90</v>
      </c>
      <c r="J77">
        <v>29.3</v>
      </c>
      <c r="K77">
        <v>29.6</v>
      </c>
      <c r="L77">
        <v>66.5</v>
      </c>
      <c r="M77">
        <v>996</v>
      </c>
      <c r="N77" s="1">
        <v>896</v>
      </c>
      <c r="O77">
        <v>0.43</v>
      </c>
      <c r="P77" s="7">
        <f t="shared" si="18"/>
        <v>0.20593869731800765</v>
      </c>
      <c r="Q77">
        <v>1.62</v>
      </c>
      <c r="R77" s="7">
        <f t="shared" si="20"/>
        <v>0.77586206896551735</v>
      </c>
      <c r="S77">
        <v>2.16</v>
      </c>
      <c r="T77">
        <v>0.73</v>
      </c>
      <c r="U77" s="9">
        <f t="shared" si="10"/>
        <v>23</v>
      </c>
      <c r="V77" s="15">
        <f t="shared" si="11"/>
        <v>2.3092369477911646E-2</v>
      </c>
      <c r="W77" s="9">
        <f t="shared" si="12"/>
        <v>4.1647711988770431E-2</v>
      </c>
      <c r="X77" s="6">
        <f t="shared" si="13"/>
        <v>4.1814971876275533E-5</v>
      </c>
      <c r="Y77" s="9">
        <f t="shared" si="14"/>
        <v>0.30787037037037035</v>
      </c>
      <c r="Z77" s="8">
        <f t="shared" si="15"/>
        <v>52.535350098930465</v>
      </c>
      <c r="AA77" s="16">
        <f t="shared" si="16"/>
        <v>1.9034802244905159E-2</v>
      </c>
      <c r="AB77" s="18">
        <v>0.02</v>
      </c>
      <c r="AC77" s="17">
        <f t="shared" si="17"/>
        <v>9.1162846000503624E-3</v>
      </c>
    </row>
    <row r="78" spans="1:29" x14ac:dyDescent="0.35">
      <c r="A78" s="28">
        <v>75</v>
      </c>
      <c r="B78" s="33" t="s">
        <v>202</v>
      </c>
      <c r="C78" t="s">
        <v>111</v>
      </c>
      <c r="D78" t="s">
        <v>186</v>
      </c>
      <c r="E78" s="1">
        <v>21.6</v>
      </c>
      <c r="F78">
        <v>0.9</v>
      </c>
      <c r="G78" s="1">
        <v>1046</v>
      </c>
      <c r="H78">
        <v>4</v>
      </c>
      <c r="I78">
        <v>92</v>
      </c>
      <c r="J78">
        <v>29.4</v>
      </c>
      <c r="K78">
        <v>29.8</v>
      </c>
      <c r="L78">
        <v>70.2</v>
      </c>
      <c r="M78">
        <v>996</v>
      </c>
      <c r="N78" s="1">
        <v>839</v>
      </c>
      <c r="O78">
        <v>0.27</v>
      </c>
      <c r="P78" s="7">
        <f t="shared" si="18"/>
        <v>0.12906309751434036</v>
      </c>
      <c r="Q78">
        <v>1.49</v>
      </c>
      <c r="R78" s="7">
        <f t="shared" si="20"/>
        <v>0.71223709369024857</v>
      </c>
      <c r="S78">
        <v>2.16</v>
      </c>
      <c r="T78">
        <v>0.73</v>
      </c>
      <c r="U78" s="9">
        <f t="shared" si="10"/>
        <v>22.5</v>
      </c>
      <c r="V78" s="15">
        <f t="shared" si="11"/>
        <v>2.2590361445783132E-2</v>
      </c>
      <c r="W78" s="9">
        <f t="shared" si="12"/>
        <v>4.2129629256504472E-2</v>
      </c>
      <c r="X78" s="6">
        <f t="shared" si="13"/>
        <v>4.2298824554723362E-5</v>
      </c>
      <c r="Y78" s="9">
        <f t="shared" si="14"/>
        <v>0.32500000000000001</v>
      </c>
      <c r="Z78" s="8">
        <f t="shared" si="15"/>
        <v>76.049044002541862</v>
      </c>
      <c r="AA78" s="16">
        <f t="shared" si="16"/>
        <v>1.3149409215013617E-2</v>
      </c>
      <c r="AB78" s="18">
        <v>0.01</v>
      </c>
      <c r="AC78" s="17">
        <f t="shared" si="17"/>
        <v>6.2855684584195107E-3</v>
      </c>
    </row>
    <row r="79" spans="1:29" x14ac:dyDescent="0.35">
      <c r="A79" s="28">
        <v>76</v>
      </c>
      <c r="B79" s="33" t="s">
        <v>202</v>
      </c>
      <c r="C79" t="s">
        <v>111</v>
      </c>
      <c r="D79" t="s">
        <v>187</v>
      </c>
      <c r="E79" s="1">
        <v>21.4</v>
      </c>
      <c r="F79">
        <v>1.3</v>
      </c>
      <c r="G79" s="1">
        <v>1035</v>
      </c>
      <c r="H79">
        <v>5</v>
      </c>
      <c r="I79">
        <v>93</v>
      </c>
      <c r="J79">
        <v>29.2</v>
      </c>
      <c r="K79">
        <v>29.6</v>
      </c>
      <c r="L79">
        <v>66.400000000000006</v>
      </c>
      <c r="M79">
        <v>995</v>
      </c>
      <c r="N79" s="1">
        <v>880</v>
      </c>
      <c r="O79">
        <v>0.42</v>
      </c>
      <c r="P79" s="7">
        <f t="shared" si="18"/>
        <v>0.20289855072463769</v>
      </c>
      <c r="Q79">
        <v>1.71</v>
      </c>
      <c r="R79" s="7">
        <f t="shared" si="20"/>
        <v>0.82608695652173914</v>
      </c>
      <c r="S79">
        <v>2.16</v>
      </c>
      <c r="T79">
        <v>0.73</v>
      </c>
      <c r="U79" s="9">
        <f t="shared" si="10"/>
        <v>22.7</v>
      </c>
      <c r="V79" s="15">
        <f t="shared" si="11"/>
        <v>2.2814070351758794E-2</v>
      </c>
      <c r="W79" s="9">
        <f t="shared" si="12"/>
        <v>4.1647711988770431E-2</v>
      </c>
      <c r="X79" s="6">
        <f t="shared" si="13"/>
        <v>4.1856996973638621E-5</v>
      </c>
      <c r="Y79" s="9">
        <f t="shared" si="14"/>
        <v>0.30740740740740741</v>
      </c>
      <c r="Z79" s="8">
        <f t="shared" si="15"/>
        <v>55.968379219305213</v>
      </c>
      <c r="AA79" s="16">
        <f t="shared" si="16"/>
        <v>1.7867231710992075E-2</v>
      </c>
      <c r="AB79" s="18">
        <v>0.02</v>
      </c>
      <c r="AC79" s="17">
        <f t="shared" si="17"/>
        <v>8.6315129038609054E-3</v>
      </c>
    </row>
    <row r="80" spans="1:29" x14ac:dyDescent="0.35">
      <c r="A80" s="28">
        <v>77</v>
      </c>
      <c r="B80" s="33" t="s">
        <v>202</v>
      </c>
      <c r="C80" t="s">
        <v>111</v>
      </c>
      <c r="D80" t="s">
        <v>188</v>
      </c>
      <c r="E80" s="1">
        <v>21</v>
      </c>
      <c r="F80">
        <v>0.6</v>
      </c>
      <c r="G80" s="1">
        <v>1039</v>
      </c>
      <c r="H80">
        <v>1</v>
      </c>
      <c r="I80">
        <v>92</v>
      </c>
      <c r="J80">
        <v>28.9</v>
      </c>
      <c r="K80">
        <v>29.2</v>
      </c>
      <c r="L80">
        <v>69.900000000000006</v>
      </c>
      <c r="M80">
        <v>996</v>
      </c>
      <c r="N80" s="1">
        <v>925</v>
      </c>
      <c r="O80">
        <v>0.2</v>
      </c>
      <c r="P80" s="7">
        <f t="shared" si="18"/>
        <v>9.6246390760346495E-2</v>
      </c>
      <c r="Q80">
        <v>0.54</v>
      </c>
      <c r="R80" s="7">
        <f t="shared" si="20"/>
        <v>0.25986525505293556</v>
      </c>
      <c r="S80">
        <v>2.16</v>
      </c>
      <c r="T80">
        <v>0.73</v>
      </c>
      <c r="U80" s="9">
        <f t="shared" si="10"/>
        <v>21.6</v>
      </c>
      <c r="V80" s="15">
        <f t="shared" si="11"/>
        <v>2.1686746987951807E-2</v>
      </c>
      <c r="W80" s="9">
        <f t="shared" si="12"/>
        <v>4.0698244272437643E-2</v>
      </c>
      <c r="X80" s="6">
        <f t="shared" si="13"/>
        <v>4.0861691036583981E-5</v>
      </c>
      <c r="Y80" s="9">
        <f t="shared" si="14"/>
        <v>0.32361111111111113</v>
      </c>
      <c r="Z80" s="8">
        <f t="shared" si="15"/>
        <v>110.30503050160117</v>
      </c>
      <c r="AA80" s="16">
        <f t="shared" si="16"/>
        <v>9.0657696702734162E-3</v>
      </c>
      <c r="AB80" s="18">
        <v>0.01</v>
      </c>
      <c r="AC80" s="17">
        <f t="shared" si="17"/>
        <v>4.3627380511421631E-3</v>
      </c>
    </row>
    <row r="81" spans="1:29" x14ac:dyDescent="0.35">
      <c r="A81" s="28">
        <v>78</v>
      </c>
      <c r="B81" s="33" t="s">
        <v>202</v>
      </c>
      <c r="C81" t="s">
        <v>111</v>
      </c>
      <c r="D81" t="s">
        <v>189</v>
      </c>
      <c r="E81" s="1">
        <v>20.8</v>
      </c>
      <c r="F81">
        <v>1</v>
      </c>
      <c r="G81" s="1">
        <v>1058</v>
      </c>
      <c r="H81">
        <v>8</v>
      </c>
      <c r="I81">
        <v>68</v>
      </c>
      <c r="J81">
        <v>28.7</v>
      </c>
      <c r="K81">
        <v>28.9</v>
      </c>
      <c r="L81">
        <v>68.2</v>
      </c>
      <c r="M81">
        <v>995</v>
      </c>
      <c r="N81" s="1">
        <v>794</v>
      </c>
      <c r="O81">
        <v>0.35</v>
      </c>
      <c r="P81" s="7">
        <f t="shared" si="18"/>
        <v>0.16540642722117202</v>
      </c>
      <c r="Q81">
        <v>2.73</v>
      </c>
      <c r="R81" s="7">
        <f t="shared" si="20"/>
        <v>1.2901701323251418</v>
      </c>
      <c r="S81">
        <v>2.16</v>
      </c>
      <c r="T81">
        <v>0.73</v>
      </c>
      <c r="U81" s="9">
        <f t="shared" si="10"/>
        <v>21.8</v>
      </c>
      <c r="V81" s="15">
        <f t="shared" si="11"/>
        <v>2.1909547738693469E-2</v>
      </c>
      <c r="W81" s="9">
        <f t="shared" si="12"/>
        <v>3.9998557098681387E-2</v>
      </c>
      <c r="X81" s="6">
        <f t="shared" si="13"/>
        <v>4.0199554873046618E-5</v>
      </c>
      <c r="Y81" s="9">
        <f t="shared" si="14"/>
        <v>0.31574074074074077</v>
      </c>
      <c r="Z81" s="8">
        <f t="shared" si="15"/>
        <v>68.187306622678648</v>
      </c>
      <c r="AA81" s="16">
        <f t="shared" si="16"/>
        <v>1.466548613708415E-2</v>
      </c>
      <c r="AB81" s="18">
        <v>0.01</v>
      </c>
      <c r="AC81" s="17">
        <f t="shared" si="17"/>
        <v>6.9307590439906192E-3</v>
      </c>
    </row>
    <row r="82" spans="1:29" x14ac:dyDescent="0.35">
      <c r="A82" s="28">
        <v>79</v>
      </c>
      <c r="B82" s="33" t="s">
        <v>202</v>
      </c>
      <c r="C82" t="s">
        <v>111</v>
      </c>
      <c r="D82" t="s">
        <v>190</v>
      </c>
      <c r="E82" s="1">
        <v>20.9</v>
      </c>
      <c r="F82">
        <v>0.6</v>
      </c>
      <c r="G82" s="1">
        <v>1041</v>
      </c>
      <c r="H82">
        <v>1</v>
      </c>
      <c r="I82">
        <v>69</v>
      </c>
      <c r="J82">
        <v>28.8</v>
      </c>
      <c r="K82">
        <v>29</v>
      </c>
      <c r="L82">
        <v>66.400000000000006</v>
      </c>
      <c r="M82">
        <v>995</v>
      </c>
      <c r="N82" s="1">
        <v>939</v>
      </c>
      <c r="O82">
        <v>0.19</v>
      </c>
      <c r="P82" s="7">
        <f t="shared" si="18"/>
        <v>9.1258405379442853E-2</v>
      </c>
      <c r="Q82">
        <v>0.45</v>
      </c>
      <c r="R82" s="7">
        <f t="shared" si="20"/>
        <v>0.21613832853025935</v>
      </c>
      <c r="S82">
        <v>2.16</v>
      </c>
      <c r="T82">
        <v>0.73</v>
      </c>
      <c r="U82" s="9">
        <f t="shared" si="10"/>
        <v>21.5</v>
      </c>
      <c r="V82" s="15">
        <f t="shared" si="11"/>
        <v>2.1608040201005024E-2</v>
      </c>
      <c r="W82" s="9">
        <f t="shared" si="12"/>
        <v>4.0230613833064595E-2</v>
      </c>
      <c r="X82" s="6">
        <f t="shared" si="13"/>
        <v>4.0432777721672959E-5</v>
      </c>
      <c r="Y82" s="9">
        <f t="shared" si="14"/>
        <v>0.30740740740740741</v>
      </c>
      <c r="Z82" s="8">
        <f t="shared" si="15"/>
        <v>115.61814727439905</v>
      </c>
      <c r="AA82" s="16">
        <f t="shared" si="16"/>
        <v>8.6491612568974866E-3</v>
      </c>
      <c r="AB82" s="18">
        <v>0.01</v>
      </c>
      <c r="AC82" s="17">
        <f t="shared" si="17"/>
        <v>4.1542561272322224E-3</v>
      </c>
    </row>
    <row r="83" spans="1:29" x14ac:dyDescent="0.35">
      <c r="A83" s="28">
        <v>80</v>
      </c>
      <c r="B83" s="33" t="s">
        <v>202</v>
      </c>
      <c r="C83" t="s">
        <v>111</v>
      </c>
      <c r="D83" t="s">
        <v>191</v>
      </c>
      <c r="E83" s="1">
        <v>20.7</v>
      </c>
      <c r="F83">
        <v>1.2</v>
      </c>
      <c r="G83" s="1">
        <v>1043</v>
      </c>
      <c r="H83">
        <v>3</v>
      </c>
      <c r="I83">
        <v>68</v>
      </c>
      <c r="J83">
        <v>28.7</v>
      </c>
      <c r="K83">
        <v>29</v>
      </c>
      <c r="L83">
        <v>67.599999999999994</v>
      </c>
      <c r="M83">
        <v>995</v>
      </c>
      <c r="N83" s="1">
        <v>920</v>
      </c>
      <c r="O83">
        <v>0.39</v>
      </c>
      <c r="P83" s="7">
        <f t="shared" si="18"/>
        <v>0.18696069031639501</v>
      </c>
      <c r="Q83">
        <v>1.2</v>
      </c>
      <c r="R83" s="7">
        <f t="shared" si="20"/>
        <v>0.57526366251198457</v>
      </c>
      <c r="S83">
        <v>2.16</v>
      </c>
      <c r="T83">
        <v>0.73</v>
      </c>
      <c r="U83" s="9">
        <f t="shared" si="10"/>
        <v>21.9</v>
      </c>
      <c r="V83" s="15">
        <f t="shared" si="11"/>
        <v>2.2010050251256279E-2</v>
      </c>
      <c r="W83" s="9">
        <f t="shared" si="12"/>
        <v>4.0230613833064595E-2</v>
      </c>
      <c r="X83" s="6">
        <f t="shared" si="13"/>
        <v>4.0432777721672959E-5</v>
      </c>
      <c r="Y83" s="9">
        <f t="shared" si="14"/>
        <v>0.31296296296296294</v>
      </c>
      <c r="Z83" s="8">
        <f t="shared" si="15"/>
        <v>57.476486531213737</v>
      </c>
      <c r="AA83" s="16">
        <f t="shared" si="16"/>
        <v>1.7398419081460909E-2</v>
      </c>
      <c r="AB83" s="18">
        <v>0.02</v>
      </c>
      <c r="AC83" s="17">
        <f t="shared" si="17"/>
        <v>8.3405652355996677E-3</v>
      </c>
    </row>
    <row r="84" spans="1:29" x14ac:dyDescent="0.35">
      <c r="A84" s="28">
        <v>81</v>
      </c>
      <c r="B84" s="33" t="s">
        <v>202</v>
      </c>
      <c r="C84" t="s">
        <v>111</v>
      </c>
      <c r="D84" t="s">
        <v>192</v>
      </c>
      <c r="E84" s="1">
        <v>20.399999999999999</v>
      </c>
      <c r="F84">
        <v>0.2</v>
      </c>
      <c r="G84" s="1">
        <v>1051</v>
      </c>
      <c r="H84">
        <v>1</v>
      </c>
      <c r="I84">
        <v>70</v>
      </c>
      <c r="J84">
        <v>28.6</v>
      </c>
      <c r="K84">
        <v>28.9</v>
      </c>
      <c r="L84">
        <v>68.599999999999994</v>
      </c>
      <c r="M84">
        <v>996</v>
      </c>
      <c r="N84" s="1">
        <v>871</v>
      </c>
      <c r="O84">
        <v>7.0000000000000007E-2</v>
      </c>
      <c r="P84" s="7">
        <f t="shared" si="18"/>
        <v>3.3301617507136068E-2</v>
      </c>
      <c r="Q84">
        <v>0.37</v>
      </c>
      <c r="R84" s="7">
        <f t="shared" si="20"/>
        <v>0.17602283539486202</v>
      </c>
      <c r="S84">
        <v>2.16</v>
      </c>
      <c r="T84">
        <v>0.73</v>
      </c>
      <c r="U84" s="9">
        <f t="shared" si="10"/>
        <v>20.599999999999998</v>
      </c>
      <c r="V84" s="15">
        <f t="shared" si="11"/>
        <v>2.0682730923694777E-2</v>
      </c>
      <c r="W84" s="9">
        <f t="shared" si="12"/>
        <v>3.9998557098681387E-2</v>
      </c>
      <c r="X84" s="6">
        <f t="shared" si="13"/>
        <v>4.0159193874178098E-5</v>
      </c>
      <c r="Y84" s="9">
        <f t="shared" si="14"/>
        <v>0.31759259259259259</v>
      </c>
      <c r="Z84" s="8">
        <f t="shared" si="15"/>
        <v>322.9551539115659</v>
      </c>
      <c r="AA84" s="16">
        <f t="shared" si="16"/>
        <v>3.0964051444549103E-3</v>
      </c>
      <c r="AB84" s="18">
        <v>0</v>
      </c>
      <c r="AC84" s="17">
        <f t="shared" si="17"/>
        <v>1.4730757109680829E-3</v>
      </c>
    </row>
    <row r="85" spans="1:29" x14ac:dyDescent="0.35">
      <c r="A85" s="28">
        <v>82</v>
      </c>
      <c r="B85" s="33" t="s">
        <v>202</v>
      </c>
      <c r="C85" t="s">
        <v>111</v>
      </c>
      <c r="D85" t="s">
        <v>193</v>
      </c>
      <c r="E85" s="1">
        <v>20</v>
      </c>
      <c r="F85">
        <v>1.1000000000000001</v>
      </c>
      <c r="G85" s="1">
        <v>1072</v>
      </c>
      <c r="H85">
        <v>4</v>
      </c>
      <c r="I85">
        <v>78</v>
      </c>
      <c r="J85">
        <v>28.4</v>
      </c>
      <c r="K85">
        <v>28.8</v>
      </c>
      <c r="L85">
        <v>68.2</v>
      </c>
      <c r="M85">
        <v>995</v>
      </c>
      <c r="N85" s="1">
        <v>917</v>
      </c>
      <c r="O85">
        <v>0.34</v>
      </c>
      <c r="P85" s="7">
        <f t="shared" si="18"/>
        <v>0.15858208955223882</v>
      </c>
      <c r="Q85">
        <v>1.4</v>
      </c>
      <c r="R85" s="7">
        <f t="shared" si="20"/>
        <v>0.65298507462686561</v>
      </c>
      <c r="S85">
        <v>2.16</v>
      </c>
      <c r="T85">
        <v>0.73</v>
      </c>
      <c r="U85" s="9">
        <f t="shared" si="10"/>
        <v>21.1</v>
      </c>
      <c r="V85" s="15">
        <f t="shared" si="11"/>
        <v>2.1206030150753771E-2</v>
      </c>
      <c r="W85" s="9">
        <f t="shared" si="12"/>
        <v>3.976766611427851E-2</v>
      </c>
      <c r="X85" s="6">
        <f t="shared" si="13"/>
        <v>3.9967503632440716E-5</v>
      </c>
      <c r="Y85" s="9">
        <f t="shared" si="14"/>
        <v>0.31574074074074077</v>
      </c>
      <c r="Z85" s="8">
        <f t="shared" si="15"/>
        <v>59.907299175144182</v>
      </c>
      <c r="AA85" s="16">
        <f t="shared" si="16"/>
        <v>1.6692456741813938E-2</v>
      </c>
      <c r="AB85" s="18">
        <v>0.01</v>
      </c>
      <c r="AC85" s="17">
        <f t="shared" si="17"/>
        <v>7.7856607937565004E-3</v>
      </c>
    </row>
    <row r="86" spans="1:29" x14ac:dyDescent="0.35">
      <c r="A86" s="28">
        <v>83</v>
      </c>
      <c r="B86" s="33" t="s">
        <v>202</v>
      </c>
      <c r="C86" t="s">
        <v>111</v>
      </c>
      <c r="D86" t="s">
        <v>194</v>
      </c>
      <c r="E86" s="1">
        <v>19.899999999999999</v>
      </c>
      <c r="F86">
        <v>0.9</v>
      </c>
      <c r="G86" s="1">
        <v>1075</v>
      </c>
      <c r="H86">
        <v>2</v>
      </c>
      <c r="I86">
        <v>78</v>
      </c>
      <c r="J86">
        <v>28.4</v>
      </c>
      <c r="K86">
        <v>28.7</v>
      </c>
      <c r="L86">
        <v>69.3</v>
      </c>
      <c r="M86">
        <v>995</v>
      </c>
      <c r="N86" s="1">
        <v>964</v>
      </c>
      <c r="O86">
        <v>0.28000000000000003</v>
      </c>
      <c r="P86" s="7">
        <f t="shared" si="18"/>
        <v>0.13023255813953491</v>
      </c>
      <c r="Q86">
        <v>0.74</v>
      </c>
      <c r="R86" s="7">
        <f t="shared" si="20"/>
        <v>0.34418604651162787</v>
      </c>
      <c r="S86">
        <v>2.16</v>
      </c>
      <c r="T86">
        <v>0.73</v>
      </c>
      <c r="U86" s="9">
        <f t="shared" si="10"/>
        <v>20.799999999999997</v>
      </c>
      <c r="V86" s="15">
        <f t="shared" si="11"/>
        <v>2.0904522613065323E-2</v>
      </c>
      <c r="W86" s="9">
        <f t="shared" si="12"/>
        <v>3.9537935969934913E-2</v>
      </c>
      <c r="X86" s="6">
        <f t="shared" si="13"/>
        <v>3.9736619065261219E-5</v>
      </c>
      <c r="Y86" s="9">
        <f t="shared" si="14"/>
        <v>0.3208333333333333</v>
      </c>
      <c r="Z86" s="8">
        <f t="shared" si="15"/>
        <v>71.16770411785302</v>
      </c>
      <c r="AA86" s="16">
        <f t="shared" si="16"/>
        <v>1.4051317411392249E-2</v>
      </c>
      <c r="AB86" s="18">
        <v>0.01</v>
      </c>
      <c r="AC86" s="17">
        <f t="shared" si="17"/>
        <v>6.5354964704149995E-3</v>
      </c>
    </row>
    <row r="87" spans="1:29" x14ac:dyDescent="0.35">
      <c r="A87" s="28">
        <v>84</v>
      </c>
      <c r="B87" s="33" t="s">
        <v>202</v>
      </c>
      <c r="C87" t="s">
        <v>111</v>
      </c>
      <c r="D87" t="s">
        <v>195</v>
      </c>
      <c r="E87" s="1">
        <v>19.899999999999999</v>
      </c>
      <c r="F87">
        <v>0.5</v>
      </c>
      <c r="G87" s="1">
        <v>1073</v>
      </c>
      <c r="H87">
        <v>0</v>
      </c>
      <c r="I87">
        <v>79</v>
      </c>
      <c r="J87">
        <v>28.5</v>
      </c>
      <c r="K87">
        <v>28.9</v>
      </c>
      <c r="L87">
        <v>70.099999999999994</v>
      </c>
      <c r="M87">
        <v>995</v>
      </c>
      <c r="N87" s="1">
        <v>1031</v>
      </c>
      <c r="O87">
        <v>0.16</v>
      </c>
      <c r="P87" s="7">
        <f t="shared" si="18"/>
        <v>7.4557315936626276E-2</v>
      </c>
      <c r="Q87">
        <v>0.04</v>
      </c>
      <c r="R87" s="7">
        <f t="shared" si="20"/>
        <v>1.8639328984156569E-2</v>
      </c>
      <c r="S87">
        <v>2.16</v>
      </c>
      <c r="T87">
        <v>0.73</v>
      </c>
      <c r="U87" s="9">
        <f t="shared" si="10"/>
        <v>20.399999999999999</v>
      </c>
      <c r="V87" s="15">
        <f t="shared" si="11"/>
        <v>2.050251256281407E-2</v>
      </c>
      <c r="W87" s="9">
        <f t="shared" si="12"/>
        <v>3.9998557098681387E-2</v>
      </c>
      <c r="X87" s="6">
        <f t="shared" si="13"/>
        <v>4.0199554873046618E-5</v>
      </c>
      <c r="Y87" s="9">
        <f t="shared" si="14"/>
        <v>0.32453703703703701</v>
      </c>
      <c r="Z87" s="8">
        <f t="shared" si="15"/>
        <v>124.74105026153167</v>
      </c>
      <c r="AA87" s="16">
        <f t="shared" si="16"/>
        <v>8.0166071866751426E-3</v>
      </c>
      <c r="AB87" s="18">
        <v>0</v>
      </c>
      <c r="AC87" s="17">
        <f t="shared" si="17"/>
        <v>3.7356044672297961E-3</v>
      </c>
    </row>
    <row r="88" spans="1:29" x14ac:dyDescent="0.35">
      <c r="A88" s="28">
        <v>85</v>
      </c>
      <c r="B88" s="33" t="s">
        <v>202</v>
      </c>
      <c r="C88" t="s">
        <v>111</v>
      </c>
      <c r="D88" t="s">
        <v>196</v>
      </c>
      <c r="E88" s="1">
        <v>19.7</v>
      </c>
      <c r="F88">
        <v>0.6</v>
      </c>
      <c r="G88" s="1">
        <v>1097</v>
      </c>
      <c r="H88">
        <v>3</v>
      </c>
      <c r="I88">
        <v>77</v>
      </c>
      <c r="J88">
        <v>28.3</v>
      </c>
      <c r="K88">
        <v>28.6</v>
      </c>
      <c r="L88">
        <v>69.599999999999994</v>
      </c>
      <c r="M88">
        <v>995</v>
      </c>
      <c r="N88" s="1">
        <v>911</v>
      </c>
      <c r="O88">
        <v>0.19</v>
      </c>
      <c r="P88" s="7">
        <f t="shared" si="18"/>
        <v>8.6599817684594349E-2</v>
      </c>
      <c r="Q88">
        <v>0.97</v>
      </c>
      <c r="R88" s="7">
        <f t="shared" si="20"/>
        <v>0.44211485870556061</v>
      </c>
      <c r="S88">
        <v>2.16</v>
      </c>
      <c r="T88">
        <v>0.73</v>
      </c>
      <c r="U88" s="9">
        <f t="shared" si="10"/>
        <v>20.3</v>
      </c>
      <c r="V88" s="15">
        <f t="shared" si="11"/>
        <v>2.0402010050251256E-2</v>
      </c>
      <c r="W88" s="9">
        <f t="shared" si="12"/>
        <v>3.9309361771884196E-2</v>
      </c>
      <c r="X88" s="6">
        <f t="shared" si="13"/>
        <v>3.9506896253149947E-5</v>
      </c>
      <c r="Y88" s="9">
        <f t="shared" si="14"/>
        <v>0.32222222222222219</v>
      </c>
      <c r="Z88" s="8">
        <f t="shared" si="15"/>
        <v>104.06667571497302</v>
      </c>
      <c r="AA88" s="16">
        <f t="shared" si="16"/>
        <v>9.609224020366406E-3</v>
      </c>
      <c r="AB88" s="18">
        <v>0.01</v>
      </c>
      <c r="AC88" s="17">
        <f t="shared" si="17"/>
        <v>4.3797739381797656E-3</v>
      </c>
    </row>
    <row r="89" spans="1:29" x14ac:dyDescent="0.35">
      <c r="A89" s="28">
        <v>86</v>
      </c>
      <c r="B89" s="33" t="s">
        <v>202</v>
      </c>
      <c r="C89" t="s">
        <v>111</v>
      </c>
      <c r="D89" t="s">
        <v>197</v>
      </c>
      <c r="E89" s="1">
        <v>19.8</v>
      </c>
      <c r="F89">
        <v>0.8</v>
      </c>
      <c r="G89" s="1">
        <v>1105</v>
      </c>
      <c r="H89">
        <v>3</v>
      </c>
      <c r="I89">
        <v>75</v>
      </c>
      <c r="J89">
        <v>28.3</v>
      </c>
      <c r="K89">
        <v>28.6</v>
      </c>
      <c r="L89">
        <v>68.8</v>
      </c>
      <c r="M89">
        <v>995</v>
      </c>
      <c r="N89" s="1">
        <v>944</v>
      </c>
      <c r="O89">
        <v>0.27</v>
      </c>
      <c r="P89" s="7">
        <f t="shared" si="18"/>
        <v>0.12217194570135746</v>
      </c>
      <c r="Q89">
        <v>1.1299999999999999</v>
      </c>
      <c r="R89" s="7">
        <f t="shared" si="20"/>
        <v>0.5113122171945701</v>
      </c>
      <c r="S89">
        <v>2.16</v>
      </c>
      <c r="T89">
        <v>0.73</v>
      </c>
      <c r="U89" s="9">
        <f t="shared" si="10"/>
        <v>20.6</v>
      </c>
      <c r="V89" s="15">
        <f t="shared" si="11"/>
        <v>2.0703517587939702E-2</v>
      </c>
      <c r="W89" s="9">
        <f t="shared" si="12"/>
        <v>3.9309361771884196E-2</v>
      </c>
      <c r="X89" s="6">
        <f t="shared" si="13"/>
        <v>3.9506896253149947E-5</v>
      </c>
      <c r="Y89" s="9">
        <f t="shared" si="14"/>
        <v>0.31851851851851848</v>
      </c>
      <c r="Z89" s="8">
        <f t="shared" si="15"/>
        <v>79.958756865139435</v>
      </c>
      <c r="AA89" s="16">
        <f t="shared" si="16"/>
        <v>1.2506447563793752E-2</v>
      </c>
      <c r="AB89" s="18">
        <v>0.01</v>
      </c>
      <c r="AC89" s="17">
        <f t="shared" si="17"/>
        <v>5.6590260469654985E-3</v>
      </c>
    </row>
    <row r="90" spans="1:29" x14ac:dyDescent="0.35">
      <c r="A90" s="28">
        <v>87</v>
      </c>
      <c r="B90" s="33" t="s">
        <v>202</v>
      </c>
      <c r="C90" t="s">
        <v>111</v>
      </c>
      <c r="D90" t="s">
        <v>198</v>
      </c>
      <c r="E90" s="1">
        <v>19.8</v>
      </c>
      <c r="F90">
        <v>0.5</v>
      </c>
      <c r="G90" s="1">
        <v>1109</v>
      </c>
      <c r="H90">
        <v>0</v>
      </c>
      <c r="I90">
        <v>72</v>
      </c>
      <c r="J90">
        <v>28.3</v>
      </c>
      <c r="K90">
        <v>28.6</v>
      </c>
      <c r="L90">
        <v>68.2</v>
      </c>
      <c r="M90">
        <v>995</v>
      </c>
      <c r="N90" s="1">
        <v>1064</v>
      </c>
      <c r="O90">
        <v>0.18</v>
      </c>
      <c r="P90" s="7">
        <f t="shared" si="18"/>
        <v>8.1154192966636604E-2</v>
      </c>
      <c r="Q90">
        <v>0.06</v>
      </c>
      <c r="R90" s="7">
        <f t="shared" si="20"/>
        <v>2.7051397655545536E-2</v>
      </c>
      <c r="S90">
        <v>2.16</v>
      </c>
      <c r="T90">
        <v>0.73</v>
      </c>
      <c r="U90" s="9">
        <f t="shared" si="10"/>
        <v>20.3</v>
      </c>
      <c r="V90" s="15">
        <f t="shared" si="11"/>
        <v>2.0402010050251256E-2</v>
      </c>
      <c r="W90" s="9">
        <f t="shared" si="12"/>
        <v>3.9309361771884196E-2</v>
      </c>
      <c r="X90" s="6">
        <f t="shared" si="13"/>
        <v>3.9506896253149947E-5</v>
      </c>
      <c r="Y90" s="9">
        <f t="shared" si="14"/>
        <v>0.31574074074074077</v>
      </c>
      <c r="Z90" s="8">
        <f t="shared" si="15"/>
        <v>127.60751254713408</v>
      </c>
      <c r="AA90" s="16">
        <f t="shared" si="16"/>
        <v>7.836529213988341E-3</v>
      </c>
      <c r="AB90" s="18">
        <v>0</v>
      </c>
      <c r="AC90" s="17">
        <f t="shared" si="17"/>
        <v>3.5331511334483054E-3</v>
      </c>
    </row>
    <row r="91" spans="1:29" x14ac:dyDescent="0.35">
      <c r="A91" s="14"/>
      <c r="B91" s="14"/>
      <c r="U91" s="9"/>
      <c r="V91" s="15"/>
      <c r="W91" s="9"/>
      <c r="X91"/>
      <c r="Y91"/>
      <c r="Z91"/>
      <c r="AA91"/>
    </row>
    <row r="92" spans="1:29" x14ac:dyDescent="0.35">
      <c r="A92" s="14"/>
      <c r="B92" s="14"/>
      <c r="U92" s="9"/>
      <c r="V92" s="15"/>
      <c r="W92" s="9"/>
      <c r="X92"/>
      <c r="Y92"/>
      <c r="Z92"/>
      <c r="AA92"/>
    </row>
    <row r="93" spans="1:29" x14ac:dyDescent="0.35">
      <c r="A93" s="14"/>
      <c r="B93" s="14"/>
      <c r="U93" s="9"/>
      <c r="V93" s="15"/>
      <c r="W93" s="9"/>
      <c r="X93"/>
      <c r="Y93"/>
      <c r="Z93"/>
      <c r="AA93"/>
    </row>
    <row r="94" spans="1:29" x14ac:dyDescent="0.35">
      <c r="A94" s="14"/>
      <c r="B94" s="14"/>
      <c r="U94" s="9"/>
      <c r="V94" s="15"/>
      <c r="W94" s="9"/>
      <c r="X94"/>
      <c r="Y94"/>
      <c r="Z94"/>
      <c r="AA94"/>
    </row>
    <row r="95" spans="1:29" x14ac:dyDescent="0.35">
      <c r="U95" s="9"/>
      <c r="V95" s="15"/>
      <c r="W95" s="9"/>
      <c r="X95"/>
      <c r="Y95"/>
      <c r="Z95"/>
      <c r="AA95"/>
    </row>
    <row r="96" spans="1:29" x14ac:dyDescent="0.35">
      <c r="U96" s="9"/>
      <c r="V96" s="15"/>
      <c r="W96" s="9"/>
      <c r="X96"/>
      <c r="Y96"/>
      <c r="Z96"/>
      <c r="AA96"/>
    </row>
    <row r="97" spans="21:27" x14ac:dyDescent="0.35">
      <c r="U97" s="9"/>
      <c r="V97" s="15"/>
      <c r="W97" s="9"/>
      <c r="X97"/>
      <c r="Y97"/>
      <c r="Z97"/>
      <c r="AA97"/>
    </row>
    <row r="98" spans="21:27" x14ac:dyDescent="0.35">
      <c r="U98" s="9"/>
      <c r="V98" s="15"/>
      <c r="W98" s="9"/>
      <c r="X98"/>
      <c r="Y98"/>
      <c r="Z98"/>
      <c r="AA98"/>
    </row>
    <row r="99" spans="21:27" x14ac:dyDescent="0.35">
      <c r="U99" s="9"/>
      <c r="V99" s="15"/>
      <c r="W99" s="9"/>
      <c r="X99"/>
      <c r="Y99"/>
      <c r="Z99"/>
      <c r="AA99"/>
    </row>
    <row r="100" spans="21:27" x14ac:dyDescent="0.35">
      <c r="U100" s="9"/>
      <c r="V100" s="15"/>
      <c r="W100" s="9"/>
      <c r="X100"/>
      <c r="Y100"/>
      <c r="Z100"/>
      <c r="AA100"/>
    </row>
    <row r="101" spans="21:27" x14ac:dyDescent="0.35">
      <c r="U101" s="9"/>
      <c r="V101" s="15"/>
      <c r="W101" s="9"/>
      <c r="X101"/>
      <c r="Y101"/>
      <c r="Z101"/>
      <c r="AA101"/>
    </row>
    <row r="102" spans="21:27" x14ac:dyDescent="0.35">
      <c r="U102" s="9"/>
      <c r="V102" s="15"/>
      <c r="W102" s="9"/>
      <c r="X102"/>
      <c r="Y102"/>
      <c r="Z102"/>
      <c r="AA102"/>
    </row>
    <row r="103" spans="21:27" x14ac:dyDescent="0.35">
      <c r="U103" s="9"/>
      <c r="V103" s="15"/>
      <c r="W103" s="9"/>
      <c r="X103"/>
      <c r="Y103"/>
      <c r="Z103"/>
      <c r="AA103"/>
    </row>
    <row r="104" spans="21:27" x14ac:dyDescent="0.35">
      <c r="U104" s="9"/>
      <c r="V104" s="15"/>
      <c r="W104" s="9"/>
      <c r="X104"/>
      <c r="Y104"/>
      <c r="Z104"/>
      <c r="AA104"/>
    </row>
    <row r="105" spans="21:27" x14ac:dyDescent="0.35">
      <c r="U105" s="9"/>
      <c r="V105" s="15"/>
      <c r="W105" s="9"/>
      <c r="X105"/>
      <c r="Y105"/>
      <c r="Z105"/>
      <c r="AA105"/>
    </row>
    <row r="106" spans="21:27" x14ac:dyDescent="0.35">
      <c r="U106" s="9"/>
      <c r="V106" s="15"/>
      <c r="W106" s="9"/>
      <c r="X106"/>
      <c r="Y106"/>
      <c r="Z106"/>
      <c r="AA106"/>
    </row>
    <row r="107" spans="21:27" x14ac:dyDescent="0.35">
      <c r="U107" s="9"/>
      <c r="V107" s="15"/>
      <c r="W107" s="9"/>
      <c r="X107"/>
      <c r="Y107"/>
      <c r="Z107"/>
      <c r="AA107"/>
    </row>
    <row r="108" spans="21:27" x14ac:dyDescent="0.35">
      <c r="U108" s="9"/>
      <c r="V108" s="15"/>
      <c r="W108" s="9"/>
      <c r="X108"/>
      <c r="Y108"/>
      <c r="Z108"/>
      <c r="AA108"/>
    </row>
    <row r="109" spans="21:27" x14ac:dyDescent="0.35">
      <c r="U109" s="9"/>
      <c r="V109" s="15"/>
      <c r="W109" s="9"/>
      <c r="X109"/>
      <c r="Y109"/>
      <c r="Z109"/>
      <c r="AA109"/>
    </row>
    <row r="110" spans="21:27" x14ac:dyDescent="0.35">
      <c r="U110" s="9"/>
      <c r="V110" s="15"/>
      <c r="W110" s="9"/>
      <c r="X110"/>
      <c r="Y110"/>
      <c r="Z110"/>
      <c r="AA110"/>
    </row>
    <row r="111" spans="21:27" x14ac:dyDescent="0.35">
      <c r="U111" s="9"/>
      <c r="V111" s="15"/>
      <c r="W111" s="9"/>
      <c r="X111"/>
      <c r="Y111"/>
      <c r="Z111"/>
      <c r="AA111"/>
    </row>
    <row r="112" spans="21:27" x14ac:dyDescent="0.35">
      <c r="U112" s="9"/>
      <c r="V112" s="15"/>
      <c r="W112" s="9"/>
      <c r="X112"/>
      <c r="Y112"/>
      <c r="Z112"/>
      <c r="AA112"/>
    </row>
    <row r="113" spans="21:27" x14ac:dyDescent="0.35">
      <c r="U113" s="9"/>
      <c r="V113" s="15"/>
      <c r="W113" s="9"/>
      <c r="X113"/>
      <c r="Y113"/>
      <c r="Z113"/>
      <c r="AA113"/>
    </row>
    <row r="114" spans="21:27" x14ac:dyDescent="0.35">
      <c r="U114" s="9"/>
      <c r="V114" s="15"/>
      <c r="W114" s="9"/>
      <c r="X114"/>
      <c r="Y114"/>
      <c r="Z114"/>
      <c r="AA114"/>
    </row>
    <row r="115" spans="21:27" x14ac:dyDescent="0.35">
      <c r="U115" s="9"/>
      <c r="V115" s="15"/>
      <c r="W115" s="9"/>
      <c r="X115"/>
      <c r="Y115"/>
      <c r="Z115"/>
      <c r="AA115"/>
    </row>
    <row r="116" spans="21:27" x14ac:dyDescent="0.35">
      <c r="U116" s="9"/>
      <c r="V116" s="15"/>
      <c r="W116" s="9"/>
      <c r="X116"/>
      <c r="Y116"/>
      <c r="Z116"/>
      <c r="AA116"/>
    </row>
    <row r="117" spans="21:27" x14ac:dyDescent="0.35">
      <c r="U117" s="9"/>
      <c r="V117" s="15"/>
      <c r="W117" s="9"/>
      <c r="X117"/>
      <c r="Y117"/>
      <c r="Z117"/>
      <c r="AA117"/>
    </row>
    <row r="118" spans="21:27" x14ac:dyDescent="0.35">
      <c r="U118" s="9"/>
      <c r="V118" s="15"/>
      <c r="W118" s="9"/>
      <c r="X118"/>
      <c r="Y118"/>
      <c r="Z118"/>
      <c r="AA118"/>
    </row>
    <row r="119" spans="21:27" x14ac:dyDescent="0.35">
      <c r="U119" s="9"/>
      <c r="V119" s="15"/>
      <c r="W119" s="9"/>
      <c r="X119"/>
      <c r="Y119"/>
      <c r="Z119"/>
      <c r="AA119"/>
    </row>
    <row r="120" spans="21:27" x14ac:dyDescent="0.35">
      <c r="U120" s="9"/>
      <c r="V120" s="15"/>
      <c r="W120" s="9"/>
      <c r="X120"/>
      <c r="Y120"/>
      <c r="Z120"/>
      <c r="AA120"/>
    </row>
    <row r="121" spans="21:27" x14ac:dyDescent="0.35">
      <c r="U121" s="9"/>
      <c r="V121" s="15"/>
      <c r="W121" s="9"/>
      <c r="X121"/>
      <c r="Y121"/>
      <c r="Z121"/>
      <c r="AA121"/>
    </row>
    <row r="122" spans="21:27" x14ac:dyDescent="0.35">
      <c r="U122" s="9"/>
      <c r="V122" s="15"/>
      <c r="W122" s="9"/>
      <c r="X122"/>
      <c r="Y122"/>
      <c r="Z122"/>
      <c r="AA122"/>
    </row>
    <row r="123" spans="21:27" x14ac:dyDescent="0.35">
      <c r="U123" s="9"/>
      <c r="V123" s="15"/>
      <c r="W123" s="9"/>
      <c r="X123"/>
      <c r="Y123"/>
      <c r="Z123"/>
      <c r="AA123"/>
    </row>
    <row r="124" spans="21:27" x14ac:dyDescent="0.35">
      <c r="U124" s="9"/>
      <c r="V124" s="15"/>
      <c r="W124" s="9"/>
      <c r="X124"/>
      <c r="Y124"/>
      <c r="Z124"/>
      <c r="AA124"/>
    </row>
    <row r="125" spans="21:27" x14ac:dyDescent="0.35">
      <c r="U125" s="9"/>
      <c r="V125" s="15"/>
      <c r="W125" s="9"/>
      <c r="X125"/>
      <c r="Y125"/>
      <c r="Z125"/>
      <c r="AA125"/>
    </row>
    <row r="126" spans="21:27" x14ac:dyDescent="0.35">
      <c r="U126"/>
      <c r="V126"/>
      <c r="W126"/>
      <c r="X126"/>
      <c r="Y126"/>
      <c r="Z126"/>
      <c r="AA126"/>
    </row>
    <row r="127" spans="21:27" x14ac:dyDescent="0.35">
      <c r="U127"/>
      <c r="V127"/>
      <c r="W127"/>
      <c r="X127"/>
      <c r="Y127"/>
      <c r="Z127"/>
      <c r="AA127"/>
    </row>
    <row r="128" spans="21:27" x14ac:dyDescent="0.35">
      <c r="U128"/>
      <c r="V128"/>
      <c r="W128"/>
      <c r="X128"/>
      <c r="Y128"/>
      <c r="Z128"/>
      <c r="AA128"/>
    </row>
    <row r="129" spans="21:27" x14ac:dyDescent="0.35">
      <c r="U129"/>
      <c r="V129"/>
      <c r="W129"/>
      <c r="X129"/>
      <c r="Y129"/>
      <c r="Z129"/>
      <c r="AA129"/>
    </row>
    <row r="130" spans="21:27" x14ac:dyDescent="0.35">
      <c r="U130"/>
      <c r="V130"/>
      <c r="W130"/>
      <c r="X130"/>
      <c r="Y130"/>
      <c r="Z130"/>
      <c r="AA130"/>
    </row>
    <row r="131" spans="21:27" x14ac:dyDescent="0.35">
      <c r="U131"/>
      <c r="V131"/>
      <c r="W131"/>
      <c r="X131"/>
      <c r="Y131"/>
      <c r="Z131"/>
      <c r="AA131"/>
    </row>
    <row r="132" spans="21:27" x14ac:dyDescent="0.35">
      <c r="U132"/>
      <c r="V132"/>
      <c r="W132"/>
      <c r="X132"/>
      <c r="Y132"/>
      <c r="Z132"/>
      <c r="AA132"/>
    </row>
    <row r="133" spans="21:27" x14ac:dyDescent="0.35">
      <c r="U133"/>
      <c r="V133"/>
      <c r="W133"/>
      <c r="X133"/>
      <c r="Y133"/>
      <c r="Z133"/>
      <c r="AA133"/>
    </row>
    <row r="134" spans="21:27" x14ac:dyDescent="0.35">
      <c r="U134"/>
      <c r="V134"/>
      <c r="W134"/>
      <c r="X134"/>
      <c r="Y134"/>
      <c r="Z134"/>
      <c r="AA134"/>
    </row>
    <row r="135" spans="21:27" x14ac:dyDescent="0.35">
      <c r="U135"/>
      <c r="V135"/>
      <c r="W135"/>
      <c r="X135"/>
      <c r="Y135"/>
      <c r="Z135"/>
      <c r="AA135"/>
    </row>
    <row r="136" spans="21:27" x14ac:dyDescent="0.35">
      <c r="U136"/>
      <c r="V136"/>
      <c r="W136"/>
      <c r="X136"/>
      <c r="Y136"/>
      <c r="Z136"/>
      <c r="AA136"/>
    </row>
    <row r="137" spans="21:27" x14ac:dyDescent="0.35">
      <c r="U137"/>
      <c r="V137"/>
      <c r="W137"/>
      <c r="X137"/>
      <c r="Y137"/>
      <c r="Z137"/>
      <c r="AA137"/>
    </row>
    <row r="138" spans="21:27" x14ac:dyDescent="0.35">
      <c r="U138"/>
      <c r="V138"/>
      <c r="W138"/>
      <c r="X138"/>
      <c r="Y138"/>
      <c r="Z138"/>
      <c r="AA138"/>
    </row>
    <row r="139" spans="21:27" x14ac:dyDescent="0.35">
      <c r="U139"/>
      <c r="V139"/>
      <c r="W139"/>
      <c r="X139"/>
      <c r="Y139"/>
      <c r="Z139"/>
      <c r="AA139"/>
    </row>
    <row r="140" spans="21:27" x14ac:dyDescent="0.35">
      <c r="U140"/>
      <c r="V140"/>
      <c r="W140"/>
      <c r="X140"/>
      <c r="Y140"/>
      <c r="Z140"/>
      <c r="AA140"/>
    </row>
    <row r="141" spans="21:27" x14ac:dyDescent="0.35">
      <c r="U141"/>
      <c r="V141"/>
      <c r="W141"/>
      <c r="X141"/>
      <c r="Y141"/>
      <c r="Z141"/>
      <c r="AA141"/>
    </row>
    <row r="142" spans="21:27" x14ac:dyDescent="0.35">
      <c r="U142"/>
      <c r="V142"/>
      <c r="W142"/>
      <c r="X142"/>
      <c r="Y142"/>
      <c r="Z142"/>
      <c r="AA142"/>
    </row>
    <row r="143" spans="21:27" x14ac:dyDescent="0.35">
      <c r="U143"/>
      <c r="V143"/>
      <c r="W143"/>
      <c r="X143"/>
      <c r="Y143"/>
      <c r="Z143"/>
      <c r="AA143"/>
    </row>
    <row r="144" spans="21:27" x14ac:dyDescent="0.35">
      <c r="U144"/>
      <c r="V144"/>
      <c r="W144"/>
      <c r="X144"/>
      <c r="Y144"/>
      <c r="Z144"/>
      <c r="AA144"/>
    </row>
    <row r="145" spans="21:27" x14ac:dyDescent="0.35">
      <c r="U145"/>
      <c r="V145"/>
      <c r="W145"/>
      <c r="X145"/>
      <c r="Y145"/>
      <c r="Z145"/>
      <c r="AA145"/>
    </row>
    <row r="146" spans="21:27" x14ac:dyDescent="0.35">
      <c r="U146"/>
      <c r="V146"/>
      <c r="W146"/>
      <c r="X146"/>
      <c r="Y146"/>
      <c r="Z146"/>
      <c r="AA146"/>
    </row>
    <row r="147" spans="21:27" x14ac:dyDescent="0.35">
      <c r="U147"/>
      <c r="V147"/>
      <c r="W147"/>
      <c r="X147"/>
      <c r="Y147"/>
      <c r="Z147"/>
      <c r="AA147"/>
    </row>
    <row r="148" spans="21:27" x14ac:dyDescent="0.35">
      <c r="U148"/>
      <c r="V148"/>
      <c r="W148"/>
      <c r="X148"/>
      <c r="Y148"/>
      <c r="Z148"/>
      <c r="AA148"/>
    </row>
    <row r="149" spans="21:27" x14ac:dyDescent="0.35">
      <c r="U149"/>
      <c r="V149"/>
      <c r="W149"/>
      <c r="X149"/>
      <c r="Y149"/>
      <c r="Z149"/>
      <c r="AA149"/>
    </row>
    <row r="150" spans="21:27" x14ac:dyDescent="0.35">
      <c r="U150"/>
      <c r="V150"/>
      <c r="W150"/>
      <c r="X150"/>
      <c r="Y150"/>
      <c r="Z150"/>
      <c r="AA150"/>
    </row>
    <row r="151" spans="21:27" x14ac:dyDescent="0.35">
      <c r="U151"/>
      <c r="V151"/>
      <c r="W151"/>
      <c r="X151"/>
      <c r="Y151"/>
      <c r="Z151"/>
      <c r="AA151"/>
    </row>
    <row r="152" spans="21:27" x14ac:dyDescent="0.35">
      <c r="U152"/>
      <c r="V152"/>
      <c r="W152"/>
      <c r="X152"/>
      <c r="Y152"/>
      <c r="Z152"/>
      <c r="AA152"/>
    </row>
    <row r="153" spans="21:27" x14ac:dyDescent="0.35">
      <c r="U153"/>
      <c r="V153"/>
      <c r="W153"/>
      <c r="X153"/>
      <c r="Y153"/>
      <c r="Z153"/>
      <c r="AA153"/>
    </row>
    <row r="154" spans="21:27" x14ac:dyDescent="0.35">
      <c r="U154"/>
      <c r="V154"/>
      <c r="W154"/>
      <c r="X154"/>
      <c r="Y154"/>
      <c r="Z154"/>
      <c r="AA154"/>
    </row>
    <row r="155" spans="21:27" x14ac:dyDescent="0.35">
      <c r="U155"/>
      <c r="V155"/>
      <c r="W155"/>
      <c r="X155"/>
      <c r="Y155"/>
      <c r="Z155"/>
      <c r="AA155"/>
    </row>
    <row r="156" spans="21:27" x14ac:dyDescent="0.35">
      <c r="U156"/>
      <c r="V156"/>
      <c r="W156"/>
      <c r="X156"/>
      <c r="Y156"/>
      <c r="Z156"/>
      <c r="AA156"/>
    </row>
    <row r="157" spans="21:27" x14ac:dyDescent="0.35">
      <c r="U157"/>
      <c r="V157"/>
      <c r="W157"/>
      <c r="X157"/>
      <c r="Y157"/>
      <c r="Z157"/>
      <c r="AA157"/>
    </row>
    <row r="158" spans="21:27" x14ac:dyDescent="0.35">
      <c r="U158"/>
      <c r="V158"/>
      <c r="W158"/>
      <c r="X158"/>
      <c r="Y158"/>
      <c r="Z158"/>
      <c r="AA158"/>
    </row>
    <row r="159" spans="21:27" x14ac:dyDescent="0.35">
      <c r="U159"/>
      <c r="V159"/>
      <c r="W159"/>
      <c r="X159"/>
      <c r="Y159"/>
      <c r="Z159"/>
      <c r="AA159"/>
    </row>
    <row r="160" spans="21:27" x14ac:dyDescent="0.35">
      <c r="U160"/>
      <c r="V160"/>
      <c r="W160"/>
      <c r="X160"/>
      <c r="Y160"/>
      <c r="Z160"/>
      <c r="AA160"/>
    </row>
    <row r="161" spans="21:27" x14ac:dyDescent="0.35">
      <c r="U161"/>
      <c r="V161"/>
      <c r="W161"/>
      <c r="X161"/>
      <c r="Y161"/>
      <c r="Z161"/>
      <c r="AA161"/>
    </row>
    <row r="162" spans="21:27" x14ac:dyDescent="0.35">
      <c r="U162"/>
      <c r="V162"/>
      <c r="W162"/>
      <c r="X162"/>
      <c r="Y162"/>
      <c r="Z162"/>
      <c r="AA162"/>
    </row>
    <row r="163" spans="21:27" x14ac:dyDescent="0.35">
      <c r="U163"/>
      <c r="V163"/>
      <c r="W163"/>
      <c r="X163"/>
      <c r="Y163"/>
      <c r="Z163"/>
      <c r="AA163"/>
    </row>
    <row r="164" spans="21:27" x14ac:dyDescent="0.35">
      <c r="U164"/>
      <c r="V164"/>
      <c r="W164"/>
      <c r="X164"/>
      <c r="Y164"/>
      <c r="Z164"/>
      <c r="AA164"/>
    </row>
    <row r="165" spans="21:27" x14ac:dyDescent="0.35">
      <c r="U165"/>
      <c r="V165"/>
      <c r="W165"/>
      <c r="X165"/>
      <c r="Y165"/>
      <c r="Z165"/>
      <c r="AA165"/>
    </row>
    <row r="166" spans="21:27" x14ac:dyDescent="0.35">
      <c r="U166"/>
      <c r="V166"/>
      <c r="W166"/>
      <c r="X166"/>
      <c r="Y166"/>
      <c r="Z166"/>
      <c r="AA166"/>
    </row>
    <row r="167" spans="21:27" x14ac:dyDescent="0.35">
      <c r="U167"/>
      <c r="V167"/>
      <c r="W167"/>
      <c r="X167"/>
      <c r="Y167"/>
      <c r="Z167"/>
      <c r="AA167"/>
    </row>
    <row r="168" spans="21:27" x14ac:dyDescent="0.35">
      <c r="U168"/>
      <c r="V168"/>
      <c r="W168"/>
      <c r="X168"/>
      <c r="Y168"/>
      <c r="Z168"/>
      <c r="AA168"/>
    </row>
    <row r="169" spans="21:27" x14ac:dyDescent="0.35">
      <c r="U169"/>
      <c r="V169"/>
      <c r="W169"/>
      <c r="X169"/>
      <c r="Y169"/>
      <c r="Z169"/>
      <c r="AA169"/>
    </row>
    <row r="170" spans="21:27" x14ac:dyDescent="0.35">
      <c r="U170"/>
      <c r="V170"/>
      <c r="W170"/>
      <c r="X170"/>
      <c r="Y170"/>
      <c r="Z170"/>
      <c r="AA170"/>
    </row>
    <row r="171" spans="21:27" x14ac:dyDescent="0.35">
      <c r="U171"/>
      <c r="V171"/>
      <c r="W171"/>
      <c r="X171"/>
      <c r="Y171"/>
      <c r="Z171"/>
      <c r="AA171"/>
    </row>
    <row r="172" spans="21:27" x14ac:dyDescent="0.35">
      <c r="U172"/>
      <c r="V172"/>
      <c r="W172"/>
      <c r="X172"/>
      <c r="Y172"/>
      <c r="Z172"/>
      <c r="AA172"/>
    </row>
    <row r="173" spans="21:27" x14ac:dyDescent="0.35">
      <c r="U173"/>
      <c r="V173"/>
      <c r="W173"/>
      <c r="X173"/>
      <c r="Y173"/>
      <c r="Z173"/>
      <c r="AA173"/>
    </row>
    <row r="174" spans="21:27" x14ac:dyDescent="0.35">
      <c r="U174"/>
      <c r="V174"/>
      <c r="W174"/>
      <c r="X174"/>
      <c r="Y174"/>
      <c r="Z174"/>
      <c r="AA174"/>
    </row>
    <row r="175" spans="21:27" x14ac:dyDescent="0.35">
      <c r="U175"/>
      <c r="V175"/>
      <c r="W175"/>
      <c r="X175"/>
      <c r="Y175"/>
      <c r="Z175"/>
      <c r="AA175"/>
    </row>
    <row r="176" spans="21:27" x14ac:dyDescent="0.35">
      <c r="U176"/>
      <c r="V176"/>
      <c r="W176"/>
      <c r="X176"/>
      <c r="Y176"/>
      <c r="Z176"/>
      <c r="AA176"/>
    </row>
    <row r="177" spans="21:27" x14ac:dyDescent="0.35">
      <c r="U177"/>
      <c r="V177"/>
      <c r="W177"/>
      <c r="X177"/>
      <c r="Y177"/>
      <c r="Z177"/>
      <c r="AA177"/>
    </row>
    <row r="178" spans="21:27" x14ac:dyDescent="0.35">
      <c r="U178"/>
      <c r="V178"/>
      <c r="W178"/>
      <c r="X178"/>
      <c r="Y178"/>
      <c r="Z178"/>
      <c r="AA178"/>
    </row>
    <row r="179" spans="21:27" x14ac:dyDescent="0.35">
      <c r="U179"/>
      <c r="V179"/>
      <c r="W179"/>
      <c r="X179"/>
      <c r="Y179"/>
      <c r="Z179"/>
      <c r="AA179"/>
    </row>
    <row r="180" spans="21:27" x14ac:dyDescent="0.35">
      <c r="U180"/>
      <c r="V180"/>
      <c r="W180"/>
      <c r="X180"/>
      <c r="Y180"/>
      <c r="Z180"/>
      <c r="AA180"/>
    </row>
    <row r="181" spans="21:27" x14ac:dyDescent="0.35">
      <c r="U181"/>
      <c r="V181"/>
      <c r="W181"/>
      <c r="X181"/>
      <c r="Y181"/>
      <c r="Z181"/>
      <c r="AA181"/>
    </row>
    <row r="182" spans="21:27" x14ac:dyDescent="0.35">
      <c r="U182"/>
      <c r="V182"/>
      <c r="W182"/>
      <c r="X182"/>
      <c r="Y182"/>
      <c r="Z182"/>
      <c r="AA182"/>
    </row>
    <row r="183" spans="21:27" x14ac:dyDescent="0.35">
      <c r="U183"/>
      <c r="V183"/>
      <c r="W183"/>
      <c r="X183"/>
      <c r="Y183"/>
      <c r="Z183"/>
      <c r="AA183"/>
    </row>
    <row r="184" spans="21:27" x14ac:dyDescent="0.35">
      <c r="U184"/>
      <c r="V184"/>
      <c r="W184"/>
      <c r="X184"/>
      <c r="Y184"/>
      <c r="Z184"/>
      <c r="AA184"/>
    </row>
    <row r="185" spans="21:27" x14ac:dyDescent="0.35">
      <c r="U185"/>
      <c r="V185"/>
      <c r="W185"/>
      <c r="X185"/>
      <c r="Y185"/>
      <c r="Z185"/>
      <c r="AA185"/>
    </row>
    <row r="186" spans="21:27" x14ac:dyDescent="0.35">
      <c r="U186"/>
      <c r="V186"/>
      <c r="W186"/>
      <c r="X186"/>
      <c r="Y186"/>
      <c r="Z186"/>
      <c r="AA186"/>
    </row>
    <row r="187" spans="21:27" x14ac:dyDescent="0.35">
      <c r="U187"/>
      <c r="V187"/>
      <c r="W187"/>
      <c r="X187"/>
      <c r="Y187"/>
      <c r="Z187"/>
      <c r="AA187"/>
    </row>
    <row r="188" spans="21:27" x14ac:dyDescent="0.35">
      <c r="U188"/>
      <c r="V188"/>
      <c r="W188"/>
      <c r="X188"/>
      <c r="Y188"/>
      <c r="Z188"/>
      <c r="AA188"/>
    </row>
    <row r="189" spans="21:27" x14ac:dyDescent="0.35">
      <c r="U189"/>
      <c r="V189"/>
      <c r="W189"/>
      <c r="X189"/>
      <c r="Y189"/>
      <c r="Z189"/>
      <c r="AA189"/>
    </row>
    <row r="190" spans="21:27" x14ac:dyDescent="0.35">
      <c r="U190"/>
      <c r="V190"/>
      <c r="W190"/>
      <c r="X190"/>
      <c r="Y190"/>
      <c r="Z190"/>
      <c r="AA190"/>
    </row>
    <row r="191" spans="21:27" x14ac:dyDescent="0.35">
      <c r="U191"/>
      <c r="V191"/>
      <c r="W191"/>
      <c r="X191"/>
      <c r="Y191"/>
      <c r="Z191"/>
      <c r="AA191"/>
    </row>
    <row r="192" spans="21:27" x14ac:dyDescent="0.35">
      <c r="U192"/>
      <c r="V192"/>
      <c r="W192"/>
      <c r="X192"/>
      <c r="Y192"/>
      <c r="Z192"/>
      <c r="AA192"/>
    </row>
    <row r="193" spans="21:27" x14ac:dyDescent="0.35">
      <c r="U193"/>
      <c r="V193"/>
      <c r="W193"/>
      <c r="X193"/>
      <c r="Y193"/>
      <c r="Z193"/>
      <c r="AA193"/>
    </row>
    <row r="194" spans="21:27" x14ac:dyDescent="0.35">
      <c r="U194"/>
      <c r="V194"/>
      <c r="W194"/>
      <c r="X194"/>
      <c r="Y194"/>
      <c r="Z194"/>
      <c r="AA194"/>
    </row>
    <row r="195" spans="21:27" x14ac:dyDescent="0.35">
      <c r="U195"/>
      <c r="V195"/>
      <c r="W195"/>
      <c r="X195"/>
      <c r="Y195"/>
      <c r="Z195"/>
      <c r="AA195"/>
    </row>
    <row r="196" spans="21:27" x14ac:dyDescent="0.35">
      <c r="U196"/>
      <c r="V196"/>
      <c r="W196"/>
      <c r="X196"/>
      <c r="Y196"/>
      <c r="Z196"/>
      <c r="AA196"/>
    </row>
    <row r="197" spans="21:27" x14ac:dyDescent="0.35">
      <c r="U197"/>
      <c r="V197"/>
      <c r="W197"/>
      <c r="X197"/>
      <c r="Y197"/>
      <c r="Z197"/>
      <c r="AA197"/>
    </row>
    <row r="198" spans="21:27" x14ac:dyDescent="0.35">
      <c r="U198"/>
      <c r="V198"/>
      <c r="W198"/>
      <c r="X198"/>
      <c r="Y198"/>
      <c r="Z198"/>
      <c r="AA198"/>
    </row>
    <row r="199" spans="21:27" x14ac:dyDescent="0.35">
      <c r="U199"/>
      <c r="V199"/>
      <c r="W199"/>
      <c r="X199"/>
      <c r="Y199"/>
      <c r="Z199"/>
      <c r="AA199"/>
    </row>
    <row r="200" spans="21:27" x14ac:dyDescent="0.35">
      <c r="U200"/>
      <c r="V200"/>
      <c r="W200"/>
      <c r="X200"/>
      <c r="Y200"/>
      <c r="Z200"/>
      <c r="AA200"/>
    </row>
    <row r="201" spans="21:27" x14ac:dyDescent="0.35">
      <c r="U201"/>
      <c r="V201"/>
      <c r="W201"/>
      <c r="X201"/>
      <c r="Y201"/>
      <c r="Z201"/>
      <c r="AA201"/>
    </row>
    <row r="202" spans="21:27" x14ac:dyDescent="0.35">
      <c r="U202"/>
      <c r="V202"/>
      <c r="W202"/>
      <c r="X202"/>
      <c r="Y202"/>
      <c r="Z202"/>
      <c r="AA202"/>
    </row>
    <row r="203" spans="21:27" x14ac:dyDescent="0.35">
      <c r="U203"/>
      <c r="V203"/>
      <c r="W203"/>
      <c r="X203"/>
      <c r="Y203"/>
      <c r="Z203"/>
      <c r="AA203"/>
    </row>
    <row r="204" spans="21:27" x14ac:dyDescent="0.35">
      <c r="U204"/>
      <c r="V204"/>
      <c r="W204"/>
      <c r="X204"/>
      <c r="Y204"/>
      <c r="Z204"/>
      <c r="AA204"/>
    </row>
    <row r="205" spans="21:27" x14ac:dyDescent="0.35">
      <c r="U205"/>
      <c r="V205"/>
      <c r="W205"/>
      <c r="X205"/>
      <c r="Y205"/>
      <c r="Z205"/>
      <c r="AA205"/>
    </row>
    <row r="206" spans="21:27" x14ac:dyDescent="0.35">
      <c r="U206"/>
      <c r="V206"/>
      <c r="W206"/>
      <c r="X206"/>
      <c r="Y206"/>
      <c r="Z206"/>
      <c r="AA206"/>
    </row>
    <row r="207" spans="21:27" x14ac:dyDescent="0.35">
      <c r="U207"/>
      <c r="V207"/>
      <c r="W207"/>
      <c r="X207"/>
      <c r="Y207"/>
      <c r="Z207"/>
      <c r="AA207"/>
    </row>
    <row r="208" spans="21:27" x14ac:dyDescent="0.35">
      <c r="U208"/>
      <c r="V208"/>
      <c r="W208"/>
      <c r="X208"/>
      <c r="Y208"/>
      <c r="Z208"/>
      <c r="AA208"/>
    </row>
    <row r="209" spans="21:27" x14ac:dyDescent="0.35">
      <c r="U209"/>
      <c r="V209"/>
      <c r="W209"/>
      <c r="X209"/>
      <c r="Y209"/>
      <c r="Z209"/>
      <c r="AA209"/>
    </row>
    <row r="210" spans="21:27" x14ac:dyDescent="0.35">
      <c r="U210"/>
      <c r="V210"/>
      <c r="W210"/>
      <c r="X210"/>
      <c r="Y210"/>
      <c r="Z210"/>
      <c r="AA210"/>
    </row>
    <row r="211" spans="21:27" x14ac:dyDescent="0.35">
      <c r="U211"/>
      <c r="V211"/>
      <c r="W211"/>
      <c r="X211"/>
      <c r="Y211"/>
      <c r="Z211"/>
      <c r="AA211"/>
    </row>
    <row r="212" spans="21:27" x14ac:dyDescent="0.35">
      <c r="U212"/>
      <c r="V212"/>
      <c r="W212"/>
      <c r="X212"/>
      <c r="Y212"/>
      <c r="Z212"/>
      <c r="AA212"/>
    </row>
    <row r="213" spans="21:27" x14ac:dyDescent="0.35">
      <c r="U213"/>
      <c r="V213"/>
      <c r="W213"/>
      <c r="X213"/>
      <c r="Y213"/>
      <c r="Z213"/>
      <c r="AA213"/>
    </row>
    <row r="214" spans="21:27" x14ac:dyDescent="0.35">
      <c r="U214"/>
      <c r="V214"/>
      <c r="W214"/>
      <c r="X214"/>
      <c r="Y214"/>
      <c r="Z214"/>
      <c r="AA214"/>
    </row>
    <row r="215" spans="21:27" x14ac:dyDescent="0.35">
      <c r="U215"/>
      <c r="V215"/>
      <c r="W215"/>
      <c r="X215"/>
      <c r="Y215"/>
      <c r="Z215"/>
      <c r="AA215"/>
    </row>
    <row r="216" spans="21:27" x14ac:dyDescent="0.35">
      <c r="U216"/>
      <c r="V216"/>
      <c r="W216"/>
      <c r="X216"/>
      <c r="Y216"/>
      <c r="Z216"/>
      <c r="AA216"/>
    </row>
    <row r="217" spans="21:27" x14ac:dyDescent="0.35">
      <c r="U217"/>
      <c r="V217"/>
      <c r="W217"/>
      <c r="X217"/>
      <c r="Y217"/>
      <c r="Z217"/>
      <c r="AA217"/>
    </row>
    <row r="218" spans="21:27" x14ac:dyDescent="0.35">
      <c r="U218"/>
      <c r="V218"/>
      <c r="W218"/>
      <c r="X218"/>
      <c r="Y218"/>
      <c r="Z218"/>
      <c r="AA218"/>
    </row>
    <row r="219" spans="21:27" x14ac:dyDescent="0.35">
      <c r="U219"/>
      <c r="V219"/>
      <c r="W219"/>
      <c r="X219"/>
      <c r="Y219"/>
      <c r="Z219"/>
      <c r="AA219"/>
    </row>
    <row r="220" spans="21:27" x14ac:dyDescent="0.35">
      <c r="U220"/>
      <c r="V220"/>
      <c r="W220"/>
      <c r="X220"/>
      <c r="Y220"/>
      <c r="Z220"/>
      <c r="AA220"/>
    </row>
    <row r="221" spans="21:27" x14ac:dyDescent="0.35">
      <c r="U221"/>
      <c r="V221"/>
      <c r="W221"/>
      <c r="X221"/>
      <c r="Y221"/>
      <c r="Z221"/>
      <c r="AA221"/>
    </row>
    <row r="222" spans="21:27" x14ac:dyDescent="0.35">
      <c r="U222"/>
      <c r="V222"/>
      <c r="W222"/>
      <c r="X222"/>
      <c r="Y222"/>
      <c r="Z222"/>
      <c r="AA222"/>
    </row>
    <row r="223" spans="21:27" x14ac:dyDescent="0.35">
      <c r="U223"/>
      <c r="V223"/>
      <c r="W223"/>
      <c r="X223"/>
      <c r="Y223"/>
      <c r="Z223"/>
      <c r="AA223"/>
    </row>
    <row r="224" spans="21:27" x14ac:dyDescent="0.35">
      <c r="U224"/>
      <c r="V224"/>
      <c r="W224"/>
      <c r="X224"/>
      <c r="Y224"/>
      <c r="Z224"/>
      <c r="AA224"/>
    </row>
    <row r="225" spans="21:27" x14ac:dyDescent="0.35">
      <c r="U225"/>
      <c r="V225"/>
      <c r="W225"/>
      <c r="X225"/>
      <c r="Y225"/>
      <c r="Z225"/>
      <c r="AA225"/>
    </row>
    <row r="226" spans="21:27" x14ac:dyDescent="0.35">
      <c r="U226"/>
      <c r="V226"/>
      <c r="W226"/>
      <c r="X226"/>
      <c r="Y226"/>
      <c r="Z226"/>
      <c r="AA226"/>
    </row>
    <row r="227" spans="21:27" x14ac:dyDescent="0.35">
      <c r="U227"/>
      <c r="V227"/>
      <c r="W227"/>
      <c r="X227"/>
      <c r="Y227"/>
      <c r="Z227"/>
      <c r="AA227"/>
    </row>
    <row r="228" spans="21:27" x14ac:dyDescent="0.35">
      <c r="U228"/>
      <c r="V228"/>
      <c r="W228"/>
      <c r="X228"/>
      <c r="Y228"/>
      <c r="Z228"/>
      <c r="AA228"/>
    </row>
    <row r="229" spans="21:27" x14ac:dyDescent="0.35">
      <c r="U229"/>
      <c r="V229"/>
      <c r="W229"/>
      <c r="X229"/>
      <c r="Y229"/>
      <c r="Z229"/>
      <c r="AA229"/>
    </row>
    <row r="230" spans="21:27" x14ac:dyDescent="0.35">
      <c r="U230"/>
      <c r="V230"/>
      <c r="W230"/>
      <c r="X230"/>
      <c r="Y230"/>
      <c r="Z230"/>
      <c r="AA230"/>
    </row>
    <row r="231" spans="21:27" x14ac:dyDescent="0.35">
      <c r="U231"/>
      <c r="V231"/>
      <c r="W231"/>
      <c r="X231"/>
      <c r="Y231"/>
      <c r="Z231"/>
      <c r="AA231"/>
    </row>
    <row r="232" spans="21:27" x14ac:dyDescent="0.35">
      <c r="U232"/>
      <c r="V232"/>
      <c r="W232"/>
      <c r="X232"/>
      <c r="Y232"/>
      <c r="Z232"/>
      <c r="AA232"/>
    </row>
    <row r="233" spans="21:27" x14ac:dyDescent="0.35">
      <c r="U233"/>
      <c r="V233"/>
      <c r="W233"/>
      <c r="X233"/>
      <c r="Y233"/>
      <c r="Z233"/>
      <c r="AA233"/>
    </row>
    <row r="234" spans="21:27" x14ac:dyDescent="0.35">
      <c r="U234"/>
      <c r="V234"/>
      <c r="W234"/>
      <c r="X234"/>
      <c r="Y234"/>
      <c r="Z234"/>
      <c r="AA234"/>
    </row>
    <row r="235" spans="21:27" x14ac:dyDescent="0.35">
      <c r="U235"/>
      <c r="V235"/>
      <c r="W235"/>
      <c r="X235"/>
      <c r="Y235"/>
      <c r="Z235"/>
      <c r="AA235"/>
    </row>
    <row r="236" spans="21:27" x14ac:dyDescent="0.35">
      <c r="U236"/>
      <c r="V236"/>
      <c r="W236"/>
      <c r="X236"/>
      <c r="Y236"/>
      <c r="Z236"/>
      <c r="AA236"/>
    </row>
    <row r="237" spans="21:27" x14ac:dyDescent="0.35">
      <c r="U237"/>
      <c r="V237"/>
      <c r="W237"/>
      <c r="X237"/>
      <c r="Y237"/>
      <c r="Z237"/>
      <c r="AA237"/>
    </row>
    <row r="238" spans="21:27" x14ac:dyDescent="0.35">
      <c r="U238"/>
      <c r="V238"/>
      <c r="W238"/>
      <c r="X238"/>
      <c r="Y238"/>
      <c r="Z238"/>
      <c r="AA238"/>
    </row>
    <row r="239" spans="21:27" x14ac:dyDescent="0.35">
      <c r="U239"/>
      <c r="V239"/>
      <c r="W239"/>
      <c r="X239"/>
      <c r="Y239"/>
      <c r="Z239"/>
      <c r="AA239"/>
    </row>
    <row r="240" spans="21:27" x14ac:dyDescent="0.35">
      <c r="U240"/>
      <c r="V240"/>
      <c r="W240"/>
      <c r="X240"/>
      <c r="Y240"/>
      <c r="Z240"/>
      <c r="AA240"/>
    </row>
    <row r="241" spans="21:27" x14ac:dyDescent="0.35">
      <c r="U241"/>
      <c r="V241"/>
      <c r="W241"/>
      <c r="X241"/>
      <c r="Y241"/>
      <c r="Z241"/>
      <c r="AA241"/>
    </row>
    <row r="242" spans="21:27" x14ac:dyDescent="0.35">
      <c r="U242"/>
      <c r="V242"/>
      <c r="W242"/>
      <c r="X242"/>
      <c r="Y242"/>
      <c r="Z242"/>
      <c r="AA242"/>
    </row>
    <row r="243" spans="21:27" x14ac:dyDescent="0.35">
      <c r="U243"/>
      <c r="V243"/>
      <c r="W243"/>
      <c r="X243"/>
      <c r="Y243"/>
      <c r="Z243"/>
      <c r="AA243"/>
    </row>
    <row r="244" spans="21:27" x14ac:dyDescent="0.35">
      <c r="U244"/>
      <c r="V244"/>
      <c r="W244"/>
      <c r="X244"/>
      <c r="Y244"/>
      <c r="Z244"/>
      <c r="AA244"/>
    </row>
    <row r="245" spans="21:27" x14ac:dyDescent="0.35">
      <c r="U245"/>
      <c r="V245"/>
      <c r="W245"/>
      <c r="X245"/>
      <c r="Y245"/>
      <c r="Z245"/>
      <c r="AA245"/>
    </row>
    <row r="246" spans="21:27" x14ac:dyDescent="0.35">
      <c r="U246"/>
      <c r="V246"/>
      <c r="W246"/>
      <c r="X246"/>
      <c r="Y246"/>
      <c r="Z246"/>
      <c r="AA246"/>
    </row>
    <row r="247" spans="21:27" x14ac:dyDescent="0.35">
      <c r="U247"/>
      <c r="V247"/>
      <c r="W247"/>
      <c r="X247"/>
      <c r="Y247"/>
      <c r="Z247"/>
      <c r="AA247"/>
    </row>
    <row r="248" spans="21:27" x14ac:dyDescent="0.35">
      <c r="U248"/>
      <c r="V248"/>
      <c r="W248"/>
      <c r="X248"/>
      <c r="Y248"/>
      <c r="Z248"/>
      <c r="AA248"/>
    </row>
    <row r="249" spans="21:27" x14ac:dyDescent="0.35">
      <c r="U249"/>
      <c r="V249"/>
      <c r="W249"/>
      <c r="X249"/>
      <c r="Y249"/>
      <c r="Z249"/>
      <c r="AA249"/>
    </row>
    <row r="250" spans="21:27" x14ac:dyDescent="0.35">
      <c r="U250"/>
      <c r="V250"/>
      <c r="W250"/>
      <c r="X250"/>
      <c r="Y250"/>
      <c r="Z250"/>
      <c r="AA250"/>
    </row>
    <row r="251" spans="21:27" x14ac:dyDescent="0.35">
      <c r="U251"/>
      <c r="V251"/>
      <c r="W251"/>
      <c r="X251"/>
      <c r="Y251"/>
      <c r="Z251"/>
      <c r="AA251"/>
    </row>
    <row r="252" spans="21:27" x14ac:dyDescent="0.35">
      <c r="U252"/>
      <c r="V252"/>
      <c r="W252"/>
      <c r="X252"/>
      <c r="Y252"/>
      <c r="Z252"/>
      <c r="AA252"/>
    </row>
    <row r="253" spans="21:27" x14ac:dyDescent="0.35">
      <c r="U253"/>
      <c r="V253"/>
      <c r="W253"/>
      <c r="X253"/>
      <c r="Y253"/>
      <c r="Z253"/>
      <c r="AA253"/>
    </row>
    <row r="254" spans="21:27" x14ac:dyDescent="0.35">
      <c r="U254"/>
      <c r="V254"/>
      <c r="W254"/>
      <c r="X254"/>
      <c r="Y254"/>
      <c r="Z254"/>
      <c r="AA254"/>
    </row>
    <row r="255" spans="21:27" x14ac:dyDescent="0.35">
      <c r="U255"/>
      <c r="V255"/>
      <c r="W255"/>
      <c r="X255"/>
      <c r="Y255"/>
      <c r="Z255"/>
      <c r="AA255"/>
    </row>
    <row r="256" spans="21:27" x14ac:dyDescent="0.35">
      <c r="U256"/>
      <c r="V256"/>
      <c r="W256"/>
      <c r="X256"/>
      <c r="Y256"/>
      <c r="Z256"/>
      <c r="AA256"/>
    </row>
    <row r="257" spans="21:27" x14ac:dyDescent="0.35">
      <c r="U257"/>
      <c r="V257"/>
      <c r="W257"/>
      <c r="X257"/>
      <c r="Y257"/>
      <c r="Z257"/>
      <c r="AA257"/>
    </row>
    <row r="258" spans="21:27" x14ac:dyDescent="0.35">
      <c r="U258"/>
      <c r="V258"/>
      <c r="W258"/>
      <c r="X258"/>
      <c r="Y258"/>
      <c r="Z258"/>
      <c r="AA258"/>
    </row>
    <row r="259" spans="21:27" x14ac:dyDescent="0.35">
      <c r="U259"/>
      <c r="V259"/>
      <c r="W259"/>
      <c r="X259"/>
      <c r="Y259"/>
      <c r="Z259"/>
      <c r="AA259"/>
    </row>
    <row r="260" spans="21:27" x14ac:dyDescent="0.35">
      <c r="U260"/>
      <c r="V260"/>
      <c r="W260"/>
      <c r="X260"/>
      <c r="Y260"/>
      <c r="Z260"/>
      <c r="AA260"/>
    </row>
    <row r="261" spans="21:27" x14ac:dyDescent="0.35">
      <c r="U261"/>
      <c r="V261"/>
      <c r="W261"/>
      <c r="X261"/>
      <c r="Y261"/>
      <c r="Z261"/>
      <c r="AA261"/>
    </row>
    <row r="262" spans="21:27" x14ac:dyDescent="0.35">
      <c r="U262"/>
      <c r="V262"/>
      <c r="W262"/>
      <c r="X262"/>
      <c r="Y262"/>
      <c r="Z262"/>
      <c r="AA262"/>
    </row>
    <row r="263" spans="21:27" x14ac:dyDescent="0.35">
      <c r="U263"/>
      <c r="V263"/>
      <c r="W263"/>
      <c r="X263"/>
      <c r="Y263"/>
      <c r="Z263"/>
      <c r="AA263"/>
    </row>
    <row r="264" spans="21:27" x14ac:dyDescent="0.35">
      <c r="U264"/>
      <c r="V264"/>
      <c r="W264"/>
      <c r="X264"/>
      <c r="Y264"/>
      <c r="Z264"/>
      <c r="AA264"/>
    </row>
    <row r="265" spans="21:27" x14ac:dyDescent="0.35">
      <c r="U265"/>
      <c r="V265"/>
      <c r="W265"/>
      <c r="X265"/>
      <c r="Y265"/>
      <c r="Z265"/>
      <c r="AA265"/>
    </row>
    <row r="266" spans="21:27" x14ac:dyDescent="0.35">
      <c r="U266"/>
      <c r="V266"/>
      <c r="W266"/>
      <c r="X266"/>
      <c r="Y266"/>
      <c r="Z266"/>
      <c r="AA266"/>
    </row>
    <row r="267" spans="21:27" x14ac:dyDescent="0.35">
      <c r="U267"/>
      <c r="V267"/>
      <c r="W267"/>
      <c r="X267"/>
      <c r="Y267"/>
      <c r="Z267"/>
      <c r="AA267"/>
    </row>
    <row r="268" spans="21:27" x14ac:dyDescent="0.35">
      <c r="U268"/>
      <c r="V268"/>
      <c r="W268"/>
      <c r="X268"/>
      <c r="Y268"/>
      <c r="Z268"/>
      <c r="AA268"/>
    </row>
    <row r="269" spans="21:27" x14ac:dyDescent="0.35">
      <c r="U269"/>
      <c r="V269"/>
      <c r="W269"/>
      <c r="X269"/>
      <c r="Y269"/>
      <c r="Z269"/>
      <c r="AA269"/>
    </row>
    <row r="270" spans="21:27" x14ac:dyDescent="0.35">
      <c r="U270"/>
      <c r="V270"/>
      <c r="W270"/>
      <c r="X270"/>
      <c r="Y270"/>
      <c r="Z270"/>
      <c r="AA270"/>
    </row>
    <row r="271" spans="21:27" x14ac:dyDescent="0.35">
      <c r="U271"/>
      <c r="V271"/>
      <c r="W271"/>
      <c r="X271"/>
      <c r="Y271"/>
      <c r="Z271"/>
      <c r="AA271"/>
    </row>
    <row r="272" spans="21:27" x14ac:dyDescent="0.35">
      <c r="U272"/>
      <c r="V272"/>
      <c r="W272"/>
      <c r="X272"/>
      <c r="Y272"/>
      <c r="Z272"/>
      <c r="AA272"/>
    </row>
    <row r="273" spans="21:27" x14ac:dyDescent="0.35">
      <c r="U273"/>
      <c r="V273"/>
      <c r="W273"/>
      <c r="X273"/>
      <c r="Y273"/>
      <c r="Z273"/>
      <c r="AA273"/>
    </row>
    <row r="274" spans="21:27" x14ac:dyDescent="0.35">
      <c r="U274"/>
      <c r="V274"/>
      <c r="W274"/>
      <c r="X274"/>
      <c r="Y274"/>
      <c r="Z274"/>
      <c r="AA274"/>
    </row>
    <row r="275" spans="21:27" x14ac:dyDescent="0.35">
      <c r="U275"/>
      <c r="V275"/>
      <c r="W275"/>
      <c r="X275"/>
      <c r="Y275"/>
      <c r="Z275"/>
      <c r="AA275"/>
    </row>
    <row r="276" spans="21:27" x14ac:dyDescent="0.35">
      <c r="U276"/>
      <c r="V276"/>
      <c r="W276"/>
      <c r="X276"/>
      <c r="Y276"/>
      <c r="Z276"/>
      <c r="AA276"/>
    </row>
    <row r="277" spans="21:27" x14ac:dyDescent="0.35">
      <c r="U277"/>
      <c r="V277"/>
      <c r="W277"/>
      <c r="X277"/>
      <c r="Y277"/>
      <c r="Z277"/>
      <c r="AA277"/>
    </row>
    <row r="278" spans="21:27" x14ac:dyDescent="0.35">
      <c r="U278"/>
      <c r="V278"/>
      <c r="W278"/>
      <c r="X278"/>
      <c r="Y278"/>
      <c r="Z278"/>
      <c r="AA278"/>
    </row>
    <row r="279" spans="21:27" x14ac:dyDescent="0.35">
      <c r="U279"/>
      <c r="V279"/>
      <c r="W279"/>
      <c r="X279"/>
      <c r="Y279"/>
      <c r="Z279"/>
      <c r="AA279"/>
    </row>
    <row r="280" spans="21:27" x14ac:dyDescent="0.35">
      <c r="U280"/>
      <c r="V280"/>
      <c r="W280"/>
      <c r="X280"/>
      <c r="Y280"/>
      <c r="Z280"/>
      <c r="AA280"/>
    </row>
    <row r="281" spans="21:27" x14ac:dyDescent="0.35">
      <c r="U281"/>
      <c r="V281"/>
      <c r="W281"/>
      <c r="X281"/>
      <c r="Y281"/>
      <c r="Z281"/>
      <c r="AA281"/>
    </row>
    <row r="282" spans="21:27" x14ac:dyDescent="0.35">
      <c r="U282"/>
      <c r="V282"/>
      <c r="W282"/>
      <c r="X282"/>
      <c r="Y282"/>
      <c r="Z282"/>
      <c r="AA282"/>
    </row>
    <row r="283" spans="21:27" x14ac:dyDescent="0.35">
      <c r="U283"/>
      <c r="V283"/>
      <c r="W283"/>
      <c r="X283"/>
      <c r="Y283"/>
      <c r="Z283"/>
      <c r="AA283"/>
    </row>
    <row r="284" spans="21:27" x14ac:dyDescent="0.35">
      <c r="U284"/>
      <c r="V284"/>
      <c r="W284"/>
      <c r="X284"/>
      <c r="Y284"/>
      <c r="Z284"/>
      <c r="AA284"/>
    </row>
    <row r="285" spans="21:27" x14ac:dyDescent="0.35">
      <c r="U285"/>
      <c r="V285"/>
      <c r="W285"/>
      <c r="X285"/>
      <c r="Y285"/>
      <c r="Z285"/>
      <c r="AA285"/>
    </row>
    <row r="286" spans="21:27" x14ac:dyDescent="0.35">
      <c r="U286"/>
      <c r="V286"/>
      <c r="W286"/>
      <c r="X286"/>
      <c r="Y286"/>
      <c r="Z286"/>
      <c r="AA286"/>
    </row>
    <row r="287" spans="21:27" x14ac:dyDescent="0.35">
      <c r="U287"/>
      <c r="V287"/>
      <c r="W287"/>
      <c r="X287"/>
      <c r="Y287"/>
      <c r="Z287"/>
      <c r="AA287"/>
    </row>
    <row r="288" spans="21:27" x14ac:dyDescent="0.35">
      <c r="U288"/>
      <c r="V288"/>
      <c r="W288"/>
      <c r="X288"/>
      <c r="Y288"/>
      <c r="Z288"/>
      <c r="AA288"/>
    </row>
    <row r="289" spans="21:27" x14ac:dyDescent="0.35">
      <c r="U289"/>
      <c r="V289"/>
      <c r="W289"/>
      <c r="X289"/>
      <c r="Y289"/>
      <c r="Z289"/>
      <c r="AA289"/>
    </row>
    <row r="290" spans="21:27" x14ac:dyDescent="0.35">
      <c r="U290"/>
      <c r="V290"/>
      <c r="W290"/>
      <c r="X290"/>
      <c r="Y290"/>
      <c r="Z290"/>
      <c r="AA290"/>
    </row>
    <row r="291" spans="21:27" x14ac:dyDescent="0.35">
      <c r="U291"/>
      <c r="V291"/>
      <c r="W291"/>
      <c r="X291"/>
      <c r="Y291"/>
      <c r="Z291"/>
      <c r="AA291"/>
    </row>
    <row r="292" spans="21:27" x14ac:dyDescent="0.35">
      <c r="U292"/>
      <c r="V292"/>
      <c r="W292"/>
      <c r="X292"/>
      <c r="Y292"/>
      <c r="Z292"/>
      <c r="AA292"/>
    </row>
    <row r="293" spans="21:27" x14ac:dyDescent="0.35">
      <c r="U293"/>
      <c r="V293"/>
      <c r="W293"/>
      <c r="X293"/>
      <c r="Y293"/>
      <c r="Z293"/>
      <c r="AA293"/>
    </row>
    <row r="294" spans="21:27" x14ac:dyDescent="0.35">
      <c r="U294"/>
      <c r="V294"/>
      <c r="W294"/>
    </row>
    <row r="295" spans="21:27" x14ac:dyDescent="0.35">
      <c r="U295"/>
      <c r="V295"/>
      <c r="W295"/>
    </row>
    <row r="296" spans="21:27" x14ac:dyDescent="0.35">
      <c r="U296"/>
      <c r="V296"/>
      <c r="W296"/>
    </row>
    <row r="297" spans="21:27" x14ac:dyDescent="0.35">
      <c r="U297"/>
      <c r="V297"/>
      <c r="W297"/>
    </row>
    <row r="298" spans="21:27" x14ac:dyDescent="0.35">
      <c r="U298"/>
      <c r="V298"/>
      <c r="W298"/>
    </row>
    <row r="299" spans="21:27" x14ac:dyDescent="0.35">
      <c r="U299"/>
      <c r="V299"/>
      <c r="W299"/>
    </row>
    <row r="300" spans="21:27" x14ac:dyDescent="0.35">
      <c r="U300"/>
      <c r="V300"/>
      <c r="W300"/>
    </row>
    <row r="301" spans="21:27" x14ac:dyDescent="0.35">
      <c r="U301"/>
      <c r="V301"/>
      <c r="W301"/>
    </row>
    <row r="302" spans="21:27" x14ac:dyDescent="0.35">
      <c r="U302"/>
      <c r="V302"/>
      <c r="W302"/>
    </row>
    <row r="303" spans="21:27" x14ac:dyDescent="0.35">
      <c r="U303"/>
      <c r="V303"/>
      <c r="W303"/>
    </row>
    <row r="304" spans="21:27" x14ac:dyDescent="0.35">
      <c r="U304"/>
      <c r="V304"/>
      <c r="W304"/>
    </row>
    <row r="305" spans="21:23" x14ac:dyDescent="0.35">
      <c r="U305"/>
      <c r="V305"/>
      <c r="W305"/>
    </row>
    <row r="306" spans="21:23" x14ac:dyDescent="0.35">
      <c r="U306"/>
      <c r="V306"/>
      <c r="W306"/>
    </row>
    <row r="307" spans="21:23" x14ac:dyDescent="0.35">
      <c r="U307"/>
      <c r="V307"/>
      <c r="W307"/>
    </row>
    <row r="308" spans="21:23" x14ac:dyDescent="0.35">
      <c r="U308"/>
      <c r="V308"/>
      <c r="W308"/>
    </row>
    <row r="309" spans="21:23" x14ac:dyDescent="0.35">
      <c r="U309"/>
      <c r="V309"/>
      <c r="W309"/>
    </row>
    <row r="310" spans="21:23" x14ac:dyDescent="0.35">
      <c r="U310"/>
      <c r="V310"/>
      <c r="W310"/>
    </row>
    <row r="311" spans="21:23" x14ac:dyDescent="0.35">
      <c r="U311"/>
      <c r="V311"/>
      <c r="W311"/>
    </row>
    <row r="312" spans="21:23" x14ac:dyDescent="0.35">
      <c r="U312"/>
      <c r="V312"/>
      <c r="W312"/>
    </row>
    <row r="313" spans="21:23" x14ac:dyDescent="0.35">
      <c r="U313"/>
      <c r="V313"/>
      <c r="W313"/>
    </row>
    <row r="314" spans="21:23" x14ac:dyDescent="0.35">
      <c r="U314"/>
      <c r="V314"/>
      <c r="W314"/>
    </row>
    <row r="315" spans="21:23" x14ac:dyDescent="0.35">
      <c r="U315"/>
      <c r="V315"/>
      <c r="W315"/>
    </row>
    <row r="316" spans="21:23" x14ac:dyDescent="0.35">
      <c r="U316"/>
      <c r="V316"/>
      <c r="W316"/>
    </row>
    <row r="317" spans="21:23" x14ac:dyDescent="0.35">
      <c r="U317"/>
      <c r="V317"/>
      <c r="W317"/>
    </row>
    <row r="318" spans="21:23" x14ac:dyDescent="0.35">
      <c r="U318"/>
      <c r="V318"/>
      <c r="W318"/>
    </row>
    <row r="319" spans="21:23" x14ac:dyDescent="0.35">
      <c r="U319"/>
      <c r="V319"/>
      <c r="W319"/>
    </row>
    <row r="320" spans="21:23" x14ac:dyDescent="0.35">
      <c r="U320"/>
      <c r="V320"/>
      <c r="W320"/>
    </row>
    <row r="321" spans="21:23" x14ac:dyDescent="0.35">
      <c r="U321"/>
      <c r="V321"/>
      <c r="W321"/>
    </row>
    <row r="322" spans="21:23" x14ac:dyDescent="0.35">
      <c r="U322"/>
      <c r="V322"/>
      <c r="W322"/>
    </row>
    <row r="323" spans="21:23" x14ac:dyDescent="0.35">
      <c r="U323"/>
      <c r="V323"/>
      <c r="W323"/>
    </row>
    <row r="324" spans="21:23" x14ac:dyDescent="0.35">
      <c r="U324"/>
      <c r="V324"/>
      <c r="W324"/>
    </row>
    <row r="325" spans="21:23" x14ac:dyDescent="0.35">
      <c r="U325"/>
      <c r="V325"/>
      <c r="W325"/>
    </row>
    <row r="326" spans="21:23" x14ac:dyDescent="0.35">
      <c r="U326"/>
      <c r="V326"/>
      <c r="W326"/>
    </row>
    <row r="327" spans="21:23" x14ac:dyDescent="0.35">
      <c r="U327"/>
      <c r="V327"/>
      <c r="W327"/>
    </row>
    <row r="328" spans="21:23" x14ac:dyDescent="0.35">
      <c r="U328"/>
      <c r="V328"/>
      <c r="W328"/>
    </row>
    <row r="329" spans="21:23" x14ac:dyDescent="0.35">
      <c r="U329"/>
      <c r="V329"/>
      <c r="W32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7154-8DD3-4600-8905-4D5D5193DC52}">
  <dimension ref="A1:E9"/>
  <sheetViews>
    <sheetView workbookViewId="0">
      <selection activeCell="E6" sqref="E6:E9"/>
    </sheetView>
  </sheetViews>
  <sheetFormatPr defaultRowHeight="14.5" x14ac:dyDescent="0.35"/>
  <cols>
    <col min="1" max="1" width="8.54296875" bestFit="1" customWidth="1"/>
    <col min="2" max="2" width="31.6328125" bestFit="1" customWidth="1"/>
    <col min="3" max="3" width="11.81640625" bestFit="1" customWidth="1"/>
    <col min="4" max="5" width="15" bestFit="1" customWidth="1"/>
  </cols>
  <sheetData>
    <row r="1" spans="1:5" x14ac:dyDescent="0.35">
      <c r="A1" s="21" t="s">
        <v>345</v>
      </c>
      <c r="B1" s="21" t="s">
        <v>283</v>
      </c>
      <c r="C1" s="22"/>
      <c r="D1" s="21" t="s">
        <v>346</v>
      </c>
      <c r="E1" s="29" t="s">
        <v>203</v>
      </c>
    </row>
    <row r="2" spans="1:5" x14ac:dyDescent="0.35">
      <c r="A2" s="23"/>
      <c r="B2" s="23" t="s">
        <v>274</v>
      </c>
      <c r="C2" s="24"/>
      <c r="D2" s="23"/>
      <c r="E2" s="30"/>
    </row>
    <row r="3" spans="1:5" x14ac:dyDescent="0.35">
      <c r="A3" s="25"/>
      <c r="B3" s="25"/>
      <c r="C3" s="24"/>
      <c r="D3" s="25"/>
      <c r="E3" s="31"/>
    </row>
    <row r="4" spans="1:5" x14ac:dyDescent="0.35">
      <c r="A4" s="23"/>
      <c r="B4" s="23" t="s">
        <v>359</v>
      </c>
      <c r="C4" s="24"/>
      <c r="D4" s="23" t="s">
        <v>360</v>
      </c>
      <c r="E4" s="30"/>
    </row>
    <row r="5" spans="1:5" x14ac:dyDescent="0.35">
      <c r="A5" s="25"/>
      <c r="B5" s="25"/>
      <c r="C5" s="24"/>
      <c r="D5" s="25"/>
      <c r="E5" s="31"/>
    </row>
    <row r="6" spans="1:5" x14ac:dyDescent="0.35">
      <c r="A6" s="25" t="s">
        <v>347</v>
      </c>
      <c r="B6" s="25" t="s">
        <v>275</v>
      </c>
      <c r="C6" s="24" t="s">
        <v>276</v>
      </c>
      <c r="D6" s="25" t="s">
        <v>351</v>
      </c>
      <c r="E6" s="31" t="s">
        <v>355</v>
      </c>
    </row>
    <row r="7" spans="1:5" x14ac:dyDescent="0.35">
      <c r="A7" s="25" t="s">
        <v>348</v>
      </c>
      <c r="B7" s="25" t="s">
        <v>277</v>
      </c>
      <c r="C7" s="24" t="s">
        <v>278</v>
      </c>
      <c r="D7" s="25" t="s">
        <v>352</v>
      </c>
      <c r="E7" s="31" t="s">
        <v>356</v>
      </c>
    </row>
    <row r="8" spans="1:5" x14ac:dyDescent="0.35">
      <c r="A8" s="25" t="s">
        <v>349</v>
      </c>
      <c r="B8" s="25" t="s">
        <v>279</v>
      </c>
      <c r="C8" s="24" t="s">
        <v>280</v>
      </c>
      <c r="D8" s="25" t="s">
        <v>353</v>
      </c>
      <c r="E8" s="31" t="s">
        <v>357</v>
      </c>
    </row>
    <row r="9" spans="1:5" ht="15" thickBot="1" x14ac:dyDescent="0.4">
      <c r="A9" s="26" t="s">
        <v>350</v>
      </c>
      <c r="B9" s="26" t="s">
        <v>281</v>
      </c>
      <c r="C9" s="27" t="s">
        <v>282</v>
      </c>
      <c r="D9" s="26" t="s">
        <v>354</v>
      </c>
      <c r="E9" s="32" t="s">
        <v>358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DA17-1259-45C4-8950-B0B559D7F182}">
  <dimension ref="A1:H88"/>
  <sheetViews>
    <sheetView topLeftCell="A61" workbookViewId="0">
      <selection activeCell="D69" sqref="D69"/>
    </sheetView>
  </sheetViews>
  <sheetFormatPr defaultRowHeight="14.5" x14ac:dyDescent="0.35"/>
  <cols>
    <col min="1" max="1" width="9.54296875" style="1" bestFit="1" customWidth="1"/>
    <col min="2" max="4" width="23.6328125" style="37" bestFit="1" customWidth="1"/>
    <col min="5" max="5" width="23.6328125" style="38" bestFit="1" customWidth="1"/>
    <col min="9" max="16384" width="8.7265625" style="1"/>
  </cols>
  <sheetData>
    <row r="1" spans="1:5" x14ac:dyDescent="0.35">
      <c r="A1" s="1" t="s">
        <v>363</v>
      </c>
      <c r="B1" s="37" t="s">
        <v>345</v>
      </c>
      <c r="C1" s="37" t="s">
        <v>283</v>
      </c>
      <c r="D1" s="37" t="s">
        <v>346</v>
      </c>
      <c r="E1" s="37" t="s">
        <v>203</v>
      </c>
    </row>
    <row r="2" spans="1:5" x14ac:dyDescent="0.35">
      <c r="A2" s="1" t="s">
        <v>199</v>
      </c>
      <c r="B2" s="37">
        <v>2.7810684606677544E-2</v>
      </c>
      <c r="C2" s="37">
        <v>3.6210021966431007E-2</v>
      </c>
      <c r="D2" s="37">
        <v>6.7868143224035339E-3</v>
      </c>
      <c r="E2" s="38">
        <v>2.1372047188940486E-2</v>
      </c>
    </row>
    <row r="3" spans="1:5" x14ac:dyDescent="0.35">
      <c r="A3" s="1" t="s">
        <v>199</v>
      </c>
      <c r="B3" s="37">
        <v>3.5122882105709081E-2</v>
      </c>
      <c r="C3" s="37">
        <v>4.7530386955059414E-2</v>
      </c>
      <c r="D3" s="37">
        <v>6.8980510768761362E-3</v>
      </c>
      <c r="E3" s="38">
        <v>1.483749644269324E-2</v>
      </c>
    </row>
    <row r="4" spans="1:5" x14ac:dyDescent="0.35">
      <c r="A4" s="1" t="s">
        <v>199</v>
      </c>
      <c r="B4" s="37">
        <v>3.3834391320468525E-2</v>
      </c>
      <c r="C4" s="37">
        <v>5.7191476606774948E-2</v>
      </c>
      <c r="D4" s="37">
        <v>8.8259809617913729E-3</v>
      </c>
      <c r="E4" s="38">
        <v>2.1339267593513032E-2</v>
      </c>
    </row>
    <row r="5" spans="1:5" x14ac:dyDescent="0.35">
      <c r="A5" s="1" t="s">
        <v>199</v>
      </c>
      <c r="B5" s="37">
        <v>3.2918952313519163E-2</v>
      </c>
      <c r="C5" s="37">
        <v>4.3026315090880965E-2</v>
      </c>
      <c r="D5" s="37">
        <v>1.0021063879906056E-2</v>
      </c>
      <c r="E5" s="38">
        <v>1.9558345088202762E-2</v>
      </c>
    </row>
    <row r="6" spans="1:5" x14ac:dyDescent="0.35">
      <c r="A6" s="1" t="s">
        <v>199</v>
      </c>
      <c r="B6" s="37">
        <v>4.5498652931397737E-2</v>
      </c>
      <c r="C6" s="37">
        <v>4.0279608977212687E-2</v>
      </c>
      <c r="D6" s="37">
        <v>1.005789878533392E-2</v>
      </c>
      <c r="E6" s="38">
        <v>1.6869647844917433E-2</v>
      </c>
    </row>
    <row r="7" spans="1:5" x14ac:dyDescent="0.35">
      <c r="A7" s="1" t="s">
        <v>199</v>
      </c>
      <c r="B7" s="37">
        <v>2.5964902038616552E-2</v>
      </c>
      <c r="C7" s="37">
        <v>5.0374752718714333E-2</v>
      </c>
      <c r="D7" s="37">
        <v>1.0200435236142764E-2</v>
      </c>
      <c r="E7" s="38">
        <v>1.7035632406075082E-2</v>
      </c>
    </row>
    <row r="8" spans="1:5" x14ac:dyDescent="0.35">
      <c r="A8" s="1" t="s">
        <v>199</v>
      </c>
      <c r="B8" s="37">
        <v>4.6241079680528666E-2</v>
      </c>
      <c r="C8" s="37">
        <v>4.8719366892341971E-2</v>
      </c>
      <c r="D8" s="37">
        <v>1.0566348583025329E-2</v>
      </c>
      <c r="E8" s="38">
        <v>1.5284338180604805E-2</v>
      </c>
    </row>
    <row r="9" spans="1:5" x14ac:dyDescent="0.35">
      <c r="A9" s="1" t="s">
        <v>199</v>
      </c>
      <c r="B9" s="37">
        <v>2.3410369858249347E-2</v>
      </c>
      <c r="C9" s="37">
        <v>3.2151138662451825E-2</v>
      </c>
      <c r="D9" s="37">
        <v>1.1562741048399926E-2</v>
      </c>
      <c r="E9" s="38">
        <v>2.2105447751697888E-2</v>
      </c>
    </row>
    <row r="10" spans="1:5" x14ac:dyDescent="0.35">
      <c r="A10" s="1" t="s">
        <v>199</v>
      </c>
      <c r="B10" s="37">
        <v>6.0298423265676145E-2</v>
      </c>
      <c r="C10" s="37">
        <v>6.4500335632018152E-2</v>
      </c>
      <c r="D10" s="37">
        <v>1.2624674064377664E-2</v>
      </c>
      <c r="E10" s="38">
        <v>1.6167439595898638E-2</v>
      </c>
    </row>
    <row r="11" spans="1:5" x14ac:dyDescent="0.35">
      <c r="A11" s="1" t="s">
        <v>199</v>
      </c>
      <c r="B11" s="37">
        <v>2.1369273780153273E-2</v>
      </c>
      <c r="C11" s="37">
        <v>4.8493745000888544E-2</v>
      </c>
      <c r="D11" s="37">
        <v>1.5742105100887333E-2</v>
      </c>
      <c r="E11" s="38">
        <v>1.4283072418666868E-2</v>
      </c>
    </row>
    <row r="12" spans="1:5" x14ac:dyDescent="0.35">
      <c r="A12" s="1" t="s">
        <v>199</v>
      </c>
      <c r="B12" s="37">
        <v>3.805084727471781E-2</v>
      </c>
      <c r="D12" s="37">
        <v>1.5956963291733382E-2</v>
      </c>
      <c r="E12" s="38">
        <v>1.4985887500045805E-2</v>
      </c>
    </row>
    <row r="13" spans="1:5" x14ac:dyDescent="0.35">
      <c r="A13" s="1" t="s">
        <v>199</v>
      </c>
      <c r="B13" s="37">
        <v>3.3080051614819118E-2</v>
      </c>
      <c r="C13" s="37">
        <v>6.3086203114815026E-2</v>
      </c>
      <c r="D13" s="37">
        <v>1.6513814290609965E-2</v>
      </c>
      <c r="E13" s="38">
        <v>1.6959104072808075E-2</v>
      </c>
    </row>
    <row r="14" spans="1:5" x14ac:dyDescent="0.35">
      <c r="A14" s="1" t="s">
        <v>199</v>
      </c>
      <c r="B14" s="37">
        <v>2.611951686656918E-2</v>
      </c>
      <c r="C14" s="37">
        <v>5.5152275952600194E-2</v>
      </c>
      <c r="D14" s="37">
        <v>1.8145858471562762E-2</v>
      </c>
      <c r="E14" s="38">
        <v>1.6731556968503744E-2</v>
      </c>
    </row>
    <row r="15" spans="1:5" x14ac:dyDescent="0.35">
      <c r="A15" s="1" t="s">
        <v>199</v>
      </c>
      <c r="B15" s="37">
        <v>2.5272554896153772E-2</v>
      </c>
      <c r="C15" s="37">
        <v>3.7998946409284938E-2</v>
      </c>
      <c r="D15" s="37">
        <v>1.8626081064787546E-2</v>
      </c>
      <c r="E15" s="38">
        <v>1.8732320893615383E-2</v>
      </c>
    </row>
    <row r="16" spans="1:5" x14ac:dyDescent="0.35">
      <c r="A16" s="1" t="s">
        <v>199</v>
      </c>
      <c r="B16" s="37">
        <v>3.7073757934681664E-2</v>
      </c>
      <c r="C16" s="37">
        <v>4.4192571212113466E-2</v>
      </c>
      <c r="D16" s="37">
        <v>1.8912627415762835E-2</v>
      </c>
      <c r="E16" s="38">
        <v>1.6789463989311134E-2</v>
      </c>
    </row>
    <row r="17" spans="1:5" x14ac:dyDescent="0.35">
      <c r="A17" s="1" t="s">
        <v>199</v>
      </c>
      <c r="B17" s="37">
        <v>3.9672784604349684E-2</v>
      </c>
      <c r="D17" s="37">
        <v>2.1708286402691505E-2</v>
      </c>
      <c r="E17" s="38">
        <v>1.5006239278715422E-2</v>
      </c>
    </row>
    <row r="18" spans="1:5" x14ac:dyDescent="0.35">
      <c r="A18" s="1" t="s">
        <v>199</v>
      </c>
      <c r="B18" s="37">
        <v>3.1826433854125501E-2</v>
      </c>
      <c r="E18" s="38">
        <v>1.3652643806867199E-2</v>
      </c>
    </row>
    <row r="19" spans="1:5" x14ac:dyDescent="0.35">
      <c r="A19" s="1" t="s">
        <v>199</v>
      </c>
      <c r="B19" s="37">
        <v>3.8221144695816882E-2</v>
      </c>
      <c r="E19" s="38">
        <v>1.0415690938931858E-2</v>
      </c>
    </row>
    <row r="20" spans="1:5" x14ac:dyDescent="0.35">
      <c r="A20" s="1" t="s">
        <v>199</v>
      </c>
      <c r="B20" s="37">
        <v>4.4255423028810907E-2</v>
      </c>
      <c r="E20" s="38">
        <v>1.4004119114350854E-2</v>
      </c>
    </row>
    <row r="21" spans="1:5" x14ac:dyDescent="0.35">
      <c r="A21" s="1" t="s">
        <v>199</v>
      </c>
      <c r="B21" s="37">
        <v>5.755553652507802E-2</v>
      </c>
      <c r="E21" s="38">
        <v>1.6484745601388889E-2</v>
      </c>
    </row>
    <row r="22" spans="1:5" x14ac:dyDescent="0.35">
      <c r="A22" s="1" t="s">
        <v>199</v>
      </c>
      <c r="E22" s="38">
        <v>1.2797553832243454E-2</v>
      </c>
    </row>
    <row r="23" spans="1:5" x14ac:dyDescent="0.35">
      <c r="A23" s="1" t="s">
        <v>199</v>
      </c>
      <c r="E23" s="38">
        <v>1.1556585664627486E-2</v>
      </c>
    </row>
    <row r="24" spans="1:5" x14ac:dyDescent="0.35">
      <c r="A24" s="1" t="s">
        <v>365</v>
      </c>
      <c r="B24" s="37">
        <v>5.7041471817566483E-2</v>
      </c>
      <c r="C24" s="37">
        <v>5.6396158959885208E-2</v>
      </c>
      <c r="D24" s="37">
        <v>9.9999999999999994E-12</v>
      </c>
      <c r="E24" s="38">
        <v>1.2176144444962718E-2</v>
      </c>
    </row>
    <row r="25" spans="1:5" x14ac:dyDescent="0.35">
      <c r="A25" s="1" t="s">
        <v>365</v>
      </c>
      <c r="B25" s="37">
        <v>5.8311685947944551E-2</v>
      </c>
      <c r="C25" s="37">
        <v>5.2096886538740575E-2</v>
      </c>
      <c r="D25" s="37">
        <v>9.9999999999999994E-12</v>
      </c>
      <c r="E25" s="38">
        <v>1.2722277474115066E-2</v>
      </c>
    </row>
    <row r="26" spans="1:5" x14ac:dyDescent="0.35">
      <c r="A26" s="1" t="s">
        <v>365</v>
      </c>
      <c r="B26" s="37">
        <v>7.1883896621048465E-2</v>
      </c>
      <c r="C26" s="37">
        <v>7.9831124902122352E-2</v>
      </c>
      <c r="D26" s="37">
        <v>3.5919147738539621E-3</v>
      </c>
      <c r="E26" s="38">
        <v>1.6274181768455895E-2</v>
      </c>
    </row>
    <row r="27" spans="1:5" x14ac:dyDescent="0.35">
      <c r="A27" s="1" t="s">
        <v>365</v>
      </c>
      <c r="B27" s="37">
        <v>4.5230272845702774E-2</v>
      </c>
      <c r="C27" s="37">
        <v>8.15255121520847E-2</v>
      </c>
      <c r="D27" s="37">
        <v>3.5922841882109458E-3</v>
      </c>
      <c r="E27" s="38">
        <v>1.6343005572628921E-2</v>
      </c>
    </row>
    <row r="28" spans="1:5" x14ac:dyDescent="0.35">
      <c r="A28" s="1" t="s">
        <v>365</v>
      </c>
      <c r="B28" s="37">
        <v>6.0437058403111109E-2</v>
      </c>
      <c r="C28" s="37">
        <v>7.8933375080898108E-2</v>
      </c>
      <c r="D28" s="37">
        <v>3.5977358113952525E-3</v>
      </c>
      <c r="E28" s="38">
        <v>1.6465700408045673E-2</v>
      </c>
    </row>
    <row r="29" spans="1:5" x14ac:dyDescent="0.35">
      <c r="A29" s="1" t="s">
        <v>365</v>
      </c>
      <c r="B29" s="37">
        <v>7.5170608122087812E-2</v>
      </c>
      <c r="D29" s="37">
        <v>3.6435997061272001E-3</v>
      </c>
      <c r="E29" s="38">
        <v>2.0568886754367296E-2</v>
      </c>
    </row>
    <row r="30" spans="1:5" x14ac:dyDescent="0.35">
      <c r="A30" s="1" t="s">
        <v>365</v>
      </c>
      <c r="B30" s="37">
        <v>5.7882133933595051E-2</v>
      </c>
      <c r="C30" s="37">
        <v>5.3270820951834011E-2</v>
      </c>
      <c r="D30" s="37">
        <v>6.577536944442919E-3</v>
      </c>
      <c r="E30" s="38">
        <v>1.3603577554721301E-2</v>
      </c>
    </row>
    <row r="31" spans="1:5" x14ac:dyDescent="0.35">
      <c r="A31" s="1" t="s">
        <v>365</v>
      </c>
      <c r="B31" s="37">
        <v>6.2008228075969736E-2</v>
      </c>
      <c r="C31" s="37">
        <v>6.3338010954503227E-2</v>
      </c>
      <c r="D31" s="37">
        <v>6.8171617819357292E-3</v>
      </c>
      <c r="E31" s="38">
        <v>1.5065389180411337E-2</v>
      </c>
    </row>
    <row r="32" spans="1:5" x14ac:dyDescent="0.35">
      <c r="A32" s="1" t="s">
        <v>365</v>
      </c>
      <c r="B32" s="37">
        <v>4.7110615339854528E-2</v>
      </c>
      <c r="C32" s="37">
        <v>4.3466148975864843E-2</v>
      </c>
      <c r="D32" s="37">
        <v>9.6545197537735022E-3</v>
      </c>
      <c r="E32" s="38">
        <v>6.3349708930701262E-3</v>
      </c>
    </row>
    <row r="33" spans="1:5" x14ac:dyDescent="0.35">
      <c r="A33" s="1" t="s">
        <v>365</v>
      </c>
      <c r="B33" s="37">
        <v>7.0305433562738481E-2</v>
      </c>
      <c r="C33" s="37">
        <v>3.9161995256723675E-2</v>
      </c>
      <c r="D33" s="37">
        <v>1.0320453109893999E-2</v>
      </c>
      <c r="E33" s="38">
        <v>1.5497698812109566E-2</v>
      </c>
    </row>
    <row r="34" spans="1:5" x14ac:dyDescent="0.35">
      <c r="A34" s="1" t="s">
        <v>365</v>
      </c>
      <c r="B34" s="37">
        <v>6.4245140711865517E-2</v>
      </c>
      <c r="C34" s="37">
        <v>7.6711963411314921E-2</v>
      </c>
      <c r="D34" s="37">
        <v>1.0320453109893999E-2</v>
      </c>
      <c r="E34" s="38">
        <v>1.4431045775811406E-2</v>
      </c>
    </row>
    <row r="35" spans="1:5" x14ac:dyDescent="0.35">
      <c r="A35" s="1" t="s">
        <v>365</v>
      </c>
      <c r="B35" s="37">
        <v>7.8904545510814217E-2</v>
      </c>
      <c r="C35" s="37">
        <v>6.9173495814798605E-2</v>
      </c>
      <c r="D35" s="37">
        <v>1.0900874399350783E-2</v>
      </c>
      <c r="E35" s="38">
        <v>1.4715086133184702E-2</v>
      </c>
    </row>
    <row r="36" spans="1:5" x14ac:dyDescent="0.35">
      <c r="A36" s="1" t="s">
        <v>365</v>
      </c>
      <c r="B36" s="37">
        <v>5.9987785227796325E-2</v>
      </c>
      <c r="C36" s="37">
        <v>4.437600847233758E-2</v>
      </c>
      <c r="D36" s="37">
        <v>1.6556387069855169E-2</v>
      </c>
      <c r="E36" s="38">
        <v>1.1620875096109545E-2</v>
      </c>
    </row>
    <row r="37" spans="1:5" x14ac:dyDescent="0.35">
      <c r="A37" s="1" t="s">
        <v>365</v>
      </c>
      <c r="B37" s="37">
        <v>3.9354562530808879E-2</v>
      </c>
      <c r="C37" s="37">
        <v>9.730861509067075E-2</v>
      </c>
      <c r="D37" s="37">
        <v>1.7809539745816807E-2</v>
      </c>
      <c r="E37" s="38">
        <v>1.9300712941899272E-2</v>
      </c>
    </row>
    <row r="38" spans="1:5" x14ac:dyDescent="0.35">
      <c r="A38" s="1" t="s">
        <v>365</v>
      </c>
      <c r="B38" s="37">
        <v>7.9693034964016543E-2</v>
      </c>
      <c r="C38" s="37">
        <v>4.6664823460382046E-2</v>
      </c>
      <c r="D38" s="37">
        <v>3.3035407075752934E-2</v>
      </c>
      <c r="E38" s="38">
        <v>1.1986323185252834E-2</v>
      </c>
    </row>
    <row r="39" spans="1:5" x14ac:dyDescent="0.35">
      <c r="A39" s="1" t="s">
        <v>365</v>
      </c>
      <c r="B39" s="37">
        <v>6.4617747044273074E-2</v>
      </c>
      <c r="E39" s="38">
        <v>9.9345396563415723E-3</v>
      </c>
    </row>
    <row r="40" spans="1:5" x14ac:dyDescent="0.35">
      <c r="A40" s="1" t="s">
        <v>365</v>
      </c>
      <c r="B40" s="37">
        <v>6.7366143663338526E-2</v>
      </c>
      <c r="E40" s="38">
        <v>1.0816166347667121E-2</v>
      </c>
    </row>
    <row r="41" spans="1:5" x14ac:dyDescent="0.35">
      <c r="A41" s="1" t="s">
        <v>365</v>
      </c>
      <c r="B41" s="37">
        <v>8.6336305703674107E-2</v>
      </c>
      <c r="E41" s="38">
        <v>1.3914193549449188E-2</v>
      </c>
    </row>
    <row r="42" spans="1:5" x14ac:dyDescent="0.35">
      <c r="A42" s="1" t="s">
        <v>365</v>
      </c>
      <c r="B42" s="37">
        <v>7.3916727230466273E-2</v>
      </c>
      <c r="E42" s="38">
        <v>1.3665440113786951E-2</v>
      </c>
    </row>
    <row r="43" spans="1:5" x14ac:dyDescent="0.35">
      <c r="A43" s="1" t="s">
        <v>365</v>
      </c>
      <c r="B43" s="37">
        <v>9.1322909276211228E-2</v>
      </c>
      <c r="E43" s="38">
        <v>1.5351201954706734E-2</v>
      </c>
    </row>
    <row r="44" spans="1:5" x14ac:dyDescent="0.35">
      <c r="A44" s="1" t="s">
        <v>365</v>
      </c>
      <c r="E44" s="38">
        <v>1.3788046530801517E-2</v>
      </c>
    </row>
    <row r="45" spans="1:5" x14ac:dyDescent="0.35">
      <c r="A45" s="1" t="s">
        <v>365</v>
      </c>
      <c r="E45" s="38">
        <v>1.383050757987689E-2</v>
      </c>
    </row>
    <row r="46" spans="1:5" x14ac:dyDescent="0.35">
      <c r="A46" s="1" t="s">
        <v>364</v>
      </c>
      <c r="B46" s="37">
        <v>5.4545949100917805E-2</v>
      </c>
      <c r="C46" s="37">
        <v>2.121892599309293E-2</v>
      </c>
      <c r="D46" s="37">
        <v>5.6908274479185875E-3</v>
      </c>
      <c r="E46" s="38">
        <v>2.6437631819667537E-3</v>
      </c>
    </row>
    <row r="47" spans="1:5" x14ac:dyDescent="0.35">
      <c r="A47" s="1" t="s">
        <v>364</v>
      </c>
      <c r="B47" s="37">
        <v>4.9607940631185017E-2</v>
      </c>
      <c r="C47" s="37">
        <v>2.5818420667945718E-2</v>
      </c>
      <c r="D47" s="37">
        <v>8.5070465232667692E-3</v>
      </c>
      <c r="E47" s="38">
        <v>7.9081812631062592E-3</v>
      </c>
    </row>
    <row r="48" spans="1:5" x14ac:dyDescent="0.35">
      <c r="A48" s="1" t="s">
        <v>364</v>
      </c>
      <c r="B48" s="37">
        <v>1.374730532431181E-2</v>
      </c>
      <c r="C48" s="37">
        <v>2.7402330363191858E-2</v>
      </c>
      <c r="D48" s="37">
        <v>8.9316798750941825E-3</v>
      </c>
      <c r="E48" s="38">
        <v>4.3889997808365076E-3</v>
      </c>
    </row>
    <row r="49" spans="1:5" x14ac:dyDescent="0.35">
      <c r="A49" s="1" t="s">
        <v>364</v>
      </c>
      <c r="B49" s="37">
        <v>2.3077832706852559E-2</v>
      </c>
      <c r="D49" s="37">
        <v>9.6546962125668469E-3</v>
      </c>
      <c r="E49" s="38">
        <v>4.2972559722781363E-3</v>
      </c>
    </row>
    <row r="50" spans="1:5" x14ac:dyDescent="0.35">
      <c r="A50" s="1" t="s">
        <v>364</v>
      </c>
      <c r="B50" s="37">
        <v>5.0818809168979129E-2</v>
      </c>
      <c r="C50" s="37">
        <v>3.9344781091020659E-2</v>
      </c>
      <c r="D50" s="37">
        <v>1.1057813994104174E-2</v>
      </c>
      <c r="E50" s="38">
        <v>8.0835591315734888E-3</v>
      </c>
    </row>
    <row r="51" spans="1:5" x14ac:dyDescent="0.35">
      <c r="A51" s="1" t="s">
        <v>364</v>
      </c>
      <c r="B51" s="37">
        <v>3.2471166474823031E-2</v>
      </c>
      <c r="C51" s="37">
        <v>1.6697662642980352E-2</v>
      </c>
      <c r="D51" s="37">
        <v>1.1423466311152803E-2</v>
      </c>
      <c r="E51" s="38">
        <v>5.3372769240689153E-3</v>
      </c>
    </row>
    <row r="52" spans="1:5" x14ac:dyDescent="0.35">
      <c r="A52" s="1" t="s">
        <v>364</v>
      </c>
      <c r="B52" s="37">
        <v>2.8904672121853731E-2</v>
      </c>
      <c r="C52" s="37">
        <v>2.8651433795042928E-2</v>
      </c>
      <c r="D52" s="37">
        <v>1.1586004243285651E-2</v>
      </c>
      <c r="E52" s="38">
        <v>7.0926419470132684E-3</v>
      </c>
    </row>
    <row r="53" spans="1:5" x14ac:dyDescent="0.35">
      <c r="A53" s="1" t="s">
        <v>364</v>
      </c>
      <c r="B53" s="37">
        <v>3.6896651207549924E-2</v>
      </c>
      <c r="C53" s="37">
        <v>2.3072264843528454E-2</v>
      </c>
      <c r="D53" s="37">
        <v>1.47942130657254E-2</v>
      </c>
      <c r="E53" s="38">
        <v>3.3577893775719545E-3</v>
      </c>
    </row>
    <row r="54" spans="1:5" x14ac:dyDescent="0.35">
      <c r="A54" s="1" t="s">
        <v>364</v>
      </c>
      <c r="B54" s="37">
        <v>3.0280258471574912E-2</v>
      </c>
      <c r="C54" s="37">
        <v>3.5245720551041353E-2</v>
      </c>
      <c r="D54" s="37">
        <v>1.4870825116735533E-2</v>
      </c>
      <c r="E54" s="38">
        <v>3.2968633988054957E-3</v>
      </c>
    </row>
    <row r="55" spans="1:5" x14ac:dyDescent="0.35">
      <c r="A55" s="1" t="s">
        <v>364</v>
      </c>
      <c r="B55" s="37">
        <v>2.8175161395349365E-2</v>
      </c>
      <c r="C55" s="37">
        <v>2.7114806958168907E-2</v>
      </c>
      <c r="D55" s="37">
        <v>1.5147297324765444E-2</v>
      </c>
      <c r="E55" s="38">
        <v>2.9703953914372422E-3</v>
      </c>
    </row>
    <row r="56" spans="1:5" x14ac:dyDescent="0.35">
      <c r="A56" s="1" t="s">
        <v>364</v>
      </c>
      <c r="B56" s="37">
        <v>4.5782434471921249E-2</v>
      </c>
      <c r="C56" s="37">
        <v>4.1424432907716621E-2</v>
      </c>
      <c r="D56" s="37">
        <v>1.5163272832925645E-2</v>
      </c>
      <c r="E56" s="38">
        <v>7.1647367530667935E-3</v>
      </c>
    </row>
    <row r="57" spans="1:5" x14ac:dyDescent="0.35">
      <c r="A57" s="1" t="s">
        <v>364</v>
      </c>
      <c r="B57" s="37">
        <v>3.9589103635261233E-2</v>
      </c>
      <c r="C57" s="37">
        <v>2.5966664311360639E-2</v>
      </c>
      <c r="D57" s="37">
        <v>1.5290421583140432E-2</v>
      </c>
      <c r="E57" s="38">
        <v>2.3469489156523024E-3</v>
      </c>
    </row>
    <row r="58" spans="1:5" x14ac:dyDescent="0.35">
      <c r="A58" s="1" t="s">
        <v>364</v>
      </c>
      <c r="B58" s="37">
        <v>5.1129236756595371E-2</v>
      </c>
      <c r="C58" s="37">
        <v>3.5283045821932479E-2</v>
      </c>
      <c r="D58" s="37">
        <v>1.5638578974993295E-2</v>
      </c>
      <c r="E58" s="38">
        <v>2.4156796647198529E-3</v>
      </c>
    </row>
    <row r="59" spans="1:5" x14ac:dyDescent="0.35">
      <c r="A59" s="1" t="s">
        <v>364</v>
      </c>
      <c r="B59" s="37">
        <v>4.2555943269744829E-2</v>
      </c>
      <c r="D59" s="37">
        <v>1.5874971784676145E-2</v>
      </c>
      <c r="E59" s="38">
        <v>4.3162387087712206E-3</v>
      </c>
    </row>
    <row r="60" spans="1:5" x14ac:dyDescent="0.35">
      <c r="A60" s="1" t="s">
        <v>364</v>
      </c>
      <c r="B60" s="37">
        <v>3.0611749750455861E-2</v>
      </c>
      <c r="C60" s="37">
        <v>2.6143489997061866E-2</v>
      </c>
      <c r="D60" s="37">
        <v>1.7814003693328567E-2</v>
      </c>
      <c r="E60" s="38">
        <v>1.1886716052990949E-2</v>
      </c>
    </row>
    <row r="61" spans="1:5" x14ac:dyDescent="0.35">
      <c r="A61" s="1" t="s">
        <v>364</v>
      </c>
      <c r="B61" s="37">
        <v>4.6963947903389855E-2</v>
      </c>
      <c r="C61" s="37">
        <v>2.389428828358469E-2</v>
      </c>
      <c r="D61" s="37">
        <v>2.4817678229802707E-2</v>
      </c>
      <c r="E61" s="38">
        <v>9.0863812929816937E-3</v>
      </c>
    </row>
    <row r="62" spans="1:5" x14ac:dyDescent="0.35">
      <c r="A62" s="1" t="s">
        <v>364</v>
      </c>
      <c r="B62" s="37">
        <v>4.0225917285724472E-2</v>
      </c>
      <c r="E62" s="38">
        <v>4.238196655321669E-3</v>
      </c>
    </row>
    <row r="63" spans="1:5" x14ac:dyDescent="0.35">
      <c r="A63" s="1" t="s">
        <v>364</v>
      </c>
      <c r="B63" s="37">
        <v>6.5558814755413933E-2</v>
      </c>
      <c r="E63" s="38">
        <v>3.5331021512415694E-3</v>
      </c>
    </row>
    <row r="64" spans="1:5" x14ac:dyDescent="0.35">
      <c r="A64" s="1" t="s">
        <v>364</v>
      </c>
      <c r="B64" s="37">
        <v>5.7278849127591631E-2</v>
      </c>
      <c r="E64" s="38">
        <v>2.7507625254644453E-3</v>
      </c>
    </row>
    <row r="65" spans="1:5" x14ac:dyDescent="0.35">
      <c r="A65" s="1" t="s">
        <v>364</v>
      </c>
      <c r="B65" s="37">
        <v>4.7313126040190348E-2</v>
      </c>
      <c r="E65" s="38">
        <v>3.5375817656174801E-3</v>
      </c>
    </row>
    <row r="66" spans="1:5" x14ac:dyDescent="0.35">
      <c r="A66" s="1" t="s">
        <v>364</v>
      </c>
      <c r="E66" s="38">
        <v>3.4358096550332479E-3</v>
      </c>
    </row>
    <row r="67" spans="1:5" x14ac:dyDescent="0.35">
      <c r="A67" s="1" t="s">
        <v>364</v>
      </c>
      <c r="E67" s="38">
        <v>2.6626233588249696E-3</v>
      </c>
    </row>
    <row r="68" spans="1:5" x14ac:dyDescent="0.35">
      <c r="A68" s="1" t="s">
        <v>364</v>
      </c>
      <c r="E68" s="38">
        <v>3.5645072626354357E-3</v>
      </c>
    </row>
    <row r="69" spans="1:5" x14ac:dyDescent="0.35">
      <c r="A69" s="1" t="s">
        <v>366</v>
      </c>
      <c r="B69" s="37">
        <v>3.2710494505636109E-2</v>
      </c>
      <c r="C69" s="37">
        <v>3.7121803669697528E-2</v>
      </c>
      <c r="D69" s="37">
        <v>9.9999999999999994E-12</v>
      </c>
      <c r="E69" s="38">
        <v>8.6315129038609054E-3</v>
      </c>
    </row>
    <row r="70" spans="1:5" x14ac:dyDescent="0.35">
      <c r="A70" s="1" t="s">
        <v>366</v>
      </c>
      <c r="B70" s="37">
        <v>5.3895711868733959E-2</v>
      </c>
      <c r="C70" s="37">
        <v>2.8386169358807903E-2</v>
      </c>
      <c r="D70" s="37">
        <v>3.6125515014399359E-3</v>
      </c>
      <c r="E70" s="38">
        <v>3.6714784940780868E-3</v>
      </c>
    </row>
    <row r="71" spans="1:5" x14ac:dyDescent="0.35">
      <c r="A71" s="1" t="s">
        <v>366</v>
      </c>
      <c r="B71" s="37">
        <v>3.9935357832208439E-2</v>
      </c>
      <c r="C71" s="37">
        <v>4.5337076339664002E-2</v>
      </c>
      <c r="D71" s="37">
        <v>3.6391696005911478E-3</v>
      </c>
      <c r="E71" s="38">
        <v>4.1542561272322224E-3</v>
      </c>
    </row>
    <row r="72" spans="1:5" x14ac:dyDescent="0.35">
      <c r="A72" s="1" t="s">
        <v>366</v>
      </c>
      <c r="B72" s="37">
        <v>4.8448102706589176E-2</v>
      </c>
      <c r="C72" s="37">
        <v>3.6955301483719089E-2</v>
      </c>
      <c r="D72" s="37">
        <v>7.0867764471374533E-3</v>
      </c>
      <c r="E72" s="38">
        <v>4.3627380511421631E-3</v>
      </c>
    </row>
    <row r="73" spans="1:5" x14ac:dyDescent="0.35">
      <c r="A73" s="1" t="s">
        <v>366</v>
      </c>
      <c r="B73" s="37">
        <v>5.3463665186370427E-2</v>
      </c>
      <c r="C73" s="37">
        <v>2.2252004892130663E-2</v>
      </c>
      <c r="D73" s="37">
        <v>7.1803830069815085E-3</v>
      </c>
      <c r="E73" s="38">
        <v>6.673619874715978E-3</v>
      </c>
    </row>
    <row r="74" spans="1:5" x14ac:dyDescent="0.35">
      <c r="A74" s="1" t="s">
        <v>366</v>
      </c>
      <c r="B74" s="37">
        <v>6.1700923430337264E-2</v>
      </c>
      <c r="C74" s="37">
        <v>2.6490367868480726E-2</v>
      </c>
      <c r="D74" s="37">
        <v>7.3587389119252481E-3</v>
      </c>
      <c r="E74" s="38">
        <v>6.9307590439906192E-3</v>
      </c>
    </row>
    <row r="75" spans="1:5" x14ac:dyDescent="0.35">
      <c r="A75" s="1" t="s">
        <v>366</v>
      </c>
      <c r="B75" s="37">
        <v>7.1026708630823276E-2</v>
      </c>
      <c r="C75" s="37">
        <v>1.7448102171873939E-2</v>
      </c>
      <c r="D75" s="37">
        <v>7.418766309933952E-3</v>
      </c>
      <c r="E75" s="38">
        <v>1.4876135044971693E-2</v>
      </c>
    </row>
    <row r="76" spans="1:5" x14ac:dyDescent="0.35">
      <c r="A76" s="1" t="s">
        <v>366</v>
      </c>
      <c r="B76" s="37">
        <v>6.792852452045961E-2</v>
      </c>
      <c r="C76" s="37">
        <v>2.5259533603290023E-2</v>
      </c>
      <c r="D76" s="37">
        <v>1.0669480406382372E-2</v>
      </c>
      <c r="E76" s="38">
        <v>2.1884002515813678E-3</v>
      </c>
    </row>
    <row r="77" spans="1:5" x14ac:dyDescent="0.35">
      <c r="A77" s="1" t="s">
        <v>366</v>
      </c>
      <c r="B77" s="37">
        <v>6.29790591507631E-2</v>
      </c>
      <c r="C77" s="37">
        <v>3.7115374841494034E-2</v>
      </c>
      <c r="D77" s="37">
        <v>1.7358348917309474E-2</v>
      </c>
      <c r="E77" s="38">
        <v>8.1551463169736559E-3</v>
      </c>
    </row>
    <row r="78" spans="1:5" x14ac:dyDescent="0.35">
      <c r="A78" s="1" t="s">
        <v>366</v>
      </c>
      <c r="B78" s="37">
        <v>1.8347435160393659E-2</v>
      </c>
      <c r="C78" s="37">
        <v>5.7041100763595531E-2</v>
      </c>
      <c r="D78" s="37">
        <v>1.7756724008802606E-2</v>
      </c>
      <c r="E78" s="38">
        <v>8.3405652355996677E-3</v>
      </c>
    </row>
    <row r="79" spans="1:5" x14ac:dyDescent="0.35">
      <c r="A79" s="1" t="s">
        <v>366</v>
      </c>
      <c r="B79" s="37">
        <v>4.70462256979483E-2</v>
      </c>
      <c r="C79" s="37">
        <v>3.4249475455469809E-2</v>
      </c>
      <c r="D79" s="37">
        <v>1.7910023211175803E-2</v>
      </c>
      <c r="E79" s="38">
        <v>9.1162846000503624E-3</v>
      </c>
    </row>
    <row r="80" spans="1:5" x14ac:dyDescent="0.35">
      <c r="A80" s="1" t="s">
        <v>366</v>
      </c>
      <c r="B80" s="37">
        <v>5.4424683897402307E-2</v>
      </c>
      <c r="C80" s="37">
        <v>3.5470623782742683E-2</v>
      </c>
      <c r="D80" s="37">
        <v>2.1293724342522524E-2</v>
      </c>
      <c r="E80" s="38">
        <v>1.4730757109680829E-3</v>
      </c>
    </row>
    <row r="81" spans="1:5" x14ac:dyDescent="0.35">
      <c r="A81" s="1" t="s">
        <v>366</v>
      </c>
      <c r="B81" s="37">
        <v>6.9320415549744122E-2</v>
      </c>
      <c r="C81" s="37">
        <v>3.0868363635658102E-2</v>
      </c>
      <c r="D81" s="37">
        <v>2.486690887254674E-2</v>
      </c>
      <c r="E81" s="38">
        <v>2.9202858829881547E-3</v>
      </c>
    </row>
    <row r="82" spans="1:5" x14ac:dyDescent="0.35">
      <c r="A82" s="1" t="s">
        <v>366</v>
      </c>
      <c r="B82" s="37">
        <v>4.625364863749392E-2</v>
      </c>
      <c r="C82" s="37">
        <v>4.8746070191845403E-2</v>
      </c>
      <c r="D82" s="37">
        <v>3.1600291079623914E-2</v>
      </c>
      <c r="E82" s="38">
        <v>6.2855684584195107E-3</v>
      </c>
    </row>
    <row r="83" spans="1:5" x14ac:dyDescent="0.35">
      <c r="A83" s="1" t="s">
        <v>366</v>
      </c>
      <c r="B83" s="37">
        <v>3.0097612125316014E-2</v>
      </c>
      <c r="E83" s="38">
        <v>7.7856607937565004E-3</v>
      </c>
    </row>
    <row r="84" spans="1:5" x14ac:dyDescent="0.35">
      <c r="A84" s="1" t="s">
        <v>366</v>
      </c>
      <c r="B84" s="37">
        <v>5.7416564126335626E-2</v>
      </c>
      <c r="E84" s="38">
        <v>6.5354964704149995E-3</v>
      </c>
    </row>
    <row r="85" spans="1:5" x14ac:dyDescent="0.35">
      <c r="A85" s="1" t="s">
        <v>366</v>
      </c>
      <c r="B85" s="37">
        <v>4.6233271800662043E-2</v>
      </c>
      <c r="E85" s="38">
        <v>3.7356044672297961E-3</v>
      </c>
    </row>
    <row r="86" spans="1:5" x14ac:dyDescent="0.35">
      <c r="A86" s="1" t="s">
        <v>366</v>
      </c>
      <c r="B86" s="37">
        <v>2.5678274698337201E-2</v>
      </c>
      <c r="E86" s="38">
        <v>4.3797739381797656E-3</v>
      </c>
    </row>
    <row r="87" spans="1:5" x14ac:dyDescent="0.35">
      <c r="A87" s="1" t="s">
        <v>366</v>
      </c>
      <c r="B87" s="37">
        <v>3.9019921364425364E-2</v>
      </c>
      <c r="E87" s="38">
        <v>5.6590260469654985E-3</v>
      </c>
    </row>
    <row r="88" spans="1:5" x14ac:dyDescent="0.35">
      <c r="A88" s="1" t="s">
        <v>366</v>
      </c>
      <c r="B88" s="37">
        <v>3.9906375190652522E-2</v>
      </c>
      <c r="E88" s="38">
        <v>3.5331511334483054E-3</v>
      </c>
    </row>
  </sheetData>
  <sortState xmlns:xlrd2="http://schemas.microsoft.com/office/spreadsheetml/2017/richdata2" ref="A2:E90">
    <sortCondition ref="A1:A9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2B7D-B35F-4FBA-BA43-1BA3E189784F}">
  <dimension ref="A1:I88"/>
  <sheetViews>
    <sheetView workbookViewId="0">
      <selection activeCell="B1" sqref="B1:E1048576"/>
    </sheetView>
  </sheetViews>
  <sheetFormatPr defaultRowHeight="14.5" x14ac:dyDescent="0.35"/>
  <cols>
    <col min="1" max="1" width="9.54296875" style="1" bestFit="1" customWidth="1"/>
    <col min="2" max="2" width="19.7265625" style="35" bestFit="1" customWidth="1"/>
    <col min="3" max="4" width="19.54296875" style="35" bestFit="1" customWidth="1"/>
    <col min="5" max="5" width="19.54296875" style="36" bestFit="1" customWidth="1"/>
    <col min="9" max="9" width="8.7265625" style="1"/>
  </cols>
  <sheetData>
    <row r="1" spans="1:5" x14ac:dyDescent="0.35">
      <c r="A1" s="1" t="s">
        <v>363</v>
      </c>
      <c r="B1" s="35" t="s">
        <v>345</v>
      </c>
      <c r="C1" s="35" t="s">
        <v>283</v>
      </c>
      <c r="D1" s="35" t="s">
        <v>346</v>
      </c>
      <c r="E1" s="35" t="s">
        <v>203</v>
      </c>
    </row>
    <row r="2" spans="1:5" x14ac:dyDescent="0.35">
      <c r="A2" s="1" t="s">
        <v>199</v>
      </c>
      <c r="B2" s="35">
        <v>0.65765765765765805</v>
      </c>
      <c r="C2" s="35">
        <v>0.54807692307692302</v>
      </c>
      <c r="D2" s="35">
        <v>0.12850467289719625</v>
      </c>
      <c r="E2" s="36">
        <v>0.31746031746031744</v>
      </c>
    </row>
    <row r="3" spans="1:5" x14ac:dyDescent="0.35">
      <c r="A3" s="1" t="s">
        <v>199</v>
      </c>
      <c r="B3" s="35">
        <v>0.51912568306010931</v>
      </c>
      <c r="C3" s="35">
        <v>0.4030710172744722</v>
      </c>
      <c r="D3" s="35">
        <v>0.12850467289719625</v>
      </c>
      <c r="E3" s="36">
        <v>0.41806020066889632</v>
      </c>
    </row>
    <row r="4" spans="1:5" x14ac:dyDescent="0.35">
      <c r="A4" s="1" t="s">
        <v>199</v>
      </c>
      <c r="B4" s="35">
        <v>0.6341911764705882</v>
      </c>
      <c r="C4" s="35">
        <v>0.72744014732965012</v>
      </c>
      <c r="D4" s="35">
        <v>0.17401392111368907</v>
      </c>
      <c r="E4" s="36">
        <v>0.44701986754966894</v>
      </c>
    </row>
    <row r="5" spans="1:5" x14ac:dyDescent="0.35">
      <c r="A5" s="1" t="s">
        <v>199</v>
      </c>
      <c r="B5" s="35">
        <v>0.44280442804428044</v>
      </c>
      <c r="C5" s="35">
        <v>0.38532110091743121</v>
      </c>
      <c r="D5" s="35">
        <v>0.1744186046511628</v>
      </c>
      <c r="E5" s="36">
        <v>0.42789223454833603</v>
      </c>
    </row>
    <row r="6" spans="1:5" x14ac:dyDescent="0.35">
      <c r="A6" s="1" t="s">
        <v>199</v>
      </c>
      <c r="B6" s="35">
        <v>0.69060773480662985</v>
      </c>
      <c r="C6" s="35">
        <v>0.53271028037383172</v>
      </c>
      <c r="D6" s="35">
        <v>0.30232558139534882</v>
      </c>
      <c r="E6" s="36">
        <v>0.33950617283950618</v>
      </c>
    </row>
    <row r="7" spans="1:5" x14ac:dyDescent="0.35">
      <c r="A7" s="1" t="s">
        <v>199</v>
      </c>
      <c r="B7" s="35">
        <v>0.68872987477638647</v>
      </c>
      <c r="C7" s="35">
        <v>0.76</v>
      </c>
      <c r="D7" s="35">
        <v>0.27972027972027974</v>
      </c>
      <c r="E7" s="36">
        <v>0.34482758620689657</v>
      </c>
    </row>
    <row r="8" spans="1:5" x14ac:dyDescent="0.35">
      <c r="A8" s="1" t="s">
        <v>199</v>
      </c>
      <c r="B8" s="35">
        <v>0.4528650646950092</v>
      </c>
      <c r="C8" s="35">
        <v>0.44731610337972166</v>
      </c>
      <c r="D8" s="35">
        <v>0.29137529137529139</v>
      </c>
      <c r="E8" s="36">
        <v>0.39317507418397629</v>
      </c>
    </row>
    <row r="9" spans="1:5" x14ac:dyDescent="0.35">
      <c r="A9" s="1" t="s">
        <v>199</v>
      </c>
      <c r="B9" s="35">
        <v>0.63097514340344163</v>
      </c>
      <c r="C9" s="35">
        <v>0.50096339113680155</v>
      </c>
      <c r="D9" s="35">
        <v>0.15116279069767441</v>
      </c>
      <c r="E9" s="36">
        <v>0.40697674418604651</v>
      </c>
    </row>
    <row r="10" spans="1:5" x14ac:dyDescent="0.35">
      <c r="A10" s="1" t="s">
        <v>199</v>
      </c>
      <c r="B10" s="35">
        <v>0.84714548802946599</v>
      </c>
      <c r="C10" s="35">
        <v>0.44</v>
      </c>
      <c r="D10" s="35">
        <v>0.16203703703703706</v>
      </c>
      <c r="E10" s="36">
        <v>0.36879432624113478</v>
      </c>
    </row>
    <row r="11" spans="1:5" x14ac:dyDescent="0.35">
      <c r="A11" s="1" t="s">
        <v>199</v>
      </c>
      <c r="B11" s="35">
        <v>1.1636363636363636</v>
      </c>
      <c r="C11" s="35">
        <v>0.83162217659137583</v>
      </c>
      <c r="D11" s="35">
        <v>0.18648018648018649</v>
      </c>
      <c r="E11" s="36">
        <v>0.33566433566433562</v>
      </c>
    </row>
    <row r="12" spans="1:5" x14ac:dyDescent="0.35">
      <c r="A12" s="1" t="s">
        <v>199</v>
      </c>
      <c r="B12" s="35">
        <v>0.47445255474452558</v>
      </c>
      <c r="C12" s="35">
        <v>0.56122448979591832</v>
      </c>
      <c r="D12" s="35">
        <v>0.16279069767441862</v>
      </c>
      <c r="E12" s="36">
        <v>0.37138927097661628</v>
      </c>
    </row>
    <row r="13" spans="1:5" x14ac:dyDescent="0.35">
      <c r="A13" s="1" t="s">
        <v>199</v>
      </c>
      <c r="B13" s="35">
        <v>0.83333333333333337</v>
      </c>
      <c r="C13" s="35">
        <v>0.53719008264462809</v>
      </c>
      <c r="D13" s="35">
        <v>0.19859813084112152</v>
      </c>
      <c r="E13" s="36">
        <v>0.32697547683923706</v>
      </c>
    </row>
    <row r="14" spans="1:5" x14ac:dyDescent="0.35">
      <c r="A14" s="1" t="s">
        <v>199</v>
      </c>
      <c r="B14" s="35">
        <v>0.34697508896797152</v>
      </c>
      <c r="C14" s="35">
        <v>0.53388090349075978</v>
      </c>
      <c r="D14" s="35">
        <v>0.2570093457943925</v>
      </c>
      <c r="E14" s="36">
        <v>0.3150134048257372</v>
      </c>
    </row>
    <row r="15" spans="1:5" x14ac:dyDescent="0.35">
      <c r="A15" s="1" t="s">
        <v>199</v>
      </c>
      <c r="B15" s="35">
        <v>0.47321428571428575</v>
      </c>
      <c r="C15" s="35">
        <v>0.63380281690140838</v>
      </c>
      <c r="D15" s="35">
        <v>0.29137529137529139</v>
      </c>
      <c r="E15" s="36">
        <v>0.35386631716906947</v>
      </c>
    </row>
    <row r="16" spans="1:5" x14ac:dyDescent="0.35">
      <c r="A16" s="1" t="s">
        <v>199</v>
      </c>
      <c r="B16" s="35">
        <v>0.69565217391304357</v>
      </c>
      <c r="D16" s="35">
        <v>0.33799533799533799</v>
      </c>
      <c r="E16" s="36">
        <v>0.30927835051546387</v>
      </c>
    </row>
    <row r="17" spans="1:5" x14ac:dyDescent="0.35">
      <c r="A17" s="1" t="s">
        <v>199</v>
      </c>
      <c r="B17" s="35">
        <v>0.70819112627986347</v>
      </c>
      <c r="D17" s="35">
        <v>0.26682134570765659</v>
      </c>
      <c r="E17" s="36">
        <v>0.30808729139922975</v>
      </c>
    </row>
    <row r="18" spans="1:5" x14ac:dyDescent="0.35">
      <c r="A18" s="1" t="s">
        <v>199</v>
      </c>
      <c r="B18" s="35">
        <v>0.52028218694885364</v>
      </c>
      <c r="E18" s="36">
        <v>0.27249683143219261</v>
      </c>
    </row>
    <row r="19" spans="1:5" x14ac:dyDescent="0.35">
      <c r="A19" s="1" t="s">
        <v>199</v>
      </c>
      <c r="B19" s="35">
        <v>0.64487632508833925</v>
      </c>
      <c r="E19" s="36">
        <v>0.22952853598014888</v>
      </c>
    </row>
    <row r="20" spans="1:5" x14ac:dyDescent="0.35">
      <c r="A20" s="1" t="s">
        <v>199</v>
      </c>
      <c r="B20" s="35">
        <v>0.7078039927404719</v>
      </c>
      <c r="E20" s="36">
        <v>0.28834355828220859</v>
      </c>
    </row>
    <row r="21" spans="1:5" x14ac:dyDescent="0.35">
      <c r="A21" s="1" t="s">
        <v>199</v>
      </c>
      <c r="B21" s="35">
        <v>1</v>
      </c>
      <c r="E21" s="36">
        <v>0.34798534798534791</v>
      </c>
    </row>
    <row r="22" spans="1:5" x14ac:dyDescent="0.35">
      <c r="A22" s="1" t="s">
        <v>199</v>
      </c>
      <c r="E22" s="36">
        <v>0.26634382566585957</v>
      </c>
    </row>
    <row r="23" spans="1:5" x14ac:dyDescent="0.35">
      <c r="A23" s="1" t="s">
        <v>199</v>
      </c>
      <c r="E23" s="36">
        <v>0.25625744934445766</v>
      </c>
    </row>
    <row r="24" spans="1:5" x14ac:dyDescent="0.35">
      <c r="A24" s="1" t="s">
        <v>364</v>
      </c>
      <c r="B24" s="35">
        <v>0.8584070796460177</v>
      </c>
      <c r="C24" s="35">
        <v>0.47379032258064513</v>
      </c>
      <c r="D24" s="35">
        <v>0.15046296296296297</v>
      </c>
      <c r="E24" s="36">
        <v>0.16899766899766899</v>
      </c>
    </row>
    <row r="25" spans="1:5" x14ac:dyDescent="0.35">
      <c r="A25" s="1" t="s">
        <v>364</v>
      </c>
      <c r="B25" s="35">
        <v>0.90501792114695345</v>
      </c>
      <c r="C25" s="35">
        <v>0.24390243902439024</v>
      </c>
      <c r="D25" s="35">
        <v>0.1388888888888889</v>
      </c>
      <c r="E25" s="36">
        <v>6.9444444444444448E-2</v>
      </c>
    </row>
    <row r="26" spans="1:5" x14ac:dyDescent="0.35">
      <c r="A26" s="1" t="s">
        <v>364</v>
      </c>
      <c r="B26" s="35">
        <v>0.84369449378330375</v>
      </c>
      <c r="C26" s="35">
        <v>0.27667984189723321</v>
      </c>
      <c r="D26" s="35">
        <v>0.11600928074245939</v>
      </c>
      <c r="E26" s="36">
        <v>0.16533637400228049</v>
      </c>
    </row>
    <row r="27" spans="1:5" x14ac:dyDescent="0.35">
      <c r="A27" s="1" t="s">
        <v>364</v>
      </c>
      <c r="B27" s="35">
        <v>0.54195804195804187</v>
      </c>
      <c r="C27" s="35">
        <v>0.34313725490196073</v>
      </c>
      <c r="D27" s="35">
        <v>0.2441860465116279</v>
      </c>
      <c r="E27" s="36">
        <v>0.15765765765765768</v>
      </c>
    </row>
    <row r="28" spans="1:5" x14ac:dyDescent="0.35">
      <c r="A28" s="1" t="s">
        <v>364</v>
      </c>
      <c r="B28" s="35">
        <v>0.53135888501742157</v>
      </c>
      <c r="C28" s="35">
        <v>0.17657992565055761</v>
      </c>
      <c r="D28" s="35">
        <v>0.20930232558139533</v>
      </c>
      <c r="E28" s="36">
        <v>0.11771300448430493</v>
      </c>
    </row>
    <row r="29" spans="1:5" x14ac:dyDescent="0.35">
      <c r="A29" s="1" t="s">
        <v>364</v>
      </c>
      <c r="B29" s="35">
        <v>0.17761989342806397</v>
      </c>
      <c r="C29" s="35">
        <v>0.2990654205607477</v>
      </c>
      <c r="D29" s="35">
        <v>0.17482517482517482</v>
      </c>
      <c r="E29" s="36">
        <v>0.12568306010928962</v>
      </c>
    </row>
    <row r="30" spans="1:5" x14ac:dyDescent="0.35">
      <c r="A30" s="1" t="s">
        <v>364</v>
      </c>
      <c r="B30" s="35">
        <v>0.58614564831261096</v>
      </c>
      <c r="C30" s="35">
        <v>0.26768642447418739</v>
      </c>
      <c r="D30" s="35">
        <v>0.18518518518518517</v>
      </c>
      <c r="E30" s="36">
        <v>6.9370330843116321E-2</v>
      </c>
    </row>
    <row r="31" spans="1:5" x14ac:dyDescent="0.35">
      <c r="A31" s="1" t="s">
        <v>364</v>
      </c>
      <c r="B31" s="35">
        <v>0.46345811051693409</v>
      </c>
      <c r="C31" s="35">
        <v>0.43248945147679324</v>
      </c>
      <c r="D31" s="35">
        <v>0.19675925925925927</v>
      </c>
      <c r="E31" s="36">
        <v>7.4152542372881367E-2</v>
      </c>
    </row>
    <row r="32" spans="1:5" x14ac:dyDescent="0.35">
      <c r="A32" s="1" t="s">
        <v>364</v>
      </c>
      <c r="B32" s="35">
        <v>0.46678635547576303</v>
      </c>
      <c r="C32" s="35">
        <v>0.29166666666666669</v>
      </c>
      <c r="D32" s="35">
        <v>0.20881670533642691</v>
      </c>
      <c r="E32" s="36">
        <v>0.25477707006369427</v>
      </c>
    </row>
    <row r="33" spans="1:5" x14ac:dyDescent="0.35">
      <c r="A33" s="1" t="s">
        <v>364</v>
      </c>
      <c r="B33" s="35">
        <v>0.76714801444043312</v>
      </c>
      <c r="C33" s="35">
        <v>0.43933054393305437</v>
      </c>
      <c r="D33" s="35">
        <v>0.19675925925925927</v>
      </c>
      <c r="E33" s="36">
        <v>0.15641293013555785</v>
      </c>
    </row>
    <row r="34" spans="1:5" x14ac:dyDescent="0.35">
      <c r="A34" s="1" t="s">
        <v>364</v>
      </c>
      <c r="B34" s="35">
        <v>0.73770491803278693</v>
      </c>
      <c r="C34" s="35">
        <v>0.25354969574036512</v>
      </c>
      <c r="D34" s="35">
        <v>0.18518518518518517</v>
      </c>
      <c r="E34" s="36">
        <v>5.6876938986556359E-2</v>
      </c>
    </row>
    <row r="35" spans="1:5" x14ac:dyDescent="0.35">
      <c r="A35" s="1" t="s">
        <v>364</v>
      </c>
      <c r="B35" s="35">
        <v>0.84259259259259256</v>
      </c>
      <c r="C35" s="35">
        <v>0.39419087136929465</v>
      </c>
      <c r="D35" s="35">
        <v>0.18561484918793505</v>
      </c>
      <c r="E35" s="36">
        <v>6.1601642710472283E-2</v>
      </c>
    </row>
    <row r="36" spans="1:5" x14ac:dyDescent="0.35">
      <c r="A36" s="1" t="s">
        <v>364</v>
      </c>
      <c r="B36" s="35">
        <v>0.5350553505535055</v>
      </c>
      <c r="C36" s="35">
        <v>0.27896995708154509</v>
      </c>
      <c r="D36" s="35">
        <v>0.21839080459770116</v>
      </c>
      <c r="E36" s="36">
        <v>7.0921985815602856E-2</v>
      </c>
    </row>
    <row r="37" spans="1:5" x14ac:dyDescent="0.35">
      <c r="A37" s="1" t="s">
        <v>364</v>
      </c>
      <c r="B37" s="35">
        <v>0.77715355805243436</v>
      </c>
      <c r="C37" s="35">
        <v>0.24625267665952894</v>
      </c>
      <c r="D37" s="35">
        <v>0.32407407407407413</v>
      </c>
      <c r="E37" s="36">
        <v>0.21478521478521478</v>
      </c>
    </row>
    <row r="38" spans="1:5" x14ac:dyDescent="0.35">
      <c r="A38" s="1" t="s">
        <v>364</v>
      </c>
      <c r="B38" s="35">
        <v>0.33457249070631973</v>
      </c>
      <c r="D38" s="35">
        <v>0.16166281755196305</v>
      </c>
      <c r="E38" s="36">
        <v>8.2964601769911508E-2</v>
      </c>
    </row>
    <row r="39" spans="1:5" x14ac:dyDescent="0.35">
      <c r="A39" s="1" t="s">
        <v>364</v>
      </c>
      <c r="B39" s="35">
        <v>0.66287878787878785</v>
      </c>
      <c r="D39" s="35">
        <v>0.16166281755196305</v>
      </c>
      <c r="E39" s="36">
        <v>8.2964601769911508E-2</v>
      </c>
    </row>
    <row r="40" spans="1:5" x14ac:dyDescent="0.35">
      <c r="A40" s="1" t="s">
        <v>364</v>
      </c>
      <c r="B40" s="35">
        <v>0.63432835820895528</v>
      </c>
      <c r="E40" s="36">
        <v>8.9686098654708515E-2</v>
      </c>
    </row>
    <row r="41" spans="1:5" x14ac:dyDescent="0.35">
      <c r="A41" s="1" t="s">
        <v>364</v>
      </c>
      <c r="B41" s="35">
        <v>1.0654205607476634</v>
      </c>
      <c r="E41" s="36">
        <v>8.4937712344280852E-2</v>
      </c>
    </row>
    <row r="42" spans="1:5" x14ac:dyDescent="0.35">
      <c r="A42" s="1" t="s">
        <v>364</v>
      </c>
      <c r="B42" s="35">
        <v>0.92936802973977695</v>
      </c>
      <c r="E42" s="36">
        <v>6.2713797035347782E-2</v>
      </c>
    </row>
    <row r="43" spans="1:5" x14ac:dyDescent="0.35">
      <c r="A43" s="1" t="s">
        <v>364</v>
      </c>
      <c r="B43" s="35">
        <v>0.75925925925925919</v>
      </c>
      <c r="E43" s="36">
        <v>7.9726651480637817E-2</v>
      </c>
    </row>
    <row r="44" spans="1:5" x14ac:dyDescent="0.35">
      <c r="A44" s="1" t="s">
        <v>364</v>
      </c>
      <c r="E44" s="36">
        <v>7.9817559863169907E-2</v>
      </c>
    </row>
    <row r="45" spans="1:5" x14ac:dyDescent="0.35">
      <c r="A45" s="1" t="s">
        <v>364</v>
      </c>
      <c r="E45" s="36">
        <v>6.8181818181818191E-2</v>
      </c>
    </row>
    <row r="46" spans="1:5" x14ac:dyDescent="0.35">
      <c r="A46" s="1" t="s">
        <v>364</v>
      </c>
      <c r="E46" s="36">
        <v>8.5518814139110597E-2</v>
      </c>
    </row>
    <row r="47" spans="1:5" x14ac:dyDescent="0.35">
      <c r="A47" s="1" t="s">
        <v>365</v>
      </c>
      <c r="B47" s="35">
        <v>0.73260073260073255</v>
      </c>
      <c r="C47" s="35">
        <v>0.50943396226415094</v>
      </c>
      <c r="D47" s="35">
        <v>0.20785219399538105</v>
      </c>
      <c r="E47" s="36">
        <v>0.13203214695752011</v>
      </c>
    </row>
    <row r="48" spans="1:5" x14ac:dyDescent="0.35">
      <c r="A48" s="1" t="s">
        <v>365</v>
      </c>
      <c r="B48" s="35">
        <v>1.0075329566854991</v>
      </c>
      <c r="C48" s="35">
        <v>0.65377532228360946</v>
      </c>
      <c r="D48" s="35">
        <v>5.7471264367816098E-2</v>
      </c>
      <c r="E48" s="36">
        <v>0.25802752293577985</v>
      </c>
    </row>
    <row r="49" spans="1:5" x14ac:dyDescent="0.35">
      <c r="A49" s="1" t="s">
        <v>365</v>
      </c>
      <c r="B49" s="35">
        <v>0.93001841620626158</v>
      </c>
      <c r="C49" s="35">
        <v>0.6216216216216216</v>
      </c>
      <c r="D49" s="35">
        <v>0.14874141876430208</v>
      </c>
      <c r="E49" s="36">
        <v>0.28669724770642202</v>
      </c>
    </row>
    <row r="50" spans="1:5" x14ac:dyDescent="0.35">
      <c r="A50" s="1" t="s">
        <v>365</v>
      </c>
      <c r="B50" s="35">
        <v>0.91836734693877542</v>
      </c>
      <c r="C50" s="35">
        <v>0.62499999999999989</v>
      </c>
      <c r="D50" s="35">
        <v>9.1743119266055051E-2</v>
      </c>
      <c r="E50" s="36">
        <v>0.27180067950169878</v>
      </c>
    </row>
    <row r="51" spans="1:5" x14ac:dyDescent="0.35">
      <c r="A51" s="1" t="s">
        <v>365</v>
      </c>
      <c r="B51" s="35">
        <v>0.94040968342644315</v>
      </c>
      <c r="C51" s="35">
        <v>0.50274223034734922</v>
      </c>
      <c r="D51" s="35">
        <v>0.16055045871559634</v>
      </c>
      <c r="E51" s="36">
        <v>0.26284348864994023</v>
      </c>
    </row>
    <row r="52" spans="1:5" x14ac:dyDescent="0.35">
      <c r="A52" s="1" t="s">
        <v>365</v>
      </c>
      <c r="B52" s="35">
        <v>1.2987012987012987</v>
      </c>
      <c r="C52" s="35">
        <v>0.52102376599634359</v>
      </c>
      <c r="D52" s="35">
        <v>0.36951501154734412</v>
      </c>
      <c r="E52" s="36">
        <v>0.26283618581907092</v>
      </c>
    </row>
    <row r="53" spans="1:5" x14ac:dyDescent="0.35">
      <c r="A53" s="1" t="s">
        <v>365</v>
      </c>
      <c r="B53" s="35">
        <v>1.2707182320441988</v>
      </c>
      <c r="C53" s="35">
        <v>0.42495479204339964</v>
      </c>
      <c r="D53" s="35">
        <v>0.10392609699769052</v>
      </c>
      <c r="E53" s="36">
        <v>0.3357753357753358</v>
      </c>
    </row>
    <row r="54" spans="1:5" x14ac:dyDescent="0.35">
      <c r="A54" s="1" t="s">
        <v>365</v>
      </c>
      <c r="B54" s="35">
        <v>1.0204081632653061</v>
      </c>
      <c r="C54" s="35">
        <v>0.92997811816192555</v>
      </c>
      <c r="D54" s="35">
        <v>0.15011547344110854</v>
      </c>
      <c r="E54" s="36">
        <v>0.31630170316301703</v>
      </c>
    </row>
    <row r="55" spans="1:5" x14ac:dyDescent="0.35">
      <c r="A55" s="1" t="s">
        <v>365</v>
      </c>
      <c r="B55" s="35">
        <v>1.3384321223709368</v>
      </c>
      <c r="C55" s="35">
        <v>0.77006507592190887</v>
      </c>
      <c r="D55" s="35">
        <v>0.13953488372093023</v>
      </c>
      <c r="E55" s="36">
        <v>0.3196622436670688</v>
      </c>
    </row>
    <row r="56" spans="1:5" x14ac:dyDescent="0.35">
      <c r="A56" s="1" t="s">
        <v>365</v>
      </c>
      <c r="B56" s="35">
        <v>0.9794776119402987</v>
      </c>
      <c r="C56" s="35">
        <v>0.73913043478260876</v>
      </c>
      <c r="D56" s="35">
        <v>0.16129032258064518</v>
      </c>
      <c r="E56" s="36">
        <v>0.32738095238095244</v>
      </c>
    </row>
    <row r="57" spans="1:5" x14ac:dyDescent="0.35">
      <c r="A57" s="1" t="s">
        <v>365</v>
      </c>
      <c r="B57" s="35">
        <v>1.097560975609756</v>
      </c>
      <c r="C57" s="35">
        <v>0.86580086580086579</v>
      </c>
      <c r="D57" s="35">
        <v>4.6296296296296294E-2</v>
      </c>
      <c r="E57" s="36">
        <v>0.35335689045936391</v>
      </c>
    </row>
    <row r="58" spans="1:5" x14ac:dyDescent="0.35">
      <c r="A58" s="1" t="s">
        <v>365</v>
      </c>
      <c r="B58" s="35">
        <v>1.1641221374045803</v>
      </c>
      <c r="C58" s="35">
        <v>0.90308370044052855</v>
      </c>
      <c r="D58" s="35">
        <v>4.6082949308755762E-2</v>
      </c>
      <c r="E58" s="36">
        <v>0.36088474970896389</v>
      </c>
    </row>
    <row r="59" spans="1:5" x14ac:dyDescent="0.35">
      <c r="A59" s="1" t="s">
        <v>365</v>
      </c>
      <c r="B59" s="35">
        <v>0.6983240223463687</v>
      </c>
      <c r="C59" s="35">
        <v>1.0738255033557047</v>
      </c>
      <c r="D59" s="35">
        <v>0.18390804597701149</v>
      </c>
      <c r="E59" s="36">
        <v>0.42294322132097334</v>
      </c>
    </row>
    <row r="60" spans="1:5" x14ac:dyDescent="0.35">
      <c r="A60" s="1" t="s">
        <v>365</v>
      </c>
      <c r="B60" s="35">
        <v>0.68224299065420557</v>
      </c>
      <c r="C60" s="35">
        <v>0.8705357142857143</v>
      </c>
      <c r="D60" s="35">
        <v>5.7603686635944701E-2</v>
      </c>
      <c r="E60" s="36">
        <v>0.34659090909090906</v>
      </c>
    </row>
    <row r="61" spans="1:5" x14ac:dyDescent="0.35">
      <c r="A61" s="1" t="s">
        <v>365</v>
      </c>
      <c r="B61" s="35">
        <v>1.18546845124283</v>
      </c>
      <c r="D61" s="35">
        <v>3.4168564920273349E-2</v>
      </c>
      <c r="E61" s="36">
        <v>0.45302013422818799</v>
      </c>
    </row>
    <row r="62" spans="1:5" x14ac:dyDescent="0.35">
      <c r="A62" s="1" t="s">
        <v>365</v>
      </c>
      <c r="B62" s="35">
        <v>1.0058027079303675</v>
      </c>
      <c r="E62" s="36">
        <v>0.21523178807947019</v>
      </c>
    </row>
    <row r="63" spans="1:5" x14ac:dyDescent="0.35">
      <c r="A63" s="1" t="s">
        <v>365</v>
      </c>
      <c r="B63" s="35">
        <v>1.2003780718336483</v>
      </c>
      <c r="E63" s="36">
        <v>0.24456521739130438</v>
      </c>
    </row>
    <row r="64" spans="1:5" x14ac:dyDescent="0.35">
      <c r="A64" s="1" t="s">
        <v>365</v>
      </c>
      <c r="B64" s="35">
        <v>1.4737793851717902</v>
      </c>
      <c r="E64" s="36">
        <v>0.32760472610096669</v>
      </c>
    </row>
    <row r="65" spans="1:5" x14ac:dyDescent="0.35">
      <c r="A65" s="1" t="s">
        <v>365</v>
      </c>
      <c r="B65" s="35">
        <v>1.3357400722021662</v>
      </c>
      <c r="E65" s="36">
        <v>0.29317697228144995</v>
      </c>
    </row>
    <row r="66" spans="1:5" x14ac:dyDescent="0.35">
      <c r="A66" s="1" t="s">
        <v>365</v>
      </c>
      <c r="B66" s="35">
        <v>1.5596330275229358</v>
      </c>
      <c r="E66" s="36">
        <v>0.35449735449735453</v>
      </c>
    </row>
    <row r="67" spans="1:5" x14ac:dyDescent="0.35">
      <c r="A67" s="1" t="s">
        <v>365</v>
      </c>
      <c r="E67" s="36">
        <v>0.30176899063475543</v>
      </c>
    </row>
    <row r="68" spans="1:5" x14ac:dyDescent="0.35">
      <c r="A68" s="1" t="s">
        <v>365</v>
      </c>
      <c r="E68" s="36">
        <v>0.30256410256410254</v>
      </c>
    </row>
    <row r="69" spans="1:5" x14ac:dyDescent="0.35">
      <c r="A69" s="1" t="s">
        <v>366</v>
      </c>
      <c r="B69" s="35">
        <v>1.1439114391143912</v>
      </c>
      <c r="C69" s="35">
        <v>0.20446096654275092</v>
      </c>
      <c r="D69" s="35">
        <v>5.7077625570776259E-2</v>
      </c>
      <c r="E69" s="36">
        <v>0.34358974358974359</v>
      </c>
    </row>
    <row r="70" spans="1:5" x14ac:dyDescent="0.35">
      <c r="A70" s="1" t="s">
        <v>366</v>
      </c>
      <c r="B70" s="35">
        <v>0.83179297597042512</v>
      </c>
      <c r="C70" s="35">
        <v>0.25641025641025639</v>
      </c>
      <c r="D70" s="35">
        <v>0.13824884792626729</v>
      </c>
      <c r="E70" s="36">
        <v>0.14456630109670987</v>
      </c>
    </row>
    <row r="71" spans="1:5" x14ac:dyDescent="0.35">
      <c r="A71" s="1" t="s">
        <v>366</v>
      </c>
      <c r="B71" s="35">
        <v>0.99815157116451025</v>
      </c>
      <c r="C71" s="35">
        <v>0.32976827094474154</v>
      </c>
      <c r="D71" s="35">
        <v>8.0645161290322592E-2</v>
      </c>
      <c r="E71" s="36">
        <v>8.8669950738916259E-2</v>
      </c>
    </row>
    <row r="72" spans="1:5" x14ac:dyDescent="0.35">
      <c r="A72" s="1" t="s">
        <v>366</v>
      </c>
      <c r="B72" s="35">
        <v>1.1978221415607986</v>
      </c>
      <c r="C72" s="35">
        <v>0.26851851851851855</v>
      </c>
      <c r="D72" s="35">
        <v>0.12643678160919539</v>
      </c>
      <c r="E72" s="36">
        <v>5.3554040895813046E-2</v>
      </c>
    </row>
    <row r="73" spans="1:5" x14ac:dyDescent="0.35">
      <c r="A73" s="1" t="s">
        <v>366</v>
      </c>
      <c r="B73" s="35">
        <v>1.1142322097378277</v>
      </c>
      <c r="C73" s="35">
        <v>0.36297640653357532</v>
      </c>
      <c r="D73" s="35">
        <v>0.32332563510392609</v>
      </c>
      <c r="E73" s="36">
        <v>6.2680810028929612E-2</v>
      </c>
    </row>
    <row r="74" spans="1:5" x14ac:dyDescent="0.35">
      <c r="A74" s="1" t="s">
        <v>366</v>
      </c>
      <c r="B74" s="35">
        <v>1.0112359550561798</v>
      </c>
      <c r="C74" s="35">
        <v>0.44362292051756003</v>
      </c>
      <c r="D74" s="35">
        <v>0.28801843317972348</v>
      </c>
      <c r="E74" s="36">
        <v>0.16810758885686838</v>
      </c>
    </row>
    <row r="75" spans="1:5" x14ac:dyDescent="0.35">
      <c r="A75" s="1" t="s">
        <v>366</v>
      </c>
      <c r="B75" s="35">
        <v>0.72625698324022347</v>
      </c>
      <c r="C75" s="35">
        <v>0.42805100182149364</v>
      </c>
      <c r="D75" s="35">
        <v>0.19540229885057472</v>
      </c>
      <c r="E75" s="36">
        <v>0.20593869731800765</v>
      </c>
    </row>
    <row r="76" spans="1:5" x14ac:dyDescent="0.35">
      <c r="A76" s="1" t="s">
        <v>366</v>
      </c>
      <c r="B76" s="35">
        <v>0.75381679389312972</v>
      </c>
      <c r="C76" s="35">
        <v>0.52631578947368418</v>
      </c>
      <c r="D76" s="35">
        <v>0.41570438799076209</v>
      </c>
      <c r="E76" s="36">
        <v>0.12906309751434036</v>
      </c>
    </row>
    <row r="77" spans="1:5" x14ac:dyDescent="0.35">
      <c r="A77" s="1" t="s">
        <v>366</v>
      </c>
      <c r="B77" s="35">
        <v>0.48022598870056499</v>
      </c>
      <c r="C77" s="35">
        <v>0.35874439461883406</v>
      </c>
      <c r="D77" s="35">
        <v>0.17201834862385321</v>
      </c>
      <c r="E77" s="36">
        <v>0.20289855072463769</v>
      </c>
    </row>
    <row r="78" spans="1:5" x14ac:dyDescent="0.35">
      <c r="A78" s="1" t="s">
        <v>366</v>
      </c>
      <c r="B78" s="35">
        <v>0.91932457786116317</v>
      </c>
      <c r="C78" s="35">
        <v>0.36830357142857145</v>
      </c>
      <c r="D78" s="35">
        <v>0.12614678899082568</v>
      </c>
      <c r="E78" s="36">
        <v>9.6246390760346495E-2</v>
      </c>
    </row>
    <row r="79" spans="1:5" x14ac:dyDescent="0.35">
      <c r="A79" s="1" t="s">
        <v>366</v>
      </c>
      <c r="B79" s="35">
        <v>0.95375722543352592</v>
      </c>
      <c r="C79" s="35">
        <v>0.25612472160356348</v>
      </c>
      <c r="D79" s="35">
        <v>5.7208237986270026E-2</v>
      </c>
      <c r="E79" s="36">
        <v>0.16540642722117202</v>
      </c>
    </row>
    <row r="80" spans="1:5" x14ac:dyDescent="0.35">
      <c r="A80" s="1" t="s">
        <v>366</v>
      </c>
      <c r="B80" s="35">
        <v>0.63229571984435806</v>
      </c>
      <c r="C80" s="35">
        <v>0.50321199143468953</v>
      </c>
      <c r="D80" s="35">
        <v>8.0091533180778038E-2</v>
      </c>
      <c r="E80" s="36">
        <v>9.1258405379442853E-2</v>
      </c>
    </row>
    <row r="81" spans="1:5" x14ac:dyDescent="0.35">
      <c r="A81" s="1" t="s">
        <v>366</v>
      </c>
      <c r="B81" s="35">
        <v>0.38684719535783368</v>
      </c>
      <c r="C81" s="35">
        <v>0.5732484076433122</v>
      </c>
      <c r="D81" s="35">
        <v>0.19187358916478559</v>
      </c>
      <c r="E81" s="36">
        <v>0.18696069031639501</v>
      </c>
    </row>
    <row r="82" spans="1:5" x14ac:dyDescent="0.35">
      <c r="A82" s="1" t="s">
        <v>366</v>
      </c>
      <c r="B82" s="35">
        <v>0.83650190114068446</v>
      </c>
      <c r="C82" s="35">
        <v>0.36093418259023358</v>
      </c>
      <c r="D82" s="35">
        <v>0.22573363431151242</v>
      </c>
      <c r="E82" s="36">
        <v>3.3301617507136068E-2</v>
      </c>
    </row>
    <row r="83" spans="1:5" x14ac:dyDescent="0.35">
      <c r="A83" s="1" t="s">
        <v>366</v>
      </c>
      <c r="B83" s="35">
        <v>0.42718446601941751</v>
      </c>
      <c r="E83" s="36">
        <v>0.15858208955223882</v>
      </c>
    </row>
    <row r="84" spans="1:5" x14ac:dyDescent="0.35">
      <c r="A84" s="1" t="s">
        <v>366</v>
      </c>
      <c r="B84" s="35">
        <v>0.86073500967117988</v>
      </c>
      <c r="E84" s="36">
        <v>0.13023255813953491</v>
      </c>
    </row>
    <row r="85" spans="1:5" x14ac:dyDescent="0.35">
      <c r="A85" s="1" t="s">
        <v>366</v>
      </c>
      <c r="B85" s="35">
        <v>0.68798449612403101</v>
      </c>
      <c r="E85" s="36">
        <v>7.4557315936626276E-2</v>
      </c>
    </row>
    <row r="86" spans="1:5" x14ac:dyDescent="0.35">
      <c r="A86" s="1" t="s">
        <v>366</v>
      </c>
      <c r="B86" s="35">
        <v>0.33914728682170542</v>
      </c>
      <c r="E86" s="36">
        <v>8.6599817684594349E-2</v>
      </c>
    </row>
    <row r="87" spans="1:5" x14ac:dyDescent="0.35">
      <c r="A87" s="1" t="s">
        <v>366</v>
      </c>
      <c r="B87" s="35">
        <v>0.57843137254901955</v>
      </c>
      <c r="E87" s="36">
        <v>0.12217194570135746</v>
      </c>
    </row>
    <row r="88" spans="1:5" x14ac:dyDescent="0.35">
      <c r="A88" s="1" t="s">
        <v>366</v>
      </c>
      <c r="B88" s="35">
        <v>0.73217726396917149</v>
      </c>
      <c r="E88" s="36">
        <v>8.1154192966636604E-2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0593-7662-4D2C-AAF6-AE5A4C073981}">
  <dimension ref="A1:E88"/>
  <sheetViews>
    <sheetView tabSelected="1" workbookViewId="0">
      <selection sqref="A1:A1048576"/>
    </sheetView>
  </sheetViews>
  <sheetFormatPr defaultRowHeight="14.5" x14ac:dyDescent="0.35"/>
  <cols>
    <col min="1" max="1" width="9.54296875" style="1" bestFit="1" customWidth="1"/>
    <col min="2" max="4" width="20.54296875" style="35" bestFit="1" customWidth="1"/>
    <col min="5" max="5" width="20.54296875" style="36" bestFit="1" customWidth="1"/>
  </cols>
  <sheetData>
    <row r="1" spans="1:5" x14ac:dyDescent="0.35">
      <c r="A1" s="1" t="s">
        <v>363</v>
      </c>
      <c r="B1" s="35" t="s">
        <v>345</v>
      </c>
      <c r="C1" s="35" t="s">
        <v>283</v>
      </c>
      <c r="D1" s="35" t="s">
        <v>346</v>
      </c>
      <c r="E1" s="35" t="s">
        <v>203</v>
      </c>
    </row>
    <row r="2" spans="1:5" x14ac:dyDescent="0.35">
      <c r="A2" s="1" t="s">
        <v>199</v>
      </c>
      <c r="B2" s="35">
        <v>1.4758497316636852</v>
      </c>
      <c r="C2" s="35">
        <v>1.6</v>
      </c>
      <c r="D2" s="35">
        <v>1.9347319347319347</v>
      </c>
      <c r="E2" s="36">
        <v>0.4497751124437781</v>
      </c>
    </row>
    <row r="3" spans="1:5" x14ac:dyDescent="0.35">
      <c r="A3" s="1" t="s">
        <v>199</v>
      </c>
      <c r="B3" s="35">
        <v>1.7304189435336976</v>
      </c>
      <c r="C3" s="35">
        <v>1.5642994241842609</v>
      </c>
      <c r="D3" s="35">
        <v>1.1098130841121494</v>
      </c>
      <c r="E3" s="36">
        <v>0.76086956521739124</v>
      </c>
    </row>
    <row r="4" spans="1:5" x14ac:dyDescent="0.35">
      <c r="A4" s="1" t="s">
        <v>199</v>
      </c>
      <c r="B4" s="35">
        <v>1.4505119453924915</v>
      </c>
      <c r="D4" s="35">
        <v>1.6589327146171693</v>
      </c>
      <c r="E4" s="36">
        <v>0.84724005134788194</v>
      </c>
    </row>
    <row r="5" spans="1:5" x14ac:dyDescent="0.35">
      <c r="A5" s="1" t="s">
        <v>199</v>
      </c>
      <c r="B5" s="35">
        <v>2.5545454545454547</v>
      </c>
      <c r="C5" s="35">
        <v>1.3141683778234088</v>
      </c>
      <c r="D5" s="35">
        <v>1.2121212121212122</v>
      </c>
      <c r="E5" s="36">
        <v>0.87412587412587417</v>
      </c>
    </row>
    <row r="6" spans="1:5" x14ac:dyDescent="0.35">
      <c r="A6" s="1" t="s">
        <v>199</v>
      </c>
      <c r="B6" s="35">
        <v>0.8571428571428571</v>
      </c>
      <c r="C6" s="35">
        <v>0.12072434607645874</v>
      </c>
      <c r="D6" s="35">
        <v>2.7156177156177157</v>
      </c>
      <c r="E6" s="36">
        <v>0.91087811271297503</v>
      </c>
    </row>
    <row r="7" spans="1:5" x14ac:dyDescent="0.35">
      <c r="A7" s="1" t="s">
        <v>199</v>
      </c>
      <c r="B7" s="35">
        <v>0.255731922398589</v>
      </c>
      <c r="E7" s="36">
        <v>1.0456273764258555</v>
      </c>
    </row>
    <row r="8" spans="1:5" x14ac:dyDescent="0.35">
      <c r="A8" s="1" t="s">
        <v>199</v>
      </c>
      <c r="E8" s="36">
        <v>1.1561382598331347</v>
      </c>
    </row>
    <row r="9" spans="1:5" x14ac:dyDescent="0.35">
      <c r="A9" s="1" t="s">
        <v>199</v>
      </c>
      <c r="B9" s="35">
        <v>9.1240875912408773E-2</v>
      </c>
      <c r="C9" s="35">
        <v>0.64285714285714279</v>
      </c>
      <c r="D9" s="35">
        <v>0.33720930232558138</v>
      </c>
      <c r="E9" s="36">
        <v>1.2310866574965613</v>
      </c>
    </row>
    <row r="10" spans="1:5" x14ac:dyDescent="0.35">
      <c r="A10" s="1" t="s">
        <v>199</v>
      </c>
      <c r="B10" s="35">
        <v>0.54954954954954949</v>
      </c>
      <c r="E10" s="36">
        <v>1.2332112332112333</v>
      </c>
    </row>
    <row r="11" spans="1:5" x14ac:dyDescent="0.35">
      <c r="A11" s="1" t="s">
        <v>199</v>
      </c>
      <c r="B11" s="35">
        <v>0.57391304347826089</v>
      </c>
      <c r="D11" s="35">
        <v>2.7272727272727271</v>
      </c>
      <c r="E11" s="36">
        <v>1.2371134020618555</v>
      </c>
    </row>
    <row r="12" spans="1:5" x14ac:dyDescent="0.35">
      <c r="A12" s="1" t="s">
        <v>199</v>
      </c>
      <c r="B12" s="35">
        <v>1.1298932384341638</v>
      </c>
      <c r="C12" s="35">
        <v>0.40041067761806981</v>
      </c>
      <c r="D12" s="35">
        <v>2.1495327102803738</v>
      </c>
      <c r="E12" s="36">
        <v>1.3471849865951739</v>
      </c>
    </row>
    <row r="13" spans="1:5" x14ac:dyDescent="0.35">
      <c r="A13" s="1" t="s">
        <v>199</v>
      </c>
      <c r="B13" s="35">
        <v>0.91911764705882348</v>
      </c>
      <c r="C13" s="35">
        <v>2.6427255985267037</v>
      </c>
      <c r="D13" s="35">
        <v>0.85846867749419953</v>
      </c>
      <c r="E13" s="36">
        <v>1.3658940397350992</v>
      </c>
    </row>
    <row r="14" spans="1:5" x14ac:dyDescent="0.35">
      <c r="A14" s="1" t="s">
        <v>199</v>
      </c>
      <c r="B14" s="35">
        <v>0.77348066298342544</v>
      </c>
      <c r="C14" s="35">
        <v>1.7196261682242993</v>
      </c>
      <c r="D14" s="35">
        <v>2.8023255813953489</v>
      </c>
      <c r="E14" s="36">
        <v>1.4660493827160492</v>
      </c>
    </row>
    <row r="15" spans="1:5" x14ac:dyDescent="0.35">
      <c r="A15" s="1" t="s">
        <v>199</v>
      </c>
      <c r="E15" s="36">
        <v>1.4709443099273609</v>
      </c>
    </row>
    <row r="16" spans="1:5" x14ac:dyDescent="0.35">
      <c r="A16" s="1" t="s">
        <v>199</v>
      </c>
      <c r="B16" s="35">
        <v>1.9593345656192238</v>
      </c>
      <c r="C16" s="35">
        <v>0.52683896620278337</v>
      </c>
      <c r="D16" s="35">
        <v>2.1095571095571097</v>
      </c>
      <c r="E16" s="36">
        <v>1.4836795252225521</v>
      </c>
    </row>
    <row r="17" spans="1:5" x14ac:dyDescent="0.35">
      <c r="A17" s="1" t="s">
        <v>199</v>
      </c>
      <c r="B17" s="35">
        <v>1.1346863468634687</v>
      </c>
      <c r="C17" s="35">
        <v>0.52293577981651373</v>
      </c>
      <c r="D17" s="35">
        <v>0.58139534883720934</v>
      </c>
      <c r="E17" s="36">
        <v>1.4976228209191758</v>
      </c>
    </row>
    <row r="18" spans="1:5" x14ac:dyDescent="0.35">
      <c r="A18" s="1" t="s">
        <v>199</v>
      </c>
      <c r="B18" s="35">
        <v>0.54446460980036293</v>
      </c>
      <c r="E18" s="36">
        <v>1.7546012269938651</v>
      </c>
    </row>
    <row r="19" spans="1:5" x14ac:dyDescent="0.35">
      <c r="A19" s="1" t="s">
        <v>199</v>
      </c>
      <c r="B19" s="35">
        <v>0.25362318840579712</v>
      </c>
      <c r="C19" s="35">
        <v>1.0123966942148759</v>
      </c>
      <c r="D19" s="35">
        <v>1.02803738317757</v>
      </c>
      <c r="E19" s="36">
        <v>1.832425068119891</v>
      </c>
    </row>
    <row r="20" spans="1:5" x14ac:dyDescent="0.35">
      <c r="A20" s="1" t="s">
        <v>199</v>
      </c>
      <c r="B20" s="35">
        <v>1.309751434034417</v>
      </c>
      <c r="C20" s="35">
        <v>0.82851637764932562</v>
      </c>
      <c r="D20" s="35">
        <v>0.69767441860465118</v>
      </c>
      <c r="E20" s="36">
        <v>1.8386627906976742</v>
      </c>
    </row>
    <row r="21" spans="1:5" x14ac:dyDescent="0.35">
      <c r="A21" s="1" t="s">
        <v>199</v>
      </c>
      <c r="B21" s="35">
        <v>3.1583793738489869</v>
      </c>
      <c r="C21" s="35">
        <v>1.05</v>
      </c>
      <c r="D21" s="35">
        <v>0.1273148148148148</v>
      </c>
      <c r="E21" s="36">
        <v>1.957446808510638</v>
      </c>
    </row>
    <row r="22" spans="1:5" x14ac:dyDescent="0.35">
      <c r="A22" s="1" t="s">
        <v>199</v>
      </c>
      <c r="B22" s="35">
        <v>1.5812720848056536</v>
      </c>
      <c r="E22" s="36">
        <v>1.966501240694789</v>
      </c>
    </row>
    <row r="23" spans="1:5" x14ac:dyDescent="0.35">
      <c r="A23" s="1" t="s">
        <v>199</v>
      </c>
      <c r="B23" s="35">
        <v>2.0810810810810811</v>
      </c>
      <c r="C23" s="35">
        <v>1.6057692307692306</v>
      </c>
      <c r="D23" s="35">
        <v>0.66588785046728971</v>
      </c>
      <c r="E23" s="36">
        <v>2.3192239858906527</v>
      </c>
    </row>
    <row r="24" spans="1:5" x14ac:dyDescent="0.35">
      <c r="A24" s="1" t="s">
        <v>365</v>
      </c>
      <c r="B24" s="35">
        <v>0.84745762711864403</v>
      </c>
      <c r="C24" s="35">
        <v>1.565377532228361</v>
      </c>
      <c r="D24" s="35">
        <v>9.9999999999999994E-12</v>
      </c>
      <c r="E24" s="36">
        <v>4.0137614678899099E-2</v>
      </c>
    </row>
    <row r="25" spans="1:5" x14ac:dyDescent="0.35">
      <c r="A25" s="1" t="s">
        <v>365</v>
      </c>
      <c r="B25" s="35">
        <v>0.67698259187620891</v>
      </c>
      <c r="E25" s="36">
        <v>9.3818984547461376E-2</v>
      </c>
    </row>
    <row r="26" spans="1:5" x14ac:dyDescent="0.35">
      <c r="A26" s="1" t="s">
        <v>365</v>
      </c>
      <c r="E26" s="36">
        <v>0.14871794871794872</v>
      </c>
    </row>
    <row r="27" spans="1:5" x14ac:dyDescent="0.35">
      <c r="A27" s="1" t="s">
        <v>365</v>
      </c>
      <c r="B27" s="35">
        <v>0.45119705340699812</v>
      </c>
      <c r="C27" s="35">
        <v>2.6666666666666665</v>
      </c>
      <c r="D27" s="35">
        <v>9.9999999999999994E-12</v>
      </c>
      <c r="E27" s="36">
        <v>0.2121559633027523</v>
      </c>
    </row>
    <row r="28" spans="1:5" x14ac:dyDescent="0.35">
      <c r="A28" s="1" t="s">
        <v>365</v>
      </c>
      <c r="B28" s="35">
        <v>0.70500927643784794</v>
      </c>
      <c r="C28" s="35">
        <v>0.29250457038391225</v>
      </c>
      <c r="D28" s="35">
        <v>0.76212471131639725</v>
      </c>
      <c r="E28" s="36">
        <v>0.25672371638141811</v>
      </c>
    </row>
    <row r="29" spans="1:5" x14ac:dyDescent="0.35">
      <c r="A29" s="1" t="s">
        <v>365</v>
      </c>
      <c r="B29" s="35">
        <v>1.9885277246653918</v>
      </c>
      <c r="D29" s="35">
        <v>9.9999999999999994E-12</v>
      </c>
      <c r="E29" s="36">
        <v>0.32997762863534674</v>
      </c>
    </row>
    <row r="30" spans="1:5" x14ac:dyDescent="0.35">
      <c r="A30" s="1" t="s">
        <v>365</v>
      </c>
      <c r="B30" s="35">
        <v>0.90415913200723319</v>
      </c>
      <c r="E30" s="36">
        <v>0.33834586466165412</v>
      </c>
    </row>
    <row r="31" spans="1:5" x14ac:dyDescent="0.35">
      <c r="A31" s="1" t="s">
        <v>365</v>
      </c>
      <c r="B31" s="35">
        <v>1.3327032136105861</v>
      </c>
      <c r="E31" s="36">
        <v>0.38043478260869562</v>
      </c>
    </row>
    <row r="32" spans="1:5" x14ac:dyDescent="0.35">
      <c r="A32" s="1" t="s">
        <v>365</v>
      </c>
      <c r="B32" s="35">
        <v>1.1010830324909746</v>
      </c>
      <c r="E32" s="36">
        <v>0.4264392324093817</v>
      </c>
    </row>
    <row r="33" spans="1:5" x14ac:dyDescent="0.35">
      <c r="A33" s="1" t="s">
        <v>365</v>
      </c>
      <c r="B33" s="35">
        <v>1.6512059369202226</v>
      </c>
      <c r="C33" s="35">
        <v>0.8643326039387309</v>
      </c>
      <c r="D33" s="35">
        <v>9.9999999999999994E-12</v>
      </c>
      <c r="E33" s="36">
        <v>0.53527980535279807</v>
      </c>
    </row>
    <row r="34" spans="1:5" x14ac:dyDescent="0.35">
      <c r="A34" s="1" t="s">
        <v>365</v>
      </c>
      <c r="B34" s="35">
        <v>0.64245810055865926</v>
      </c>
      <c r="C34" s="35">
        <v>0.17367458866544788</v>
      </c>
      <c r="D34" s="35">
        <v>9.9999999999999994E-12</v>
      </c>
      <c r="E34" s="36">
        <v>0.56152927120669049</v>
      </c>
    </row>
    <row r="35" spans="1:5" x14ac:dyDescent="0.35">
      <c r="A35" s="1" t="s">
        <v>365</v>
      </c>
      <c r="B35" s="35">
        <v>0.64053537284894846</v>
      </c>
      <c r="C35" s="35">
        <v>0.21691973969631237</v>
      </c>
      <c r="D35" s="35">
        <v>0.13953488372093023</v>
      </c>
      <c r="E35" s="36">
        <v>0.57297949336550058</v>
      </c>
    </row>
    <row r="36" spans="1:5" x14ac:dyDescent="0.35">
      <c r="A36" s="1" t="s">
        <v>365</v>
      </c>
      <c r="B36" s="35">
        <v>1.1495327102803738</v>
      </c>
      <c r="C36" s="35">
        <v>0.234375</v>
      </c>
      <c r="D36" s="35">
        <v>9.9999999999999994E-12</v>
      </c>
      <c r="E36" s="36">
        <v>0.63636363636363635</v>
      </c>
    </row>
    <row r="37" spans="1:5" x14ac:dyDescent="0.35">
      <c r="A37" s="1" t="s">
        <v>365</v>
      </c>
      <c r="B37" s="35">
        <v>3.3669724770642198</v>
      </c>
      <c r="E37" s="36">
        <v>0.64021164021164023</v>
      </c>
    </row>
    <row r="38" spans="1:5" x14ac:dyDescent="0.35">
      <c r="A38" s="1" t="s">
        <v>365</v>
      </c>
      <c r="B38" s="35">
        <v>2.0670391061452515</v>
      </c>
      <c r="C38" s="35">
        <v>0.65995525727069348</v>
      </c>
      <c r="D38" s="35">
        <v>0.82758620689655171</v>
      </c>
      <c r="E38" s="36">
        <v>0.70683661645422946</v>
      </c>
    </row>
    <row r="39" spans="1:5" x14ac:dyDescent="0.35">
      <c r="A39" s="1" t="s">
        <v>365</v>
      </c>
      <c r="E39" s="36">
        <v>0.712799167533819</v>
      </c>
    </row>
    <row r="40" spans="1:5" x14ac:dyDescent="0.35">
      <c r="A40" s="1" t="s">
        <v>365</v>
      </c>
      <c r="B40" s="35">
        <v>1.7490842490842491</v>
      </c>
      <c r="C40" s="35">
        <v>6.6037735849056603E-2</v>
      </c>
      <c r="D40" s="35">
        <v>9.237875288683603E-2</v>
      </c>
      <c r="E40" s="36">
        <v>0.79219288174512059</v>
      </c>
    </row>
    <row r="41" spans="1:5" x14ac:dyDescent="0.35">
      <c r="A41" s="1" t="s">
        <v>365</v>
      </c>
      <c r="B41" s="35">
        <v>0.69573283858998147</v>
      </c>
      <c r="C41" s="35">
        <v>0.53442028985507239</v>
      </c>
      <c r="D41" s="35">
        <v>1.1467889908256881E-2</v>
      </c>
      <c r="E41" s="36">
        <v>0.79275198187995466</v>
      </c>
    </row>
    <row r="42" spans="1:5" x14ac:dyDescent="0.35">
      <c r="A42" s="1" t="s">
        <v>365</v>
      </c>
      <c r="B42" s="35">
        <v>0.53406998158379371</v>
      </c>
      <c r="C42" s="35">
        <v>1.3381555153707052</v>
      </c>
      <c r="D42" s="35">
        <v>9.9999999999999994E-12</v>
      </c>
      <c r="E42" s="36">
        <v>0.84249084249084238</v>
      </c>
    </row>
    <row r="43" spans="1:5" x14ac:dyDescent="0.35">
      <c r="A43" s="1" t="s">
        <v>365</v>
      </c>
      <c r="B43" s="35">
        <v>0.80223880597014929</v>
      </c>
      <c r="C43" s="35">
        <v>0.68478260869565211</v>
      </c>
      <c r="D43" s="35">
        <v>0.6105990783410139</v>
      </c>
      <c r="E43" s="36">
        <v>1.25</v>
      </c>
    </row>
    <row r="44" spans="1:5" x14ac:dyDescent="0.35">
      <c r="A44" s="1" t="s">
        <v>365</v>
      </c>
      <c r="B44" s="35">
        <v>1.1641221374045803</v>
      </c>
      <c r="C44" s="35">
        <v>0.13215859030837004</v>
      </c>
      <c r="D44" s="35">
        <v>9.9999999999999994E-12</v>
      </c>
      <c r="E44" s="36">
        <v>1.2514551804423748</v>
      </c>
    </row>
    <row r="45" spans="1:5" x14ac:dyDescent="0.35">
      <c r="A45" s="1" t="s">
        <v>365</v>
      </c>
      <c r="B45" s="35">
        <v>0.41275797373358347</v>
      </c>
      <c r="C45" s="35">
        <v>0.25974025974025972</v>
      </c>
      <c r="D45" s="35">
        <v>9.9999999999999994E-12</v>
      </c>
      <c r="E45" s="36">
        <v>1.2720848056537104</v>
      </c>
    </row>
    <row r="46" spans="1:5" x14ac:dyDescent="0.35">
      <c r="A46" s="1" t="s">
        <v>364</v>
      </c>
      <c r="B46" s="35">
        <v>0.21314387211367672</v>
      </c>
      <c r="C46" s="35">
        <v>0.63551401869158886</v>
      </c>
      <c r="D46" s="35">
        <v>0.76923076923076927</v>
      </c>
      <c r="E46" s="36">
        <v>8.1967213114754092E-2</v>
      </c>
    </row>
    <row r="47" spans="1:5" x14ac:dyDescent="0.35">
      <c r="A47" s="1" t="s">
        <v>364</v>
      </c>
      <c r="B47" s="35">
        <v>0.84670231729055256</v>
      </c>
      <c r="C47" s="35">
        <v>0.73839662447257381</v>
      </c>
      <c r="D47" s="35">
        <v>1.1111111111111112</v>
      </c>
      <c r="E47" s="36">
        <v>9.5338983050847453E-2</v>
      </c>
    </row>
    <row r="48" spans="1:5" x14ac:dyDescent="0.35">
      <c r="A48" s="1" t="s">
        <v>364</v>
      </c>
      <c r="B48" s="35">
        <v>1.2429906542056075</v>
      </c>
      <c r="E48" s="36">
        <v>0.10758776896942242</v>
      </c>
    </row>
    <row r="49" spans="1:5" x14ac:dyDescent="0.35">
      <c r="A49" s="1" t="s">
        <v>364</v>
      </c>
      <c r="B49" s="35">
        <v>0.62937062937062938</v>
      </c>
      <c r="C49" s="35">
        <v>1.0686274509803924</v>
      </c>
      <c r="D49" s="35">
        <v>1.0930232558139534</v>
      </c>
      <c r="E49" s="36">
        <v>0.15765765765765768</v>
      </c>
    </row>
    <row r="50" spans="1:5" x14ac:dyDescent="0.35">
      <c r="A50" s="1" t="s">
        <v>364</v>
      </c>
      <c r="B50" s="35">
        <v>0.47222222222222227</v>
      </c>
      <c r="C50" s="35">
        <v>1.0373443983402491</v>
      </c>
      <c r="D50" s="35">
        <v>1.0556844547563806</v>
      </c>
      <c r="E50" s="36">
        <v>0.15913757700205336</v>
      </c>
    </row>
    <row r="51" spans="1:5" x14ac:dyDescent="0.35">
      <c r="A51" s="1" t="s">
        <v>364</v>
      </c>
      <c r="B51" s="35">
        <v>0.57726465364120783</v>
      </c>
      <c r="C51" s="35">
        <v>0.21032504780114725</v>
      </c>
      <c r="D51" s="35">
        <v>1.6550925925925926</v>
      </c>
      <c r="E51" s="36">
        <v>0.186766275346852</v>
      </c>
    </row>
    <row r="52" spans="1:5" x14ac:dyDescent="0.35">
      <c r="A52" s="1" t="s">
        <v>364</v>
      </c>
      <c r="B52" s="35">
        <v>0.62724014336917566</v>
      </c>
      <c r="C52" s="35">
        <v>0.46747967479674796</v>
      </c>
      <c r="D52" s="35">
        <v>0.94907407407407396</v>
      </c>
      <c r="E52" s="36">
        <v>0.28935185185185186</v>
      </c>
    </row>
    <row r="53" spans="1:5" x14ac:dyDescent="0.35">
      <c r="A53" s="1" t="s">
        <v>364</v>
      </c>
      <c r="B53" s="35">
        <v>1.8726591760299626E-2</v>
      </c>
      <c r="C53" s="35">
        <v>0.48179871520342615</v>
      </c>
      <c r="D53" s="35">
        <v>2.1296296296296298</v>
      </c>
      <c r="E53" s="36">
        <v>0.29470529470529472</v>
      </c>
    </row>
    <row r="54" spans="1:5" x14ac:dyDescent="0.35">
      <c r="A54" s="1" t="s">
        <v>364</v>
      </c>
      <c r="B54" s="35">
        <v>0.34843205574912894</v>
      </c>
      <c r="C54" s="35">
        <v>0.24163568773234201</v>
      </c>
      <c r="D54" s="35">
        <v>1</v>
      </c>
      <c r="E54" s="36">
        <v>0.33071748878923768</v>
      </c>
    </row>
    <row r="55" spans="1:5" x14ac:dyDescent="0.35">
      <c r="A55" s="1" t="s">
        <v>364</v>
      </c>
      <c r="B55" s="35">
        <v>0.67495559502664293</v>
      </c>
      <c r="C55" s="35">
        <v>0.51383399209486169</v>
      </c>
      <c r="D55" s="35">
        <v>0.26682134570765659</v>
      </c>
      <c r="E55" s="36">
        <v>0.34777651083238315</v>
      </c>
    </row>
    <row r="56" spans="1:5" x14ac:dyDescent="0.35">
      <c r="A56" s="1" t="s">
        <v>364</v>
      </c>
      <c r="B56" s="35">
        <v>0.44444444444444442</v>
      </c>
      <c r="E56" s="36">
        <v>0.37585421412300685</v>
      </c>
    </row>
    <row r="57" spans="1:5" x14ac:dyDescent="0.35">
      <c r="A57" s="1" t="s">
        <v>364</v>
      </c>
      <c r="B57" s="35">
        <v>0.69026548672566368</v>
      </c>
      <c r="C57" s="35">
        <v>1.5524193548387095</v>
      </c>
      <c r="D57" s="35">
        <v>0.78703703703703709</v>
      </c>
      <c r="E57" s="36">
        <v>0.37878787878787878</v>
      </c>
    </row>
    <row r="58" spans="1:5" x14ac:dyDescent="0.35">
      <c r="A58" s="1" t="s">
        <v>364</v>
      </c>
      <c r="B58" s="35">
        <v>0.24163568773234201</v>
      </c>
      <c r="D58" s="35">
        <v>1.1547344110854503</v>
      </c>
      <c r="E58" s="36">
        <v>0.39269911504424798</v>
      </c>
    </row>
    <row r="59" spans="1:5" x14ac:dyDescent="0.35">
      <c r="A59" s="1" t="s">
        <v>364</v>
      </c>
      <c r="B59" s="35">
        <v>0.48892988929889303</v>
      </c>
      <c r="C59" s="35">
        <v>0.21459227467811159</v>
      </c>
      <c r="D59" s="35">
        <v>1.5517241379310347</v>
      </c>
      <c r="E59" s="36">
        <v>0.40020263424518748</v>
      </c>
    </row>
    <row r="60" spans="1:5" x14ac:dyDescent="0.35">
      <c r="A60" s="1" t="s">
        <v>364</v>
      </c>
      <c r="E60" s="36">
        <v>0.40478905359179013</v>
      </c>
    </row>
    <row r="61" spans="1:5" x14ac:dyDescent="0.35">
      <c r="A61" s="1" t="s">
        <v>364</v>
      </c>
      <c r="B61" s="35">
        <v>0.45537340619307831</v>
      </c>
      <c r="C61" s="35">
        <v>1.7545638945233264</v>
      </c>
      <c r="D61" s="35">
        <v>0.85648148148148151</v>
      </c>
      <c r="E61" s="36">
        <v>0.4084798345398139</v>
      </c>
    </row>
    <row r="62" spans="1:5" x14ac:dyDescent="0.35">
      <c r="A62" s="1" t="s">
        <v>364</v>
      </c>
      <c r="B62" s="35">
        <v>0.16245487364620939</v>
      </c>
      <c r="C62" s="35">
        <v>0.13598326359832635</v>
      </c>
      <c r="D62" s="35">
        <v>1.25</v>
      </c>
      <c r="E62" s="36">
        <v>0.49530761209593327</v>
      </c>
    </row>
    <row r="63" spans="1:5" x14ac:dyDescent="0.35">
      <c r="A63" s="1" t="s">
        <v>364</v>
      </c>
      <c r="B63" s="35">
        <v>0.762081784386617</v>
      </c>
      <c r="E63" s="36">
        <v>0.50171037628278226</v>
      </c>
    </row>
    <row r="64" spans="1:5" x14ac:dyDescent="0.35">
      <c r="A64" s="1" t="s">
        <v>364</v>
      </c>
      <c r="E64" s="36">
        <v>0.50171037628278226</v>
      </c>
    </row>
    <row r="65" spans="1:5" x14ac:dyDescent="0.35">
      <c r="A65" s="1" t="s">
        <v>364</v>
      </c>
      <c r="E65" s="36">
        <v>0.52272727272727282</v>
      </c>
    </row>
    <row r="66" spans="1:5" x14ac:dyDescent="0.35">
      <c r="A66" s="1" t="s">
        <v>364</v>
      </c>
      <c r="B66" s="35">
        <v>0.68097014925373134</v>
      </c>
      <c r="E66" s="36">
        <v>0.62780269058295979</v>
      </c>
    </row>
    <row r="67" spans="1:5" x14ac:dyDescent="0.35">
      <c r="A67" s="1" t="s">
        <v>364</v>
      </c>
      <c r="B67" s="35">
        <v>0.84380610412926393</v>
      </c>
      <c r="C67" s="35">
        <v>0.33333333333333331</v>
      </c>
      <c r="D67" s="35">
        <v>0.88167053364269143</v>
      </c>
      <c r="E67" s="36">
        <v>0.83864118895966033</v>
      </c>
    </row>
    <row r="68" spans="1:5" x14ac:dyDescent="0.35">
      <c r="A68" s="1" t="s">
        <v>364</v>
      </c>
      <c r="B68" s="35">
        <v>0.57765151515151514</v>
      </c>
      <c r="D68" s="35">
        <v>1.581986143187067</v>
      </c>
      <c r="E68" s="36">
        <v>1.3993362831858407</v>
      </c>
    </row>
    <row r="69" spans="1:5" x14ac:dyDescent="0.35">
      <c r="A69" s="1" t="s">
        <v>366</v>
      </c>
      <c r="B69" s="35">
        <v>0.6589147286821706</v>
      </c>
      <c r="E69" s="36">
        <v>1.8639328984156569E-2</v>
      </c>
    </row>
    <row r="70" spans="1:5" x14ac:dyDescent="0.35">
      <c r="A70" s="1" t="s">
        <v>366</v>
      </c>
      <c r="B70" s="35">
        <v>1.5606936416184971</v>
      </c>
      <c r="E70" s="36">
        <v>2.7051397655545536E-2</v>
      </c>
    </row>
    <row r="71" spans="1:5" x14ac:dyDescent="0.35">
      <c r="A71" s="1" t="s">
        <v>366</v>
      </c>
      <c r="B71" s="35">
        <v>0.62730627306273068</v>
      </c>
      <c r="C71" s="35">
        <v>0.11152416356877323</v>
      </c>
      <c r="D71" s="35">
        <v>9.9999999999999994E-12</v>
      </c>
      <c r="E71" s="36">
        <v>0.15384615384615385</v>
      </c>
    </row>
    <row r="72" spans="1:5" x14ac:dyDescent="0.35">
      <c r="A72" s="1" t="s">
        <v>366</v>
      </c>
      <c r="B72" s="35">
        <v>0.78897338403041828</v>
      </c>
      <c r="C72" s="35">
        <v>1.0828025477707006</v>
      </c>
      <c r="D72" s="35">
        <v>0.27088036117381492</v>
      </c>
      <c r="E72" s="36">
        <v>0.17602283539486202</v>
      </c>
    </row>
    <row r="73" spans="1:5" x14ac:dyDescent="0.35">
      <c r="A73" s="1" t="s">
        <v>366</v>
      </c>
      <c r="B73" s="35">
        <v>0.92412451361867698</v>
      </c>
      <c r="C73" s="35">
        <v>3.2655246252676657</v>
      </c>
      <c r="D73" s="35">
        <v>9.9999999999999994E-12</v>
      </c>
      <c r="E73" s="36">
        <v>0.21613832853025935</v>
      </c>
    </row>
    <row r="74" spans="1:5" x14ac:dyDescent="0.35">
      <c r="A74" s="1" t="s">
        <v>366</v>
      </c>
      <c r="B74" s="35">
        <v>0.30956848030018763</v>
      </c>
      <c r="C74" s="35">
        <v>0.2455357142857143</v>
      </c>
      <c r="D74" s="35">
        <v>9.9999999999999994E-12</v>
      </c>
      <c r="E74" s="36">
        <v>0.25986525505293556</v>
      </c>
    </row>
    <row r="75" spans="1:5" x14ac:dyDescent="0.35">
      <c r="A75" s="1" t="s">
        <v>366</v>
      </c>
      <c r="B75" s="35">
        <v>0.92558983666061712</v>
      </c>
      <c r="C75" s="35">
        <v>3.7037037037037035E-2</v>
      </c>
      <c r="D75" s="35">
        <v>9.9999999999999994E-12</v>
      </c>
      <c r="E75" s="36">
        <v>0.28237585199610515</v>
      </c>
    </row>
    <row r="76" spans="1:5" x14ac:dyDescent="0.35">
      <c r="A76" s="1" t="s">
        <v>366</v>
      </c>
      <c r="B76" s="35">
        <v>1.5636704119850187</v>
      </c>
      <c r="C76" s="35">
        <v>0.17241379310344829</v>
      </c>
      <c r="D76" s="35">
        <v>0.93533487297921492</v>
      </c>
      <c r="E76" s="36">
        <v>0.29411764705882348</v>
      </c>
    </row>
    <row r="77" spans="1:5" x14ac:dyDescent="0.35">
      <c r="A77" s="1" t="s">
        <v>366</v>
      </c>
      <c r="B77" s="35">
        <v>1.9342359767891681E-2</v>
      </c>
      <c r="E77" s="36">
        <v>0.34418604651162787</v>
      </c>
    </row>
    <row r="78" spans="1:5" x14ac:dyDescent="0.35">
      <c r="A78" s="1" t="s">
        <v>366</v>
      </c>
      <c r="B78" s="35">
        <v>0.89648798521256923</v>
      </c>
      <c r="C78" s="35">
        <v>0.13368983957219252</v>
      </c>
      <c r="D78" s="35">
        <v>9.9999999999999994E-12</v>
      </c>
      <c r="E78" s="36">
        <v>0.39901477832512317</v>
      </c>
    </row>
    <row r="79" spans="1:5" x14ac:dyDescent="0.35">
      <c r="A79" s="1" t="s">
        <v>366</v>
      </c>
      <c r="B79" s="35">
        <v>9.6899224806201549E-3</v>
      </c>
      <c r="E79" s="36">
        <v>0.44211485870556061</v>
      </c>
    </row>
    <row r="80" spans="1:5" x14ac:dyDescent="0.35">
      <c r="A80" s="1" t="s">
        <v>366</v>
      </c>
      <c r="B80" s="35">
        <v>0.56862745098039202</v>
      </c>
      <c r="E80" s="36">
        <v>0.5113122171945701</v>
      </c>
    </row>
    <row r="81" spans="1:5" x14ac:dyDescent="0.35">
      <c r="A81" s="1" t="s">
        <v>366</v>
      </c>
      <c r="B81" s="35">
        <v>1.5249537892791127</v>
      </c>
      <c r="C81" s="35">
        <v>1.2912087912087911</v>
      </c>
      <c r="D81" s="35">
        <v>0.34562211981566821</v>
      </c>
      <c r="E81" s="36">
        <v>0.54336989032901306</v>
      </c>
    </row>
    <row r="82" spans="1:5" x14ac:dyDescent="0.35">
      <c r="A82" s="1" t="s">
        <v>366</v>
      </c>
      <c r="B82" s="35">
        <v>9.9999999999999994E-12</v>
      </c>
      <c r="C82" s="35">
        <v>0.21231422505307856</v>
      </c>
      <c r="D82" s="35">
        <v>0.29345372460496616</v>
      </c>
      <c r="E82" s="36">
        <v>0.57526366251198457</v>
      </c>
    </row>
    <row r="83" spans="1:5" x14ac:dyDescent="0.35">
      <c r="A83" s="1" t="s">
        <v>366</v>
      </c>
      <c r="B83" s="35">
        <v>7.7669902912621352E-2</v>
      </c>
      <c r="E83" s="36">
        <v>0.65298507462686561</v>
      </c>
    </row>
    <row r="84" spans="1:5" x14ac:dyDescent="0.35">
      <c r="A84" s="1" t="s">
        <v>366</v>
      </c>
      <c r="B84" s="35">
        <v>0.73473282442748089</v>
      </c>
      <c r="C84" s="35">
        <v>1.2390350877192982</v>
      </c>
      <c r="D84" s="35">
        <v>0.12702078521939952</v>
      </c>
      <c r="E84" s="36">
        <v>0.71223709369024857</v>
      </c>
    </row>
    <row r="85" spans="1:5" x14ac:dyDescent="0.35">
      <c r="A85" s="1" t="s">
        <v>366</v>
      </c>
      <c r="B85" s="35">
        <v>0.6890130353817504</v>
      </c>
      <c r="C85" s="35">
        <v>0.91074681238615662</v>
      </c>
      <c r="D85" s="35">
        <v>0.68965517241379304</v>
      </c>
      <c r="E85" s="36">
        <v>0.77586206896551735</v>
      </c>
    </row>
    <row r="86" spans="1:5" x14ac:dyDescent="0.35">
      <c r="A86" s="1" t="s">
        <v>366</v>
      </c>
      <c r="B86" s="35">
        <v>3.0979284369114879</v>
      </c>
      <c r="C86" s="35">
        <v>1.9394618834080717</v>
      </c>
      <c r="D86" s="35">
        <v>0.22935779816513763</v>
      </c>
      <c r="E86" s="36">
        <v>0.82608695652173914</v>
      </c>
    </row>
    <row r="87" spans="1:5" x14ac:dyDescent="0.35">
      <c r="A87" s="1" t="s">
        <v>366</v>
      </c>
      <c r="B87" s="35">
        <v>1.3764044943820224</v>
      </c>
      <c r="C87" s="35">
        <v>0.39741219963031421</v>
      </c>
      <c r="D87" s="35">
        <v>0.32258064516129037</v>
      </c>
      <c r="E87" s="36">
        <v>0.96541786743515845</v>
      </c>
    </row>
    <row r="88" spans="1:5" x14ac:dyDescent="0.35">
      <c r="A88" s="1" t="s">
        <v>366</v>
      </c>
      <c r="B88" s="35">
        <v>1.4739884393063585</v>
      </c>
      <c r="C88" s="35">
        <v>0.44543429844097998</v>
      </c>
      <c r="D88" s="35">
        <v>9.9999999999999994E-12</v>
      </c>
      <c r="E88" s="36">
        <v>1.2901701323251418</v>
      </c>
    </row>
  </sheetData>
  <sortState xmlns:xlrd2="http://schemas.microsoft.com/office/spreadsheetml/2017/richdata2" ref="A2:E91">
    <sortCondition ref="A1:A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E315-224A-4D67-88FD-A9F87DF6C4E2}">
  <dimension ref="A1:M89"/>
  <sheetViews>
    <sheetView workbookViewId="0">
      <selection activeCell="M1" activeCellId="4" sqref="A1:A1048576 D1:D1048576 G1:G1048576 J1:J1048576 M1:M1048576"/>
    </sheetView>
  </sheetViews>
  <sheetFormatPr defaultRowHeight="14.5" x14ac:dyDescent="0.35"/>
  <cols>
    <col min="1" max="1" width="9.54296875" style="1" bestFit="1" customWidth="1"/>
    <col min="2" max="4" width="8.7265625" style="34"/>
    <col min="5" max="16384" width="8.7265625" style="1"/>
  </cols>
  <sheetData>
    <row r="1" spans="1:13" x14ac:dyDescent="0.35">
      <c r="A1" s="1" t="s">
        <v>203</v>
      </c>
      <c r="B1" s="1" t="s">
        <v>203</v>
      </c>
      <c r="C1" s="1" t="s">
        <v>203</v>
      </c>
      <c r="D1" s="1" t="s">
        <v>203</v>
      </c>
      <c r="E1" s="1" t="s">
        <v>346</v>
      </c>
      <c r="F1" s="1" t="s">
        <v>346</v>
      </c>
      <c r="G1" s="1" t="s">
        <v>346</v>
      </c>
      <c r="H1" s="1" t="s">
        <v>283</v>
      </c>
      <c r="I1" s="1" t="s">
        <v>283</v>
      </c>
      <c r="J1" s="1" t="s">
        <v>283</v>
      </c>
      <c r="K1" s="1" t="s">
        <v>345</v>
      </c>
      <c r="L1" s="1" t="s">
        <v>345</v>
      </c>
      <c r="M1" s="1" t="s">
        <v>345</v>
      </c>
    </row>
    <row r="2" spans="1:13" x14ac:dyDescent="0.35">
      <c r="A2" s="1" t="s">
        <v>363</v>
      </c>
      <c r="B2" s="34" t="s">
        <v>14</v>
      </c>
      <c r="C2" s="34" t="s">
        <v>15</v>
      </c>
      <c r="D2" s="34" t="s">
        <v>110</v>
      </c>
      <c r="E2" s="1" t="s">
        <v>14</v>
      </c>
      <c r="F2" s="1" t="s">
        <v>15</v>
      </c>
      <c r="G2" s="1" t="s">
        <v>110</v>
      </c>
      <c r="H2" s="1" t="s">
        <v>14</v>
      </c>
      <c r="I2" s="1" t="s">
        <v>15</v>
      </c>
      <c r="J2" s="1" t="s">
        <v>110</v>
      </c>
      <c r="K2" s="1" t="s">
        <v>14</v>
      </c>
      <c r="L2" s="1" t="s">
        <v>15</v>
      </c>
      <c r="M2" s="1" t="s">
        <v>110</v>
      </c>
    </row>
    <row r="3" spans="1:13" x14ac:dyDescent="0.35">
      <c r="A3" s="1" t="s">
        <v>199</v>
      </c>
      <c r="B3" s="34">
        <v>0.31746031746031744</v>
      </c>
      <c r="C3" s="34">
        <v>2.3192239858906527</v>
      </c>
      <c r="D3" s="34">
        <v>1.483749644269324E-2</v>
      </c>
      <c r="E3" s="1">
        <v>0.12850467289719625</v>
      </c>
      <c r="F3" s="1">
        <v>0.66588785046728971</v>
      </c>
      <c r="G3" s="1">
        <v>6.8980510768761362E-3</v>
      </c>
      <c r="H3" s="1">
        <v>0.54807692307692302</v>
      </c>
      <c r="I3" s="1">
        <v>1.6057692307692306</v>
      </c>
      <c r="J3" s="1">
        <v>4.7530386955059414E-2</v>
      </c>
      <c r="K3" s="1">
        <v>0.65765765765765771</v>
      </c>
      <c r="L3" s="1">
        <v>2.0810810810810811</v>
      </c>
      <c r="M3" s="1">
        <v>3.5122882105709081E-2</v>
      </c>
    </row>
    <row r="4" spans="1:13" x14ac:dyDescent="0.35">
      <c r="A4" s="1" t="s">
        <v>199</v>
      </c>
      <c r="B4" s="34">
        <v>0.41806020066889632</v>
      </c>
      <c r="C4" s="34">
        <v>0.76086956521739124</v>
      </c>
      <c r="D4" s="34">
        <v>2.1372047188940486E-2</v>
      </c>
      <c r="E4" s="1">
        <v>0.12850467289719625</v>
      </c>
      <c r="F4" s="1">
        <v>1.1098130841121494</v>
      </c>
      <c r="G4" s="1">
        <v>6.7868143224035339E-3</v>
      </c>
      <c r="H4" s="1">
        <v>0.4030710172744722</v>
      </c>
      <c r="I4" s="1">
        <v>1.5642994241842609</v>
      </c>
      <c r="J4" s="1">
        <v>3.6210021966431007E-2</v>
      </c>
      <c r="K4" s="1">
        <v>0.51912568306010931</v>
      </c>
      <c r="L4" s="1">
        <v>1.7304189435336976</v>
      </c>
      <c r="M4" s="1">
        <v>2.7810684606677544E-2</v>
      </c>
    </row>
    <row r="5" spans="1:13" x14ac:dyDescent="0.35">
      <c r="A5" s="1" t="s">
        <v>199</v>
      </c>
      <c r="B5" s="34">
        <v>0.44701986754966894</v>
      </c>
      <c r="C5" s="34">
        <v>1.3658940397350992</v>
      </c>
      <c r="D5" s="34">
        <v>2.1339267593513032E-2</v>
      </c>
      <c r="E5" s="1">
        <v>0.17401392111368907</v>
      </c>
      <c r="F5" s="1">
        <v>0.85846867749419953</v>
      </c>
      <c r="G5" s="1">
        <v>8.8259809617913729E-3</v>
      </c>
      <c r="H5" s="1">
        <v>0.72744014732965012</v>
      </c>
      <c r="I5" s="1">
        <v>2.6427255985267037</v>
      </c>
      <c r="J5" s="1">
        <v>5.7191476606774948E-2</v>
      </c>
      <c r="K5" s="1">
        <v>0.6341911764705882</v>
      </c>
      <c r="L5" s="1">
        <v>0.91911764705882348</v>
      </c>
      <c r="M5" s="1">
        <v>3.3834391320468525E-2</v>
      </c>
    </row>
    <row r="6" spans="1:13" x14ac:dyDescent="0.35">
      <c r="A6" s="1" t="s">
        <v>199</v>
      </c>
      <c r="B6" s="34">
        <v>0.42789223454833603</v>
      </c>
      <c r="C6" s="34">
        <v>1.4976228209191758</v>
      </c>
      <c r="D6" s="34">
        <v>2.2105447751697888E-2</v>
      </c>
      <c r="E6" s="1">
        <v>0.1744186046511628</v>
      </c>
      <c r="F6" s="1">
        <v>0.58139534883720934</v>
      </c>
      <c r="G6" s="1">
        <v>1.1562741048399926E-2</v>
      </c>
      <c r="H6" s="1">
        <v>0.38532110091743121</v>
      </c>
      <c r="I6" s="1">
        <v>0.52293577981651373</v>
      </c>
      <c r="J6" s="1">
        <v>3.2151138662451825E-2</v>
      </c>
      <c r="K6" s="1">
        <v>0.44280442804428044</v>
      </c>
      <c r="L6" s="1">
        <v>1.1346863468634687</v>
      </c>
      <c r="M6" s="1">
        <v>2.3410369858249347E-2</v>
      </c>
    </row>
    <row r="7" spans="1:13" x14ac:dyDescent="0.35">
      <c r="A7" s="1" t="s">
        <v>199</v>
      </c>
      <c r="B7" s="34">
        <v>0.33950617283950618</v>
      </c>
      <c r="C7" s="34">
        <v>1.4660493827160492</v>
      </c>
      <c r="D7" s="34">
        <v>1.6789463989311134E-2</v>
      </c>
      <c r="E7" s="1">
        <v>0.30232558139534882</v>
      </c>
      <c r="F7" s="1">
        <v>2.8023255813953489</v>
      </c>
      <c r="G7" s="1">
        <v>1.8912627415762835E-2</v>
      </c>
      <c r="H7" s="1">
        <v>0.53271028037383172</v>
      </c>
      <c r="I7" s="1">
        <v>1.7196261682242993</v>
      </c>
      <c r="J7" s="1">
        <v>4.4192571212113466E-2</v>
      </c>
      <c r="K7" s="1">
        <v>0.69060773480662985</v>
      </c>
      <c r="L7" s="1">
        <v>0.77348066298342544</v>
      </c>
      <c r="M7" s="1">
        <v>3.7073757934681664E-2</v>
      </c>
    </row>
    <row r="8" spans="1:13" x14ac:dyDescent="0.35">
      <c r="A8" s="1" t="s">
        <v>199</v>
      </c>
      <c r="B8" s="34">
        <v>0.34482758620689657</v>
      </c>
      <c r="C8" s="34">
        <v>0.4497751124437781</v>
      </c>
      <c r="D8" s="34">
        <v>1.6959104072808075E-2</v>
      </c>
      <c r="E8" s="1">
        <v>0.27972027972027974</v>
      </c>
      <c r="F8" s="1">
        <v>1.9347319347319347</v>
      </c>
      <c r="G8" s="1">
        <v>1.6513814290609965E-2</v>
      </c>
      <c r="H8" s="1">
        <v>0.76</v>
      </c>
      <c r="I8" s="1">
        <v>1.6</v>
      </c>
      <c r="J8" s="1">
        <v>6.3086203114815026E-2</v>
      </c>
      <c r="K8" s="1">
        <v>0.68872987477638647</v>
      </c>
      <c r="L8" s="1">
        <v>1.4758497316636852</v>
      </c>
      <c r="M8" s="1">
        <v>3.3080051614819118E-2</v>
      </c>
    </row>
    <row r="9" spans="1:13" x14ac:dyDescent="0.35">
      <c r="A9" s="1" t="s">
        <v>199</v>
      </c>
      <c r="B9" s="34">
        <v>0.39317507418397629</v>
      </c>
      <c r="C9" s="34">
        <v>1.4836795252225521</v>
      </c>
      <c r="D9" s="34">
        <v>1.8732320893615383E-2</v>
      </c>
      <c r="E9" s="1">
        <v>0.29137529137529139</v>
      </c>
      <c r="F9" s="1">
        <v>2.1095571095571097</v>
      </c>
      <c r="G9" s="1">
        <v>1.8626081064787546E-2</v>
      </c>
      <c r="H9" s="1">
        <v>0.44731610337972166</v>
      </c>
      <c r="I9" s="1">
        <v>0.52683896620278337</v>
      </c>
      <c r="J9" s="1">
        <v>3.7998946409284938E-2</v>
      </c>
      <c r="K9" s="1">
        <v>0.4528650646950092</v>
      </c>
      <c r="L9" s="1">
        <v>1.9593345656192238</v>
      </c>
      <c r="M9" s="1">
        <v>2.5272554896153772E-2</v>
      </c>
    </row>
    <row r="10" spans="1:13" x14ac:dyDescent="0.35">
      <c r="A10" s="1" t="s">
        <v>199</v>
      </c>
      <c r="B10" s="34">
        <v>0.40697674418604651</v>
      </c>
      <c r="C10" s="34">
        <v>1.8386627906976742</v>
      </c>
      <c r="D10" s="34">
        <v>1.9558345088202762E-2</v>
      </c>
      <c r="E10" s="1">
        <v>0.15116279069767441</v>
      </c>
      <c r="F10" s="1">
        <v>0.69767441860465118</v>
      </c>
      <c r="G10" s="1">
        <v>1.0021063879906056E-2</v>
      </c>
      <c r="H10" s="1">
        <v>0.50096339113680155</v>
      </c>
      <c r="I10" s="1">
        <v>0.82851637764932562</v>
      </c>
      <c r="J10" s="1">
        <v>4.3026315090880965E-2</v>
      </c>
      <c r="K10" s="1">
        <v>0.63097514340344163</v>
      </c>
      <c r="L10" s="1">
        <v>1.309751434034417</v>
      </c>
      <c r="M10" s="1">
        <v>3.2918952313519163E-2</v>
      </c>
    </row>
    <row r="11" spans="1:13" x14ac:dyDescent="0.35">
      <c r="A11" s="1" t="s">
        <v>199</v>
      </c>
      <c r="B11" s="34">
        <v>0.36879432624113478</v>
      </c>
      <c r="C11" s="34">
        <v>1.957446808510638</v>
      </c>
      <c r="D11" s="34">
        <v>1.6869647844917433E-2</v>
      </c>
      <c r="E11" s="1">
        <v>0.16203703703703706</v>
      </c>
      <c r="F11" s="1">
        <v>0.1273148148148148</v>
      </c>
      <c r="G11" s="1">
        <v>1.005789878533392E-2</v>
      </c>
      <c r="H11" s="1">
        <v>0.44</v>
      </c>
      <c r="I11" s="1">
        <v>1.05</v>
      </c>
      <c r="J11" s="1">
        <v>4.0279608977212687E-2</v>
      </c>
      <c r="K11" s="1">
        <v>0.84714548802946599</v>
      </c>
      <c r="L11" s="1">
        <v>3.1583793738489869</v>
      </c>
      <c r="M11" s="1">
        <v>4.5498652931397737E-2</v>
      </c>
    </row>
    <row r="12" spans="1:13" x14ac:dyDescent="0.35">
      <c r="A12" s="1" t="s">
        <v>199</v>
      </c>
      <c r="B12" s="34">
        <v>0.33566433566433562</v>
      </c>
      <c r="C12" s="34">
        <v>0.87412587412587417</v>
      </c>
      <c r="D12" s="34">
        <v>1.6167439595898638E-2</v>
      </c>
      <c r="E12" s="1">
        <v>0.18648018648018649</v>
      </c>
      <c r="F12" s="1">
        <v>1.2121212121212122</v>
      </c>
      <c r="G12" s="1">
        <v>1.2624674064377664E-2</v>
      </c>
      <c r="H12" s="1">
        <v>0.83162217659137583</v>
      </c>
      <c r="I12" s="1">
        <v>1.3141683778234088</v>
      </c>
      <c r="J12" s="1">
        <v>6.4500335632018152E-2</v>
      </c>
      <c r="K12" s="1">
        <v>1.1636363636363636</v>
      </c>
      <c r="L12" s="1">
        <v>2.5545454545454547</v>
      </c>
      <c r="M12" s="1">
        <v>6.0298423265676145E-2</v>
      </c>
    </row>
    <row r="13" spans="1:13" x14ac:dyDescent="0.35">
      <c r="A13" s="1" t="s">
        <v>199</v>
      </c>
      <c r="B13" s="34">
        <v>0.37138927097661628</v>
      </c>
      <c r="C13" s="34">
        <v>1.2310866574965613</v>
      </c>
      <c r="D13" s="34">
        <v>1.7035632406075082E-2</v>
      </c>
      <c r="E13" s="1">
        <v>0.16279069767441862</v>
      </c>
      <c r="F13" s="1">
        <v>0.33720930232558138</v>
      </c>
      <c r="G13" s="1">
        <v>1.0200435236142764E-2</v>
      </c>
      <c r="H13" s="1">
        <v>0.56122448979591832</v>
      </c>
      <c r="I13" s="1">
        <v>0.64285714285714279</v>
      </c>
      <c r="J13" s="1">
        <v>5.0374752718714333E-2</v>
      </c>
      <c r="K13" s="1">
        <v>0.47445255474452558</v>
      </c>
      <c r="L13" s="1">
        <v>9.1240875912408773E-2</v>
      </c>
      <c r="M13" s="1">
        <v>2.5964902038616552E-2</v>
      </c>
    </row>
    <row r="14" spans="1:13" x14ac:dyDescent="0.35">
      <c r="A14" s="1" t="s">
        <v>199</v>
      </c>
      <c r="B14" s="34">
        <v>0.32697547683923706</v>
      </c>
      <c r="C14" s="34">
        <v>1.832425068119891</v>
      </c>
      <c r="D14" s="34">
        <v>1.5284338180604805E-2</v>
      </c>
      <c r="E14" s="1">
        <v>0.19859813084112152</v>
      </c>
      <c r="F14" s="1">
        <v>1.02803738317757</v>
      </c>
      <c r="G14" s="1">
        <v>1.0566348583025329E-2</v>
      </c>
      <c r="H14" s="1">
        <v>0.53719008264462809</v>
      </c>
      <c r="I14" s="1">
        <v>1.0123966942148759</v>
      </c>
      <c r="J14" s="1">
        <v>4.8719366892341971E-2</v>
      </c>
      <c r="K14" s="1">
        <v>0.83333333333333337</v>
      </c>
      <c r="L14" s="1">
        <v>0.25362318840579712</v>
      </c>
      <c r="M14" s="1">
        <v>4.6241079680528666E-2</v>
      </c>
    </row>
    <row r="15" spans="1:13" x14ac:dyDescent="0.35">
      <c r="A15" s="1" t="s">
        <v>199</v>
      </c>
      <c r="B15" s="34">
        <v>0.3150134048257372</v>
      </c>
      <c r="C15" s="34">
        <v>1.3471849865951739</v>
      </c>
      <c r="D15" s="34">
        <v>1.4283072418666868E-2</v>
      </c>
      <c r="E15" s="1">
        <v>0.2570093457943925</v>
      </c>
      <c r="F15" s="1">
        <v>2.1495327102803738</v>
      </c>
      <c r="G15" s="1">
        <v>1.5742105100887333E-2</v>
      </c>
      <c r="H15" s="1">
        <v>0.53388090349075978</v>
      </c>
      <c r="I15" s="1">
        <v>0.40041067761806981</v>
      </c>
      <c r="J15" s="1">
        <v>4.8493745000888544E-2</v>
      </c>
      <c r="K15" s="1">
        <v>0.34697508896797152</v>
      </c>
      <c r="L15" s="1">
        <v>1.1298932384341638</v>
      </c>
      <c r="M15" s="1">
        <v>2.1369273780153273E-2</v>
      </c>
    </row>
    <row r="16" spans="1:13" x14ac:dyDescent="0.35">
      <c r="A16" s="1" t="s">
        <v>199</v>
      </c>
      <c r="B16" s="34">
        <v>0.35386631716906947</v>
      </c>
      <c r="C16" s="34">
        <v>0.91087811271297503</v>
      </c>
      <c r="D16" s="34">
        <v>1.6731556968503744E-2</v>
      </c>
      <c r="E16" s="1">
        <v>0.29137529137529139</v>
      </c>
      <c r="F16" s="1">
        <v>2.7156177156177157</v>
      </c>
      <c r="G16" s="1">
        <v>1.8145858471562762E-2</v>
      </c>
      <c r="H16" s="1">
        <v>0.63380281690140838</v>
      </c>
      <c r="I16" s="1">
        <v>0.12072434607645874</v>
      </c>
      <c r="J16" s="1">
        <v>5.5152275952600194E-2</v>
      </c>
      <c r="K16" s="1">
        <v>0.47321428571428575</v>
      </c>
      <c r="L16" s="1">
        <v>0.8571428571428571</v>
      </c>
      <c r="M16" s="1">
        <v>2.611951686656918E-2</v>
      </c>
    </row>
    <row r="17" spans="1:13" x14ac:dyDescent="0.35">
      <c r="A17" s="1" t="s">
        <v>199</v>
      </c>
      <c r="B17" s="34">
        <v>0.30927835051546387</v>
      </c>
      <c r="C17" s="34">
        <v>1.2371134020618555</v>
      </c>
      <c r="D17" s="34">
        <v>1.5006239278715422E-2</v>
      </c>
      <c r="E17" s="1">
        <v>0.33799533799533799</v>
      </c>
      <c r="F17" s="1">
        <v>2.7272727272727271</v>
      </c>
      <c r="G17" s="1">
        <v>2.1708286402691505E-2</v>
      </c>
      <c r="K17" s="1">
        <v>0.69565217391304357</v>
      </c>
      <c r="L17" s="1">
        <v>0.57391304347826089</v>
      </c>
      <c r="M17" s="1">
        <v>3.9672784604349684E-2</v>
      </c>
    </row>
    <row r="18" spans="1:13" x14ac:dyDescent="0.35">
      <c r="A18" s="1" t="s">
        <v>199</v>
      </c>
      <c r="B18" s="34">
        <v>0.30808729139922975</v>
      </c>
      <c r="C18" s="34">
        <v>0.84724005134788194</v>
      </c>
      <c r="D18" s="34">
        <v>1.4985887500045805E-2</v>
      </c>
      <c r="E18" s="1">
        <v>0.26682134570765659</v>
      </c>
      <c r="F18" s="1">
        <v>1.6589327146171693</v>
      </c>
      <c r="G18" s="1">
        <v>1.5956963291733382E-2</v>
      </c>
      <c r="K18" s="1">
        <v>0.70819112627986347</v>
      </c>
      <c r="L18" s="1">
        <v>1.4505119453924915</v>
      </c>
      <c r="M18" s="1">
        <v>3.805084727471781E-2</v>
      </c>
    </row>
    <row r="19" spans="1:13" x14ac:dyDescent="0.35">
      <c r="A19" s="1" t="s">
        <v>199</v>
      </c>
      <c r="B19" s="34">
        <v>0.27249683143219261</v>
      </c>
      <c r="C19" s="34">
        <v>1.0456273764258555</v>
      </c>
      <c r="D19" s="34">
        <v>1.3652643806867199E-2</v>
      </c>
      <c r="K19" s="1">
        <v>0.52028218694885364</v>
      </c>
      <c r="L19" s="1">
        <v>0.255731922398589</v>
      </c>
      <c r="M19" s="1">
        <v>3.1826433854125501E-2</v>
      </c>
    </row>
    <row r="20" spans="1:13" x14ac:dyDescent="0.35">
      <c r="A20" s="1" t="s">
        <v>199</v>
      </c>
      <c r="B20" s="34">
        <v>0.22952853598014888</v>
      </c>
      <c r="C20" s="34">
        <v>1.966501240694789</v>
      </c>
      <c r="D20" s="34">
        <v>1.0415690938931858E-2</v>
      </c>
      <c r="K20" s="1">
        <v>0.64487632508833925</v>
      </c>
      <c r="L20" s="1">
        <v>1.5812720848056536</v>
      </c>
      <c r="M20" s="1">
        <v>3.8221144695816882E-2</v>
      </c>
    </row>
    <row r="21" spans="1:13" x14ac:dyDescent="0.35">
      <c r="A21" s="1" t="s">
        <v>199</v>
      </c>
      <c r="B21" s="34">
        <v>0.28834355828220859</v>
      </c>
      <c r="C21" s="34">
        <v>1.7546012269938651</v>
      </c>
      <c r="D21" s="34">
        <v>1.4004119114350854E-2</v>
      </c>
      <c r="K21" s="1">
        <v>0.7078039927404719</v>
      </c>
      <c r="L21" s="1">
        <v>0.54446460980036293</v>
      </c>
      <c r="M21" s="1">
        <v>4.4255423028810907E-2</v>
      </c>
    </row>
    <row r="22" spans="1:13" x14ac:dyDescent="0.35">
      <c r="A22" s="1" t="s">
        <v>199</v>
      </c>
      <c r="B22" s="34">
        <v>0.34798534798534791</v>
      </c>
      <c r="C22" s="34">
        <v>1.2332112332112333</v>
      </c>
      <c r="D22" s="34">
        <v>1.6484745601388889E-2</v>
      </c>
      <c r="K22" s="1">
        <v>1</v>
      </c>
      <c r="L22" s="1">
        <v>0.54954954954954949</v>
      </c>
      <c r="M22" s="1">
        <v>5.755553652507802E-2</v>
      </c>
    </row>
    <row r="23" spans="1:13" x14ac:dyDescent="0.35">
      <c r="A23" s="1" t="s">
        <v>199</v>
      </c>
      <c r="B23" s="34">
        <v>0.26634382566585957</v>
      </c>
      <c r="C23" s="34">
        <v>1.4709443099273609</v>
      </c>
      <c r="D23" s="34">
        <v>1.2797553832243454E-2</v>
      </c>
    </row>
    <row r="24" spans="1:13" x14ac:dyDescent="0.35">
      <c r="A24" s="1" t="s">
        <v>199</v>
      </c>
      <c r="B24" s="34">
        <v>0.25625744934445766</v>
      </c>
      <c r="C24" s="34">
        <v>1.1561382598331347</v>
      </c>
      <c r="D24" s="34">
        <v>1.1556585664627486E-2</v>
      </c>
    </row>
    <row r="25" spans="1:13" x14ac:dyDescent="0.35">
      <c r="A25" s="1" t="s">
        <v>364</v>
      </c>
      <c r="B25" s="34">
        <v>0.16899766899766899</v>
      </c>
      <c r="C25" s="34">
        <v>0.37878787878787878</v>
      </c>
      <c r="D25" s="34">
        <v>8.0835591315734888E-3</v>
      </c>
      <c r="E25" s="1">
        <v>0.15046296296296297</v>
      </c>
      <c r="F25" s="1">
        <v>0.78703703703703709</v>
      </c>
      <c r="G25" s="1">
        <v>1.1057813994104174E-2</v>
      </c>
      <c r="H25" s="1">
        <v>0.47379032258064513</v>
      </c>
      <c r="I25" s="1">
        <v>1.5524193548387095</v>
      </c>
      <c r="J25" s="1">
        <v>3.9344781091020659E-2</v>
      </c>
      <c r="K25" s="1">
        <v>0.8584070796460177</v>
      </c>
      <c r="L25" s="1">
        <v>0.69026548672566368</v>
      </c>
      <c r="M25" s="1">
        <v>5.0818809168979129E-2</v>
      </c>
    </row>
    <row r="26" spans="1:13" x14ac:dyDescent="0.35">
      <c r="A26" s="1" t="s">
        <v>364</v>
      </c>
      <c r="B26" s="34">
        <v>6.9444444444444448E-2</v>
      </c>
      <c r="C26" s="34">
        <v>0.28935185185185186</v>
      </c>
      <c r="D26" s="34">
        <v>2.6437631819667537E-3</v>
      </c>
      <c r="E26" s="1">
        <v>0.1388888888888889</v>
      </c>
      <c r="F26" s="1">
        <v>0.94907407407407396</v>
      </c>
      <c r="G26" s="1">
        <v>5.6908274479185875E-3</v>
      </c>
      <c r="H26" s="1">
        <v>0.24390243902439024</v>
      </c>
      <c r="I26" s="1">
        <v>0.46747967479674796</v>
      </c>
      <c r="J26" s="1">
        <v>2.121892599309293E-2</v>
      </c>
      <c r="K26" s="1">
        <v>0.90501792114695345</v>
      </c>
      <c r="L26" s="1">
        <v>0.62724014336917566</v>
      </c>
      <c r="M26" s="1">
        <v>5.4545949100917805E-2</v>
      </c>
    </row>
    <row r="27" spans="1:13" x14ac:dyDescent="0.35">
      <c r="A27" s="1" t="s">
        <v>364</v>
      </c>
      <c r="B27" s="34">
        <v>0.16533637400228049</v>
      </c>
      <c r="C27" s="34">
        <v>0.34777651083238315</v>
      </c>
      <c r="D27" s="34">
        <v>7.9081812631062592E-3</v>
      </c>
      <c r="E27" s="1">
        <v>0.11600928074245939</v>
      </c>
      <c r="F27" s="1">
        <v>0.26682134570765659</v>
      </c>
      <c r="G27" s="1">
        <v>8.5070465232667692E-3</v>
      </c>
      <c r="H27" s="1">
        <v>0.27667984189723321</v>
      </c>
      <c r="I27" s="1">
        <v>0.51383399209486169</v>
      </c>
      <c r="J27" s="1">
        <v>2.5818420667945718E-2</v>
      </c>
      <c r="K27" s="1">
        <v>0.84369449378330375</v>
      </c>
      <c r="L27" s="1">
        <v>0.67495559502664293</v>
      </c>
      <c r="M27" s="1">
        <v>4.9607940631185017E-2</v>
      </c>
    </row>
    <row r="28" spans="1:13" x14ac:dyDescent="0.35">
      <c r="A28" s="1" t="s">
        <v>364</v>
      </c>
      <c r="B28" s="34">
        <v>0.15765765765765768</v>
      </c>
      <c r="C28" s="34">
        <v>0.15765765765765768</v>
      </c>
      <c r="D28" s="34">
        <v>7.0926419470132684E-3</v>
      </c>
      <c r="E28" s="1">
        <v>0.2441860465116279</v>
      </c>
      <c r="F28" s="1">
        <v>1.0930232558139534</v>
      </c>
      <c r="G28" s="1">
        <v>1.1586004243285651E-2</v>
      </c>
      <c r="H28" s="1">
        <v>0.34313725490196073</v>
      </c>
      <c r="I28" s="1">
        <v>1.0686274509803924</v>
      </c>
      <c r="J28" s="1">
        <v>2.8651433795042928E-2</v>
      </c>
      <c r="K28" s="1">
        <v>0.54195804195804187</v>
      </c>
      <c r="L28" s="1">
        <v>0.62937062937062938</v>
      </c>
      <c r="M28" s="1">
        <v>2.8904672121853731E-2</v>
      </c>
    </row>
    <row r="29" spans="1:13" x14ac:dyDescent="0.35">
      <c r="A29" s="1" t="s">
        <v>364</v>
      </c>
      <c r="B29" s="34">
        <v>0.11771300448430493</v>
      </c>
      <c r="C29" s="34">
        <v>0.33071748878923768</v>
      </c>
      <c r="D29" s="34">
        <v>5.3372769240689153E-3</v>
      </c>
      <c r="E29" s="1">
        <v>0.20930232558139533</v>
      </c>
      <c r="F29" s="1">
        <v>1</v>
      </c>
      <c r="G29" s="1">
        <v>1.1423466311152803E-2</v>
      </c>
      <c r="H29" s="1">
        <v>0.17657992565055761</v>
      </c>
      <c r="I29" s="1">
        <v>0.24163568773234201</v>
      </c>
      <c r="J29" s="1">
        <v>1.6697662642980352E-2</v>
      </c>
      <c r="K29" s="1">
        <v>0.53135888501742157</v>
      </c>
      <c r="L29" s="1">
        <v>0.34843205574912894</v>
      </c>
      <c r="M29" s="1">
        <v>3.2471166474823031E-2</v>
      </c>
    </row>
    <row r="30" spans="1:13" x14ac:dyDescent="0.35">
      <c r="A30" s="1" t="s">
        <v>364</v>
      </c>
      <c r="B30" s="34">
        <v>0.12568306010928962</v>
      </c>
      <c r="C30" s="34">
        <v>8.1967213114754092E-2</v>
      </c>
      <c r="D30" s="34">
        <v>4.3889997808365076E-3</v>
      </c>
      <c r="E30" s="1">
        <v>0.17482517482517482</v>
      </c>
      <c r="F30" s="1">
        <v>0.76923076923076927</v>
      </c>
      <c r="G30" s="1">
        <v>8.9316798750941825E-3</v>
      </c>
      <c r="H30" s="1">
        <v>0.2990654205607477</v>
      </c>
      <c r="I30" s="1">
        <v>0.63551401869158886</v>
      </c>
      <c r="J30" s="1">
        <v>2.7402330363191858E-2</v>
      </c>
      <c r="K30" s="1">
        <v>0.17761989342806397</v>
      </c>
      <c r="L30" s="1">
        <v>0.21314387211367672</v>
      </c>
      <c r="M30" s="1">
        <v>1.374730532431181E-2</v>
      </c>
    </row>
    <row r="31" spans="1:13" x14ac:dyDescent="0.35">
      <c r="A31" s="1" t="s">
        <v>364</v>
      </c>
      <c r="B31" s="34">
        <v>6.9370330843116321E-2</v>
      </c>
      <c r="C31" s="34">
        <v>0.186766275346852</v>
      </c>
      <c r="D31" s="34">
        <v>3.3577893775719545E-3</v>
      </c>
      <c r="E31" s="1">
        <v>0.18518518518518517</v>
      </c>
      <c r="F31" s="1">
        <v>1.6550925925925926</v>
      </c>
      <c r="G31" s="1">
        <v>1.47942130657254E-2</v>
      </c>
      <c r="H31" s="1">
        <v>0.26768642447418739</v>
      </c>
      <c r="I31" s="1">
        <v>0.21032504780114725</v>
      </c>
      <c r="J31" s="1">
        <v>2.3072264843528454E-2</v>
      </c>
      <c r="K31" s="1">
        <v>0.58614564831261096</v>
      </c>
      <c r="L31" s="1">
        <v>0.57726465364120783</v>
      </c>
      <c r="M31" s="1">
        <v>3.6896651207549924E-2</v>
      </c>
    </row>
    <row r="32" spans="1:13" x14ac:dyDescent="0.35">
      <c r="A32" s="1" t="s">
        <v>364</v>
      </c>
      <c r="B32" s="34">
        <v>7.4152542372881367E-2</v>
      </c>
      <c r="C32" s="34">
        <v>9.5338983050847453E-2</v>
      </c>
      <c r="D32" s="34">
        <v>3.2968633988054957E-3</v>
      </c>
      <c r="E32" s="1">
        <v>0.19675925925925927</v>
      </c>
      <c r="F32" s="1">
        <v>1.1111111111111112</v>
      </c>
      <c r="G32" s="1">
        <v>1.4870825116735533E-2</v>
      </c>
      <c r="H32" s="1">
        <v>0.43248945147679324</v>
      </c>
      <c r="I32" s="1">
        <v>0.73839662447257381</v>
      </c>
      <c r="J32" s="1">
        <v>3.5245720551041353E-2</v>
      </c>
      <c r="K32" s="1">
        <v>0.46345811051693409</v>
      </c>
      <c r="L32" s="1">
        <v>0.84670231729055256</v>
      </c>
      <c r="M32" s="1">
        <v>3.0280258471574912E-2</v>
      </c>
    </row>
    <row r="33" spans="1:13" x14ac:dyDescent="0.35">
      <c r="A33" s="1" t="s">
        <v>364</v>
      </c>
      <c r="B33" s="34">
        <v>0.25477707006369427</v>
      </c>
      <c r="C33" s="34">
        <v>0.83864118895966033</v>
      </c>
      <c r="D33" s="34">
        <v>1.1886716052990949E-2</v>
      </c>
      <c r="E33" s="1">
        <v>0.20881670533642691</v>
      </c>
      <c r="F33" s="1">
        <v>0.88167053364269143</v>
      </c>
      <c r="G33" s="1">
        <v>1.7814003693328567E-2</v>
      </c>
      <c r="H33" s="1">
        <v>0.29166666666666669</v>
      </c>
      <c r="I33" s="1">
        <v>0.33333333333333331</v>
      </c>
      <c r="J33" s="1">
        <v>2.6143489997061866E-2</v>
      </c>
      <c r="K33" s="1">
        <v>0.46678635547576303</v>
      </c>
      <c r="L33" s="1">
        <v>0.84380610412926393</v>
      </c>
      <c r="M33" s="1">
        <v>3.0611749750455861E-2</v>
      </c>
    </row>
    <row r="34" spans="1:13" x14ac:dyDescent="0.35">
      <c r="A34" s="1" t="s">
        <v>364</v>
      </c>
      <c r="B34" s="34">
        <v>0.15641293013555785</v>
      </c>
      <c r="C34" s="34">
        <v>0.49530761209593327</v>
      </c>
      <c r="D34" s="34">
        <v>7.1647367530667935E-3</v>
      </c>
      <c r="E34" s="1">
        <v>0.19675925925925927</v>
      </c>
      <c r="F34" s="1">
        <v>1.25</v>
      </c>
      <c r="G34" s="1">
        <v>1.5163272832925645E-2</v>
      </c>
      <c r="H34" s="1">
        <v>0.43933054393305437</v>
      </c>
      <c r="I34" s="1">
        <v>0.13598326359832635</v>
      </c>
      <c r="J34" s="1">
        <v>4.1424432907716621E-2</v>
      </c>
      <c r="K34" s="1">
        <v>0.76714801444043312</v>
      </c>
      <c r="L34" s="1">
        <v>0.16245487364620939</v>
      </c>
      <c r="M34" s="1">
        <v>4.5782434471921249E-2</v>
      </c>
    </row>
    <row r="35" spans="1:13" x14ac:dyDescent="0.35">
      <c r="A35" s="1" t="s">
        <v>364</v>
      </c>
      <c r="B35" s="34">
        <v>5.6876938986556359E-2</v>
      </c>
      <c r="C35" s="34">
        <v>0.4084798345398139</v>
      </c>
      <c r="D35" s="34">
        <v>2.3469489156523024E-3</v>
      </c>
      <c r="E35" s="1">
        <v>0.18518518518518517</v>
      </c>
      <c r="F35" s="1">
        <v>0.85648148148148151</v>
      </c>
      <c r="G35" s="1">
        <v>1.5290421583140432E-2</v>
      </c>
      <c r="H35" s="1">
        <v>0.25354969574036512</v>
      </c>
      <c r="I35" s="1">
        <v>1.7545638945233264</v>
      </c>
      <c r="J35" s="1">
        <v>2.5966664311360639E-2</v>
      </c>
      <c r="K35" s="1">
        <v>0.73770491803278693</v>
      </c>
      <c r="L35" s="1">
        <v>0.45537340619307831</v>
      </c>
      <c r="M35" s="1">
        <v>3.9589103635261233E-2</v>
      </c>
    </row>
    <row r="36" spans="1:13" x14ac:dyDescent="0.35">
      <c r="A36" s="1" t="s">
        <v>364</v>
      </c>
      <c r="B36" s="34">
        <v>6.1601642710472283E-2</v>
      </c>
      <c r="C36" s="34">
        <v>0.15913757700205336</v>
      </c>
      <c r="D36" s="34">
        <v>2.4156796647198529E-3</v>
      </c>
      <c r="E36" s="1">
        <v>0.18561484918793505</v>
      </c>
      <c r="F36" s="1">
        <v>1.0556844547563806</v>
      </c>
      <c r="G36" s="1">
        <v>1.5638578974993295E-2</v>
      </c>
      <c r="H36" s="1">
        <v>0.39419087136929465</v>
      </c>
      <c r="I36" s="1">
        <v>1.0373443983402491</v>
      </c>
      <c r="J36" s="1">
        <v>3.5283045821932479E-2</v>
      </c>
      <c r="K36" s="1">
        <v>0.84259259259259256</v>
      </c>
      <c r="L36" s="1">
        <v>0.47222222222222227</v>
      </c>
      <c r="M36" s="1">
        <v>5.1129236756595371E-2</v>
      </c>
    </row>
    <row r="37" spans="1:13" x14ac:dyDescent="0.35">
      <c r="A37" s="1" t="s">
        <v>364</v>
      </c>
      <c r="B37" s="34">
        <v>7.0921985815602856E-2</v>
      </c>
      <c r="C37" s="34">
        <v>0.40020263424518748</v>
      </c>
      <c r="D37" s="34">
        <v>2.9703953914372422E-3</v>
      </c>
      <c r="E37" s="1">
        <v>0.21839080459770116</v>
      </c>
      <c r="F37" s="1">
        <v>1.5517241379310347</v>
      </c>
      <c r="G37" s="1">
        <v>1.5147297324765444E-2</v>
      </c>
      <c r="H37" s="1">
        <v>0.27896995708154509</v>
      </c>
      <c r="I37" s="1">
        <v>0.21459227467811159</v>
      </c>
      <c r="J37" s="1">
        <v>2.7114806958168907E-2</v>
      </c>
      <c r="K37" s="1">
        <v>0.5350553505535055</v>
      </c>
      <c r="L37" s="1">
        <v>0.48892988929889303</v>
      </c>
      <c r="M37" s="1">
        <v>2.8175161395349365E-2</v>
      </c>
    </row>
    <row r="38" spans="1:13" x14ac:dyDescent="0.35">
      <c r="A38" s="1" t="s">
        <v>364</v>
      </c>
      <c r="B38" s="34">
        <v>0.21478521478521478</v>
      </c>
      <c r="C38" s="34">
        <v>0.29470529470529472</v>
      </c>
      <c r="D38" s="34">
        <v>9.0863812929816937E-3</v>
      </c>
      <c r="E38" s="1">
        <v>0.32407407407407413</v>
      </c>
      <c r="F38" s="1">
        <v>2.1296296296296298</v>
      </c>
      <c r="G38" s="1">
        <v>2.4817678229802707E-2</v>
      </c>
      <c r="H38" s="1">
        <v>0.24625267665952894</v>
      </c>
      <c r="I38" s="1">
        <v>0.48179871520342615</v>
      </c>
      <c r="J38" s="1">
        <v>2.389428828358469E-2</v>
      </c>
      <c r="K38" s="1">
        <v>0.77715355805243436</v>
      </c>
      <c r="L38" s="1">
        <v>1.8726591760299626E-2</v>
      </c>
      <c r="M38" s="1">
        <v>4.6963947903389855E-2</v>
      </c>
    </row>
    <row r="39" spans="1:13" x14ac:dyDescent="0.35">
      <c r="A39" s="1" t="s">
        <v>364</v>
      </c>
      <c r="B39" s="34">
        <v>8.2964601769911508E-2</v>
      </c>
      <c r="C39" s="34">
        <v>0.39269911504424798</v>
      </c>
      <c r="D39" s="34">
        <v>4.2972559722781363E-3</v>
      </c>
      <c r="E39" s="1">
        <v>0.16166281755196305</v>
      </c>
      <c r="F39" s="1">
        <v>1.1547344110854503</v>
      </c>
      <c r="G39" s="1">
        <v>9.6546962125668469E-3</v>
      </c>
      <c r="K39" s="1">
        <v>0.33457249070631973</v>
      </c>
      <c r="L39" s="1">
        <v>0.24163568773234201</v>
      </c>
      <c r="M39" s="1">
        <v>2.3077832706852559E-2</v>
      </c>
    </row>
    <row r="40" spans="1:13" x14ac:dyDescent="0.35">
      <c r="A40" s="1" t="s">
        <v>364</v>
      </c>
      <c r="B40" s="34">
        <v>8.2964601769911508E-2</v>
      </c>
      <c r="C40" s="34">
        <v>1.3993362831858407</v>
      </c>
      <c r="D40" s="34">
        <v>4.3162387087712206E-3</v>
      </c>
      <c r="E40" s="1">
        <v>0.16166281755196305</v>
      </c>
      <c r="F40" s="1">
        <v>1.581986143187067</v>
      </c>
      <c r="G40" s="1">
        <v>1.5874971784676145E-2</v>
      </c>
      <c r="K40" s="1">
        <v>0.66287878787878785</v>
      </c>
      <c r="L40" s="1">
        <v>0.57765151515151514</v>
      </c>
      <c r="M40" s="1">
        <v>4.2555943269744829E-2</v>
      </c>
    </row>
    <row r="41" spans="1:13" x14ac:dyDescent="0.35">
      <c r="A41" s="1" t="s">
        <v>364</v>
      </c>
      <c r="B41" s="34">
        <v>8.9686098654708515E-2</v>
      </c>
      <c r="C41" s="34">
        <v>0.62780269058295979</v>
      </c>
      <c r="D41" s="34">
        <v>4.238196655321669E-3</v>
      </c>
      <c r="K41" s="1">
        <v>0.63432835820895528</v>
      </c>
      <c r="L41" s="1">
        <v>0.68097014925373134</v>
      </c>
      <c r="M41" s="1">
        <v>4.0225917285724472E-2</v>
      </c>
    </row>
    <row r="42" spans="1:13" x14ac:dyDescent="0.35">
      <c r="A42" s="1" t="s">
        <v>364</v>
      </c>
      <c r="B42" s="34">
        <v>8.4937712344280852E-2</v>
      </c>
      <c r="C42" s="34">
        <v>0.10758776896942242</v>
      </c>
      <c r="D42" s="34">
        <v>3.5331021512415694E-3</v>
      </c>
      <c r="K42" s="1">
        <v>1.0654205607476634</v>
      </c>
      <c r="L42" s="1">
        <v>1.2429906542056075</v>
      </c>
      <c r="M42" s="1">
        <v>6.5558814755413933E-2</v>
      </c>
    </row>
    <row r="43" spans="1:13" x14ac:dyDescent="0.35">
      <c r="A43" s="1" t="s">
        <v>364</v>
      </c>
      <c r="B43" s="34">
        <v>6.2713797035347782E-2</v>
      </c>
      <c r="C43" s="34">
        <v>0.50171037628278226</v>
      </c>
      <c r="D43" s="34">
        <v>2.7507625254644453E-3</v>
      </c>
      <c r="K43" s="1">
        <v>0.92936802973977695</v>
      </c>
      <c r="L43" s="1">
        <v>0.762081784386617</v>
      </c>
      <c r="M43" s="1">
        <v>5.7278849127591631E-2</v>
      </c>
    </row>
    <row r="44" spans="1:13" x14ac:dyDescent="0.35">
      <c r="A44" s="1" t="s">
        <v>364</v>
      </c>
      <c r="B44" s="34">
        <v>7.9726651480637817E-2</v>
      </c>
      <c r="C44" s="34">
        <v>0.37585421412300685</v>
      </c>
      <c r="D44" s="34">
        <v>3.5375817656174801E-3</v>
      </c>
      <c r="K44" s="1">
        <v>0.75925925925925919</v>
      </c>
      <c r="L44" s="1">
        <v>0.44444444444444442</v>
      </c>
      <c r="M44" s="1">
        <v>4.7313126040190348E-2</v>
      </c>
    </row>
    <row r="45" spans="1:13" x14ac:dyDescent="0.35">
      <c r="A45" s="1" t="s">
        <v>364</v>
      </c>
      <c r="B45" s="34">
        <v>7.9817559863169907E-2</v>
      </c>
      <c r="C45" s="34">
        <v>0.40478905359179013</v>
      </c>
      <c r="D45" s="34">
        <v>3.4358096550332479E-3</v>
      </c>
    </row>
    <row r="46" spans="1:13" x14ac:dyDescent="0.35">
      <c r="A46" s="1" t="s">
        <v>364</v>
      </c>
      <c r="B46" s="34">
        <v>6.8181818181818191E-2</v>
      </c>
      <c r="C46" s="34">
        <v>0.52272727272727282</v>
      </c>
      <c r="D46" s="34">
        <v>2.6626233588249696E-3</v>
      </c>
    </row>
    <row r="47" spans="1:13" x14ac:dyDescent="0.35">
      <c r="A47" s="1" t="s">
        <v>364</v>
      </c>
      <c r="B47" s="34">
        <v>8.5518814139110597E-2</v>
      </c>
      <c r="C47" s="34">
        <v>0.50171037628278226</v>
      </c>
      <c r="D47" s="34">
        <v>3.5645072626354357E-3</v>
      </c>
    </row>
    <row r="48" spans="1:13" x14ac:dyDescent="0.35">
      <c r="A48" s="1" t="s">
        <v>365</v>
      </c>
      <c r="B48" s="34">
        <v>0.13203214695752011</v>
      </c>
      <c r="C48" s="34">
        <v>0.79219288174512059</v>
      </c>
      <c r="D48" s="34">
        <v>6.3349708930701262E-3</v>
      </c>
      <c r="E48" s="1">
        <v>0.20785219399538105</v>
      </c>
      <c r="F48" s="1">
        <v>9.237875288683603E-2</v>
      </c>
      <c r="G48" s="1">
        <v>9.6545197537735022E-3</v>
      </c>
      <c r="H48" s="1">
        <v>0.50943396226415094</v>
      </c>
      <c r="I48" s="1">
        <v>6.6037735849056603E-2</v>
      </c>
      <c r="J48" s="1">
        <v>4.3466148975864843E-2</v>
      </c>
      <c r="K48" s="1">
        <v>0.73260073260073255</v>
      </c>
      <c r="L48" s="1">
        <v>1.7490842490842491</v>
      </c>
      <c r="M48" s="1">
        <v>4.7110615339854528E-2</v>
      </c>
    </row>
    <row r="49" spans="1:13" x14ac:dyDescent="0.35">
      <c r="A49" s="1" t="s">
        <v>365</v>
      </c>
      <c r="B49" s="34">
        <v>0.25802752293577985</v>
      </c>
      <c r="C49" s="34">
        <v>4.0137614678899099E-2</v>
      </c>
      <c r="D49" s="34">
        <v>1.2176144444962718E-2</v>
      </c>
      <c r="E49" s="1">
        <v>5.7471264367816098E-2</v>
      </c>
      <c r="F49" s="1">
        <v>0</v>
      </c>
      <c r="G49" s="1">
        <v>0</v>
      </c>
      <c r="H49" s="1">
        <v>0.65377532228360946</v>
      </c>
      <c r="I49" s="1">
        <v>1.565377532228361</v>
      </c>
      <c r="J49" s="1">
        <v>5.6396158959885208E-2</v>
      </c>
      <c r="K49" s="1">
        <v>1.0075329566854991</v>
      </c>
      <c r="L49" s="1">
        <v>0.84745762711864403</v>
      </c>
      <c r="M49" s="1">
        <v>5.7041471817566483E-2</v>
      </c>
    </row>
    <row r="50" spans="1:13" x14ac:dyDescent="0.35">
      <c r="A50" s="1" t="s">
        <v>365</v>
      </c>
      <c r="B50" s="34">
        <v>0.28669724770642202</v>
      </c>
      <c r="C50" s="34">
        <v>0.2121559633027523</v>
      </c>
      <c r="D50" s="34">
        <v>1.3603577554721301E-2</v>
      </c>
      <c r="E50" s="1">
        <v>0.14874141876430208</v>
      </c>
      <c r="F50" s="1">
        <v>0</v>
      </c>
      <c r="G50" s="1">
        <v>6.577536944442919E-3</v>
      </c>
      <c r="H50" s="1">
        <v>0.6216216216216216</v>
      </c>
      <c r="I50" s="1">
        <v>2.6666666666666665</v>
      </c>
      <c r="J50" s="1">
        <v>5.3270820951834011E-2</v>
      </c>
      <c r="K50" s="1">
        <v>0.93001841620626158</v>
      </c>
      <c r="L50" s="1">
        <v>0.45119705340699812</v>
      </c>
      <c r="M50" s="1">
        <v>5.7882133933595051E-2</v>
      </c>
    </row>
    <row r="51" spans="1:13" x14ac:dyDescent="0.35">
      <c r="A51" s="1" t="s">
        <v>365</v>
      </c>
      <c r="B51" s="34">
        <v>0.27180067950169878</v>
      </c>
      <c r="C51" s="34">
        <v>0.79275198187995466</v>
      </c>
      <c r="D51" s="34">
        <v>1.2722277474115066E-2</v>
      </c>
      <c r="E51" s="1">
        <v>9.1743119266055051E-2</v>
      </c>
      <c r="F51" s="1">
        <v>1.1467889908256881E-2</v>
      </c>
      <c r="G51" s="1">
        <v>0</v>
      </c>
      <c r="H51" s="1">
        <v>0.62499999999999989</v>
      </c>
      <c r="I51" s="1">
        <v>0.53442028985507239</v>
      </c>
      <c r="J51" s="1">
        <v>5.2096886538740575E-2</v>
      </c>
      <c r="K51" s="1">
        <v>0.91836734693877542</v>
      </c>
      <c r="L51" s="1">
        <v>0.69573283858998147</v>
      </c>
      <c r="M51" s="1">
        <v>5.8311685947944551E-2</v>
      </c>
    </row>
    <row r="52" spans="1:13" x14ac:dyDescent="0.35">
      <c r="A52" s="1" t="s">
        <v>365</v>
      </c>
      <c r="B52" s="34">
        <v>0.26284348864994023</v>
      </c>
      <c r="C52" s="34">
        <v>0.56152927120669049</v>
      </c>
      <c r="D52" s="34">
        <v>1.1620875096109545E-2</v>
      </c>
      <c r="E52" s="1">
        <v>0.16055045871559634</v>
      </c>
      <c r="F52" s="1">
        <v>0</v>
      </c>
      <c r="G52" s="1">
        <v>1.6556387069855169E-2</v>
      </c>
      <c r="H52" s="1">
        <v>0.50274223034734922</v>
      </c>
      <c r="I52" s="1">
        <v>0.17367458866544788</v>
      </c>
      <c r="J52" s="1">
        <v>4.437600847233758E-2</v>
      </c>
      <c r="K52" s="1">
        <v>0.94040968342644315</v>
      </c>
      <c r="L52" s="1">
        <v>0.64245810055865926</v>
      </c>
      <c r="M52" s="1">
        <v>5.9987785227796325E-2</v>
      </c>
    </row>
    <row r="53" spans="1:13" x14ac:dyDescent="0.35">
      <c r="A53" s="1" t="s">
        <v>365</v>
      </c>
      <c r="B53" s="34">
        <v>0.26283618581907092</v>
      </c>
      <c r="C53" s="34">
        <v>0.25672371638141811</v>
      </c>
      <c r="D53" s="34">
        <v>1.1986323185252834E-2</v>
      </c>
      <c r="E53" s="1">
        <v>0.36951501154734412</v>
      </c>
      <c r="F53" s="1">
        <v>0.76212471131639725</v>
      </c>
      <c r="G53" s="1">
        <v>3.3035407075752934E-2</v>
      </c>
      <c r="H53" s="1">
        <v>0.52102376599634359</v>
      </c>
      <c r="I53" s="1">
        <v>0.29250457038391225</v>
      </c>
      <c r="J53" s="1">
        <v>4.6664823460382046E-2</v>
      </c>
      <c r="K53" s="1">
        <v>1.2987012987012987</v>
      </c>
      <c r="L53" s="1">
        <v>0.70500927643784794</v>
      </c>
      <c r="M53" s="1">
        <v>7.9693034964016543E-2</v>
      </c>
    </row>
    <row r="54" spans="1:13" x14ac:dyDescent="0.35">
      <c r="A54" s="1" t="s">
        <v>365</v>
      </c>
      <c r="B54" s="34">
        <v>0.3357753357753358</v>
      </c>
      <c r="C54" s="34">
        <v>0.84249084249084238</v>
      </c>
      <c r="D54" s="34">
        <v>1.5497698812109566E-2</v>
      </c>
      <c r="E54" s="1">
        <v>0.10392609699769052</v>
      </c>
      <c r="F54" s="1">
        <v>0</v>
      </c>
      <c r="G54" s="1">
        <v>1.0320453109893999E-2</v>
      </c>
      <c r="H54" s="1">
        <v>0.42495479204339964</v>
      </c>
      <c r="I54" s="1">
        <v>1.3381555153707052</v>
      </c>
      <c r="J54" s="1">
        <v>3.9161995256723675E-2</v>
      </c>
      <c r="K54" s="1">
        <v>1.2707182320441988</v>
      </c>
      <c r="L54" s="1">
        <v>0.53406998158379371</v>
      </c>
      <c r="M54" s="1">
        <v>7.0305433562738481E-2</v>
      </c>
    </row>
    <row r="55" spans="1:13" x14ac:dyDescent="0.35">
      <c r="A55" s="1" t="s">
        <v>365</v>
      </c>
      <c r="B55" s="34">
        <v>0.31630170316301703</v>
      </c>
      <c r="C55" s="34">
        <v>0.53527980535279807</v>
      </c>
      <c r="D55" s="34">
        <v>1.4431045775811406E-2</v>
      </c>
      <c r="E55" s="1">
        <v>0.15011547344110854</v>
      </c>
      <c r="F55" s="1">
        <v>0</v>
      </c>
      <c r="G55" s="1">
        <v>1.0320453109893999E-2</v>
      </c>
      <c r="H55" s="1">
        <v>0.92997811816192555</v>
      </c>
      <c r="I55" s="1">
        <v>0.8643326039387309</v>
      </c>
      <c r="J55" s="1">
        <v>7.6711963411314921E-2</v>
      </c>
      <c r="K55" s="1">
        <v>1.0204081632653061</v>
      </c>
      <c r="L55" s="1">
        <v>1.6512059369202226</v>
      </c>
      <c r="M55" s="1">
        <v>6.4245140711865517E-2</v>
      </c>
    </row>
    <row r="56" spans="1:13" x14ac:dyDescent="0.35">
      <c r="A56" s="1" t="s">
        <v>365</v>
      </c>
      <c r="B56" s="34">
        <v>0.3196622436670688</v>
      </c>
      <c r="C56" s="34">
        <v>0.57297949336550058</v>
      </c>
      <c r="D56" s="34">
        <v>1.4715086133184702E-2</v>
      </c>
      <c r="E56" s="1">
        <v>0.13953488372093023</v>
      </c>
      <c r="F56" s="1">
        <v>0.13953488372093023</v>
      </c>
      <c r="G56" s="1">
        <v>1.0900874399350783E-2</v>
      </c>
      <c r="H56" s="1">
        <v>0.77006507592190887</v>
      </c>
      <c r="I56" s="1">
        <v>0.21691973969631237</v>
      </c>
      <c r="J56" s="1">
        <v>6.9173495814798605E-2</v>
      </c>
      <c r="K56" s="1">
        <v>1.3384321223709368</v>
      </c>
      <c r="L56" s="1">
        <v>0.64053537284894846</v>
      </c>
      <c r="M56" s="1">
        <v>7.8904545510814217E-2</v>
      </c>
    </row>
    <row r="57" spans="1:13" x14ac:dyDescent="0.35">
      <c r="A57" s="1" t="s">
        <v>365</v>
      </c>
      <c r="B57" s="34">
        <v>0.32738095238095244</v>
      </c>
      <c r="C57" s="34">
        <v>1.25</v>
      </c>
      <c r="D57" s="34">
        <v>1.5065389180411337E-2</v>
      </c>
      <c r="E57" s="1">
        <v>0.16129032258064518</v>
      </c>
      <c r="F57" s="1">
        <v>0.6105990783410139</v>
      </c>
      <c r="G57" s="1">
        <v>6.8171617819357292E-3</v>
      </c>
      <c r="H57" s="1">
        <v>0.73913043478260876</v>
      </c>
      <c r="I57" s="1">
        <v>0.68478260869565211</v>
      </c>
      <c r="J57" s="1">
        <v>6.3338010954503227E-2</v>
      </c>
      <c r="K57" s="1">
        <v>0.9794776119402987</v>
      </c>
      <c r="L57" s="1">
        <v>0.80223880597014929</v>
      </c>
      <c r="M57" s="1">
        <v>6.2008228075969736E-2</v>
      </c>
    </row>
    <row r="58" spans="1:13" x14ac:dyDescent="0.35">
      <c r="A58" s="1" t="s">
        <v>365</v>
      </c>
      <c r="B58" s="34">
        <v>0.35335689045936391</v>
      </c>
      <c r="C58" s="34">
        <v>1.2720848056537104</v>
      </c>
      <c r="D58" s="34">
        <v>1.6465700408045673E-2</v>
      </c>
      <c r="E58" s="1">
        <v>4.6296296296296294E-2</v>
      </c>
      <c r="F58" s="1">
        <v>0</v>
      </c>
      <c r="G58" s="1">
        <v>3.5977358113952525E-3</v>
      </c>
      <c r="H58" s="1">
        <v>0.86580086580086579</v>
      </c>
      <c r="I58" s="1">
        <v>0.25974025974025972</v>
      </c>
      <c r="J58" s="1">
        <v>7.8933375080898108E-2</v>
      </c>
      <c r="K58" s="1">
        <v>1.097560975609756</v>
      </c>
      <c r="L58" s="1">
        <v>0.41275797373358347</v>
      </c>
      <c r="M58" s="1">
        <v>6.0437058403111109E-2</v>
      </c>
    </row>
    <row r="59" spans="1:13" x14ac:dyDescent="0.35">
      <c r="A59" s="1" t="s">
        <v>365</v>
      </c>
      <c r="B59" s="34">
        <v>0.36088474970896389</v>
      </c>
      <c r="C59" s="34">
        <v>1.2514551804423748</v>
      </c>
      <c r="D59" s="34">
        <v>1.6274181768455895E-2</v>
      </c>
      <c r="E59" s="1">
        <v>4.6082949308755762E-2</v>
      </c>
      <c r="F59" s="1">
        <v>0</v>
      </c>
      <c r="G59" s="1">
        <v>3.5919147738539621E-3</v>
      </c>
      <c r="H59" s="1">
        <v>0.90308370044052855</v>
      </c>
      <c r="I59" s="1">
        <v>0.13215859030837004</v>
      </c>
      <c r="J59" s="1">
        <v>7.9831124902122352E-2</v>
      </c>
      <c r="K59" s="1">
        <v>1.1641221374045803</v>
      </c>
      <c r="L59" s="1">
        <v>1.1641221374045803</v>
      </c>
      <c r="M59" s="1">
        <v>7.1883896621048465E-2</v>
      </c>
    </row>
    <row r="60" spans="1:13" x14ac:dyDescent="0.35">
      <c r="A60" s="1" t="s">
        <v>365</v>
      </c>
      <c r="B60" s="34">
        <v>0.42294322132097334</v>
      </c>
      <c r="C60" s="34">
        <v>0.70683661645422946</v>
      </c>
      <c r="D60" s="34">
        <v>1.9300712941899272E-2</v>
      </c>
      <c r="E60" s="1">
        <v>0.18390804597701149</v>
      </c>
      <c r="F60" s="1">
        <v>0.82758620689655171</v>
      </c>
      <c r="G60" s="1">
        <v>1.7809539745816807E-2</v>
      </c>
      <c r="H60" s="1">
        <v>1.0738255033557047</v>
      </c>
      <c r="I60" s="1">
        <v>0.65995525727069348</v>
      </c>
      <c r="J60" s="1">
        <v>9.730861509067075E-2</v>
      </c>
      <c r="K60" s="1">
        <v>0.6983240223463687</v>
      </c>
      <c r="L60" s="1">
        <v>2.0670391061452515</v>
      </c>
      <c r="M60" s="1">
        <v>3.9354562530808879E-2</v>
      </c>
    </row>
    <row r="61" spans="1:13" x14ac:dyDescent="0.35">
      <c r="A61" s="1" t="s">
        <v>365</v>
      </c>
      <c r="B61" s="34">
        <v>0.34659090909090906</v>
      </c>
      <c r="C61" s="34">
        <v>0.63636363636363635</v>
      </c>
      <c r="D61" s="34">
        <v>1.6343005572628921E-2</v>
      </c>
      <c r="E61" s="1">
        <v>5.7603686635944701E-2</v>
      </c>
      <c r="F61" s="1">
        <v>0</v>
      </c>
      <c r="G61" s="1">
        <v>3.5922841882109458E-3</v>
      </c>
      <c r="H61" s="1">
        <v>0.8705357142857143</v>
      </c>
      <c r="I61" s="1">
        <v>0.234375</v>
      </c>
      <c r="J61" s="1">
        <v>8.15255121520847E-2</v>
      </c>
      <c r="K61" s="1">
        <v>0.68224299065420557</v>
      </c>
      <c r="L61" s="1">
        <v>1.1495327102803738</v>
      </c>
      <c r="M61" s="1">
        <v>4.5230272845702774E-2</v>
      </c>
    </row>
    <row r="62" spans="1:13" x14ac:dyDescent="0.35">
      <c r="A62" s="1" t="s">
        <v>365</v>
      </c>
      <c r="B62" s="34">
        <v>0.45302013422818799</v>
      </c>
      <c r="C62" s="34">
        <v>0.32997762863534674</v>
      </c>
      <c r="D62" s="34">
        <v>2.0568886754367296E-2</v>
      </c>
      <c r="E62" s="1">
        <v>3.4168564920273349E-2</v>
      </c>
      <c r="F62" s="1">
        <v>0</v>
      </c>
      <c r="G62" s="1">
        <v>3.6435997061272001E-3</v>
      </c>
      <c r="K62" s="1">
        <v>1.18546845124283</v>
      </c>
      <c r="L62" s="1">
        <v>1.9885277246653918</v>
      </c>
      <c r="M62" s="1">
        <v>7.5170608122087812E-2</v>
      </c>
    </row>
    <row r="63" spans="1:13" x14ac:dyDescent="0.35">
      <c r="A63" s="1" t="s">
        <v>365</v>
      </c>
      <c r="B63" s="34">
        <v>0.21523178807947019</v>
      </c>
      <c r="C63" s="34">
        <v>9.3818984547461376E-2</v>
      </c>
      <c r="D63" s="34">
        <v>9.9345396563415723E-3</v>
      </c>
      <c r="K63" s="1">
        <v>1.0058027079303675</v>
      </c>
      <c r="L63" s="1">
        <v>0.67698259187620891</v>
      </c>
      <c r="M63" s="1">
        <v>6.4617747044273074E-2</v>
      </c>
    </row>
    <row r="64" spans="1:13" x14ac:dyDescent="0.35">
      <c r="A64" s="1" t="s">
        <v>365</v>
      </c>
      <c r="B64" s="34">
        <v>0.24456521739130438</v>
      </c>
      <c r="C64" s="34">
        <v>0.38043478260869562</v>
      </c>
      <c r="D64" s="34">
        <v>1.0816166347667121E-2</v>
      </c>
      <c r="K64" s="1">
        <v>1.2003780718336483</v>
      </c>
      <c r="L64" s="1">
        <v>1.3327032136105861</v>
      </c>
      <c r="M64" s="1">
        <v>6.7366143663338526E-2</v>
      </c>
    </row>
    <row r="65" spans="1:13" x14ac:dyDescent="0.35">
      <c r="A65" s="1" t="s">
        <v>365</v>
      </c>
      <c r="B65" s="34">
        <v>0.32760472610096669</v>
      </c>
      <c r="C65" s="34">
        <v>0.33834586466165412</v>
      </c>
      <c r="D65" s="34">
        <v>1.3914193549449188E-2</v>
      </c>
      <c r="K65" s="1">
        <v>1.4737793851717902</v>
      </c>
      <c r="L65" s="1">
        <v>0.90415913200723319</v>
      </c>
      <c r="M65" s="1">
        <v>8.6336305703674107E-2</v>
      </c>
    </row>
    <row r="66" spans="1:13" x14ac:dyDescent="0.35">
      <c r="A66" s="1" t="s">
        <v>365</v>
      </c>
      <c r="B66" s="34">
        <v>0.29317697228144995</v>
      </c>
      <c r="C66" s="34">
        <v>0.4264392324093817</v>
      </c>
      <c r="D66" s="34">
        <v>1.3665440113786951E-2</v>
      </c>
      <c r="K66" s="1">
        <v>1.3357400722021662</v>
      </c>
      <c r="L66" s="1">
        <v>1.1010830324909746</v>
      </c>
      <c r="M66" s="1">
        <v>7.3916727230466273E-2</v>
      </c>
    </row>
    <row r="67" spans="1:13" x14ac:dyDescent="0.35">
      <c r="A67" s="1" t="s">
        <v>365</v>
      </c>
      <c r="B67" s="34">
        <v>0.35449735449735453</v>
      </c>
      <c r="C67" s="34">
        <v>0.64021164021164023</v>
      </c>
      <c r="D67" s="34">
        <v>1.5351201954706734E-2</v>
      </c>
      <c r="K67" s="1">
        <v>1.5596330275229358</v>
      </c>
      <c r="L67" s="1">
        <v>3.3669724770642198</v>
      </c>
      <c r="M67" s="1">
        <v>9.1322909276211228E-2</v>
      </c>
    </row>
    <row r="68" spans="1:13" x14ac:dyDescent="0.35">
      <c r="A68" s="1" t="s">
        <v>365</v>
      </c>
      <c r="B68" s="34">
        <v>0.30176899063475543</v>
      </c>
      <c r="C68" s="34">
        <v>0.712799167533819</v>
      </c>
      <c r="D68" s="34">
        <v>1.3788046530801517E-2</v>
      </c>
    </row>
    <row r="69" spans="1:13" x14ac:dyDescent="0.35">
      <c r="A69" s="1" t="s">
        <v>365</v>
      </c>
      <c r="B69" s="34">
        <v>0.30256410256410254</v>
      </c>
      <c r="C69" s="34">
        <v>0.14871794871794872</v>
      </c>
      <c r="D69" s="34">
        <v>1.383050757987689E-2</v>
      </c>
    </row>
    <row r="70" spans="1:13" x14ac:dyDescent="0.35">
      <c r="A70" s="1" t="s">
        <v>366</v>
      </c>
      <c r="B70" s="34">
        <v>0.34358974358974359</v>
      </c>
      <c r="C70" s="34">
        <v>0.15384615384615385</v>
      </c>
      <c r="D70" s="34">
        <v>1.4876135044971693E-2</v>
      </c>
      <c r="E70" s="1">
        <v>5.7077625570776259E-2</v>
      </c>
      <c r="F70" s="1">
        <v>0</v>
      </c>
      <c r="G70" s="1">
        <v>7.418766309933952E-3</v>
      </c>
      <c r="H70" s="1">
        <v>0.20446096654275092</v>
      </c>
      <c r="I70" s="1">
        <v>0.11152416356877323</v>
      </c>
      <c r="J70" s="1">
        <v>1.7448102171873939E-2</v>
      </c>
      <c r="K70" s="1">
        <v>1.1439114391143912</v>
      </c>
      <c r="L70" s="1">
        <v>0.62730627306273068</v>
      </c>
      <c r="M70" s="1">
        <v>7.1026708630823276E-2</v>
      </c>
    </row>
    <row r="71" spans="1:13" x14ac:dyDescent="0.35">
      <c r="A71" s="1" t="s">
        <v>366</v>
      </c>
      <c r="B71" s="34">
        <v>0.14456630109670987</v>
      </c>
      <c r="C71" s="34">
        <v>0.54336989032901306</v>
      </c>
      <c r="D71" s="34">
        <v>6.673619874715978E-3</v>
      </c>
      <c r="E71" s="1">
        <v>0.13824884792626729</v>
      </c>
      <c r="F71" s="1">
        <v>0.34562211981566821</v>
      </c>
      <c r="G71" s="1">
        <v>7.1803830069815085E-3</v>
      </c>
      <c r="H71" s="1">
        <v>0.25641025641025639</v>
      </c>
      <c r="I71" s="1">
        <v>1.2912087912087911</v>
      </c>
      <c r="J71" s="1">
        <v>2.2252004892130663E-2</v>
      </c>
      <c r="K71" s="1">
        <v>0.83179297597042512</v>
      </c>
      <c r="L71" s="1">
        <v>1.5249537892791127</v>
      </c>
      <c r="M71" s="1">
        <v>5.3463665186370427E-2</v>
      </c>
    </row>
    <row r="72" spans="1:13" x14ac:dyDescent="0.35">
      <c r="A72" s="1" t="s">
        <v>366</v>
      </c>
      <c r="B72" s="34">
        <v>8.8669950738916259E-2</v>
      </c>
      <c r="C72" s="34">
        <v>0.39901477832512317</v>
      </c>
      <c r="D72" s="34">
        <v>3.6714784940780868E-3</v>
      </c>
      <c r="E72" s="1">
        <v>8.0645161290322592E-2</v>
      </c>
      <c r="F72" s="1">
        <v>0</v>
      </c>
      <c r="G72" s="1">
        <v>3.6125515014399359E-3</v>
      </c>
      <c r="H72" s="1">
        <v>0.32976827094474154</v>
      </c>
      <c r="I72" s="1">
        <v>0.13368983957219252</v>
      </c>
      <c r="J72" s="1">
        <v>2.8386169358807903E-2</v>
      </c>
      <c r="K72" s="1">
        <v>0.99815157116451025</v>
      </c>
      <c r="L72" s="1">
        <v>0.89648798521256923</v>
      </c>
      <c r="M72" s="1">
        <v>5.3895711868733959E-2</v>
      </c>
    </row>
    <row r="73" spans="1:13" x14ac:dyDescent="0.35">
      <c r="A73" s="1" t="s">
        <v>366</v>
      </c>
      <c r="B73" s="34">
        <v>5.3554040895813046E-2</v>
      </c>
      <c r="C73" s="34">
        <v>0.28237585199610515</v>
      </c>
      <c r="D73" s="34">
        <v>2.1884002515813678E-3</v>
      </c>
      <c r="E73" s="1">
        <v>0.12643678160919539</v>
      </c>
      <c r="F73" s="1">
        <v>0</v>
      </c>
      <c r="G73" s="1">
        <v>1.0669480406382372E-2</v>
      </c>
      <c r="H73" s="1">
        <v>0.26851851851851855</v>
      </c>
      <c r="I73" s="1">
        <v>3.7037037037037035E-2</v>
      </c>
      <c r="J73" s="1">
        <v>2.5259533603290023E-2</v>
      </c>
      <c r="K73" s="1">
        <v>1.1978221415607986</v>
      </c>
      <c r="L73" s="1">
        <v>0.92558983666061712</v>
      </c>
      <c r="M73" s="1">
        <v>6.792852452045961E-2</v>
      </c>
    </row>
    <row r="74" spans="1:13" x14ac:dyDescent="0.35">
      <c r="A74" s="1" t="s">
        <v>366</v>
      </c>
      <c r="B74" s="34">
        <v>6.2680810028929612E-2</v>
      </c>
      <c r="C74" s="34">
        <v>0.29411764705882348</v>
      </c>
      <c r="D74" s="34">
        <v>2.9202858829881547E-3</v>
      </c>
      <c r="E74" s="1">
        <v>0.32332563510392609</v>
      </c>
      <c r="F74" s="1">
        <v>0.93533487297921492</v>
      </c>
      <c r="G74" s="1">
        <v>2.486690887254674E-2</v>
      </c>
      <c r="H74" s="1">
        <v>0.36297640653357532</v>
      </c>
      <c r="I74" s="1">
        <v>0.17241379310344829</v>
      </c>
      <c r="J74" s="1">
        <v>3.0868363635658102E-2</v>
      </c>
      <c r="K74" s="1">
        <v>1.1142322097378277</v>
      </c>
      <c r="L74" s="1">
        <v>1.5636704119850187</v>
      </c>
      <c r="M74" s="1">
        <v>6.9320415549744122E-2</v>
      </c>
    </row>
    <row r="75" spans="1:13" x14ac:dyDescent="0.35">
      <c r="A75" s="1" t="s">
        <v>366</v>
      </c>
      <c r="B75" s="34">
        <v>0.16810758885686838</v>
      </c>
      <c r="C75" s="34">
        <v>0.96541786743515845</v>
      </c>
      <c r="D75" s="34">
        <v>8.1551463169736559E-3</v>
      </c>
      <c r="E75" s="1">
        <v>0.28801843317972348</v>
      </c>
      <c r="F75" s="1">
        <v>0.32258064516129037</v>
      </c>
      <c r="G75" s="1">
        <v>1.7358348917309474E-2</v>
      </c>
      <c r="H75" s="1">
        <v>0.44362292051756003</v>
      </c>
      <c r="I75" s="1">
        <v>0.39741219963031421</v>
      </c>
      <c r="J75" s="1">
        <v>3.7115374841494034E-2</v>
      </c>
      <c r="K75" s="1">
        <v>1.0112359550561798</v>
      </c>
      <c r="L75" s="1">
        <v>1.3764044943820224</v>
      </c>
      <c r="M75" s="1">
        <v>6.29790591507631E-2</v>
      </c>
    </row>
    <row r="76" spans="1:13" x14ac:dyDescent="0.35">
      <c r="A76" s="1" t="s">
        <v>366</v>
      </c>
      <c r="B76" s="34">
        <v>0.20593869731800765</v>
      </c>
      <c r="C76" s="34">
        <v>0.77586206896551735</v>
      </c>
      <c r="D76" s="34">
        <v>9.1162846000503624E-3</v>
      </c>
      <c r="E76" s="1">
        <v>0.19540229885057472</v>
      </c>
      <c r="F76" s="1">
        <v>0.68965517241379304</v>
      </c>
      <c r="G76" s="1">
        <v>1.7910023211175803E-2</v>
      </c>
      <c r="H76" s="1">
        <v>0.42805100182149364</v>
      </c>
      <c r="I76" s="1">
        <v>0.91074681238615662</v>
      </c>
      <c r="J76" s="1">
        <v>3.4249475455469809E-2</v>
      </c>
      <c r="K76" s="1">
        <v>0.72625698324022347</v>
      </c>
      <c r="L76" s="1">
        <v>0.6890130353817504</v>
      </c>
      <c r="M76" s="1">
        <v>4.70462256979483E-2</v>
      </c>
    </row>
    <row r="77" spans="1:13" x14ac:dyDescent="0.35">
      <c r="A77" s="1" t="s">
        <v>366</v>
      </c>
      <c r="B77" s="34">
        <v>0.12906309751434036</v>
      </c>
      <c r="C77" s="34">
        <v>0.71223709369024857</v>
      </c>
      <c r="D77" s="34">
        <v>6.2855684584195107E-3</v>
      </c>
      <c r="E77" s="1">
        <v>0.41570438799076209</v>
      </c>
      <c r="F77" s="1">
        <v>0.12702078521939952</v>
      </c>
      <c r="G77" s="1">
        <v>3.1600291079623914E-2</v>
      </c>
      <c r="H77" s="1">
        <v>0.52631578947368418</v>
      </c>
      <c r="I77" s="1">
        <v>1.2390350877192982</v>
      </c>
      <c r="J77" s="1">
        <v>4.8746070191845403E-2</v>
      </c>
      <c r="K77" s="1">
        <v>0.75381679389312972</v>
      </c>
      <c r="L77" s="1">
        <v>0.73473282442748089</v>
      </c>
      <c r="M77" s="1">
        <v>4.625364863749392E-2</v>
      </c>
    </row>
    <row r="78" spans="1:13" x14ac:dyDescent="0.35">
      <c r="A78" s="1" t="s">
        <v>366</v>
      </c>
      <c r="B78" s="34">
        <v>0.20289855072463769</v>
      </c>
      <c r="C78" s="34">
        <v>0.82608695652173914</v>
      </c>
      <c r="D78" s="34">
        <v>8.6315129038609054E-3</v>
      </c>
      <c r="E78" s="1">
        <v>0.17201834862385321</v>
      </c>
      <c r="F78" s="1">
        <v>0.22935779816513763</v>
      </c>
      <c r="G78" s="1">
        <v>0</v>
      </c>
      <c r="H78" s="1">
        <v>0.35874439461883406</v>
      </c>
      <c r="I78" s="1">
        <v>1.9394618834080717</v>
      </c>
      <c r="J78" s="1">
        <v>3.7121803669697528E-2</v>
      </c>
      <c r="K78" s="1">
        <v>0.48022598870056499</v>
      </c>
      <c r="L78" s="1">
        <v>3.0979284369114879</v>
      </c>
      <c r="M78" s="1">
        <v>3.2710494505636109E-2</v>
      </c>
    </row>
    <row r="79" spans="1:13" x14ac:dyDescent="0.35">
      <c r="A79" s="1" t="s">
        <v>366</v>
      </c>
      <c r="B79" s="34">
        <v>9.6246390760346495E-2</v>
      </c>
      <c r="C79" s="34">
        <v>0.25986525505293556</v>
      </c>
      <c r="D79" s="34">
        <v>4.3627380511421631E-3</v>
      </c>
      <c r="E79" s="1">
        <v>0.12614678899082568</v>
      </c>
      <c r="F79" s="1">
        <v>0</v>
      </c>
      <c r="G79" s="1">
        <v>7.0867764471374533E-3</v>
      </c>
      <c r="H79" s="1">
        <v>0.36830357142857145</v>
      </c>
      <c r="I79" s="1">
        <v>0.2455357142857143</v>
      </c>
      <c r="J79" s="1">
        <v>3.6955301483719089E-2</v>
      </c>
      <c r="K79" s="1">
        <v>0.91932457786116317</v>
      </c>
      <c r="L79" s="1">
        <v>0.30956848030018763</v>
      </c>
      <c r="M79" s="1">
        <v>4.8448102706589176E-2</v>
      </c>
    </row>
    <row r="80" spans="1:13" x14ac:dyDescent="0.35">
      <c r="A80" s="1" t="s">
        <v>366</v>
      </c>
      <c r="B80" s="34">
        <v>0.16540642722117202</v>
      </c>
      <c r="C80" s="34">
        <v>1.2901701323251418</v>
      </c>
      <c r="D80" s="34">
        <v>6.9307590439906192E-3</v>
      </c>
      <c r="E80" s="1">
        <v>5.7208237986270026E-2</v>
      </c>
      <c r="F80" s="1">
        <v>0</v>
      </c>
      <c r="G80" s="1">
        <v>7.3587389119252481E-3</v>
      </c>
      <c r="H80" s="1">
        <v>0.25612472160356348</v>
      </c>
      <c r="I80" s="1">
        <v>0.44543429844097998</v>
      </c>
      <c r="J80" s="1">
        <v>2.6490367868480726E-2</v>
      </c>
      <c r="K80" s="1">
        <v>0.95375722543352592</v>
      </c>
      <c r="L80" s="1">
        <v>1.4739884393063585</v>
      </c>
      <c r="M80" s="1">
        <v>6.1700923430337264E-2</v>
      </c>
    </row>
    <row r="81" spans="1:13" x14ac:dyDescent="0.35">
      <c r="A81" s="1" t="s">
        <v>366</v>
      </c>
      <c r="B81" s="34">
        <v>9.1258405379442853E-2</v>
      </c>
      <c r="C81" s="34">
        <v>0.21613832853025935</v>
      </c>
      <c r="D81" s="34">
        <v>4.1542561272322224E-3</v>
      </c>
      <c r="E81" s="1">
        <v>8.0091533180778038E-2</v>
      </c>
      <c r="F81" s="1">
        <v>0</v>
      </c>
      <c r="G81" s="1">
        <v>3.6391696005911478E-3</v>
      </c>
      <c r="H81" s="1">
        <v>0.50321199143468953</v>
      </c>
      <c r="I81" s="1">
        <v>3.2655246252676657</v>
      </c>
      <c r="J81" s="1">
        <v>4.5337076339664002E-2</v>
      </c>
      <c r="K81" s="1">
        <v>0.63229571984435806</v>
      </c>
      <c r="L81" s="1">
        <v>0.92412451361867698</v>
      </c>
      <c r="M81" s="1">
        <v>3.9935357832208439E-2</v>
      </c>
    </row>
    <row r="82" spans="1:13" x14ac:dyDescent="0.35">
      <c r="A82" s="1" t="s">
        <v>366</v>
      </c>
      <c r="B82" s="34">
        <v>0.18696069031639501</v>
      </c>
      <c r="C82" s="34">
        <v>0.57526366251198457</v>
      </c>
      <c r="D82" s="34">
        <v>8.3405652355996677E-3</v>
      </c>
      <c r="E82" s="1">
        <v>0.19187358916478559</v>
      </c>
      <c r="F82" s="1">
        <v>0.29345372460496616</v>
      </c>
      <c r="G82" s="1">
        <v>1.7756724008802606E-2</v>
      </c>
      <c r="H82" s="1">
        <v>0.5732484076433122</v>
      </c>
      <c r="I82" s="1">
        <v>0.21231422505307856</v>
      </c>
      <c r="J82" s="1">
        <v>5.7041100763595531E-2</v>
      </c>
      <c r="K82" s="1">
        <v>0.38684719535783368</v>
      </c>
      <c r="L82" s="1">
        <v>0</v>
      </c>
      <c r="M82" s="1">
        <v>1.8347435160393659E-2</v>
      </c>
    </row>
    <row r="83" spans="1:13" x14ac:dyDescent="0.35">
      <c r="A83" s="1" t="s">
        <v>366</v>
      </c>
      <c r="B83" s="34">
        <v>3.3301617507136068E-2</v>
      </c>
      <c r="C83" s="34">
        <v>0.17602283539486202</v>
      </c>
      <c r="D83" s="34">
        <v>1.4730757109680829E-3</v>
      </c>
      <c r="E83" s="1">
        <v>0.22573363431151242</v>
      </c>
      <c r="F83" s="1">
        <v>0.27088036117381492</v>
      </c>
      <c r="G83" s="1">
        <v>2.1293724342522524E-2</v>
      </c>
      <c r="H83" s="1">
        <v>0.36093418259023358</v>
      </c>
      <c r="I83" s="1">
        <v>1.0828025477707006</v>
      </c>
      <c r="J83" s="1">
        <v>3.5470623782742683E-2</v>
      </c>
      <c r="K83" s="1">
        <v>0.83650190114068446</v>
      </c>
      <c r="L83" s="1">
        <v>0.78897338403041828</v>
      </c>
      <c r="M83" s="1">
        <v>5.4424683897402307E-2</v>
      </c>
    </row>
    <row r="84" spans="1:13" x14ac:dyDescent="0.35">
      <c r="A84" s="1" t="s">
        <v>366</v>
      </c>
      <c r="B84" s="34">
        <v>0.15858208955223882</v>
      </c>
      <c r="C84" s="34">
        <v>0.65298507462686561</v>
      </c>
      <c r="D84" s="34">
        <v>7.7856607937565004E-3</v>
      </c>
      <c r="K84" s="1">
        <v>0.42718446601941751</v>
      </c>
      <c r="L84" s="1">
        <v>7.7669902912621352E-2</v>
      </c>
      <c r="M84" s="1">
        <v>3.0097612125316014E-2</v>
      </c>
    </row>
    <row r="85" spans="1:13" x14ac:dyDescent="0.35">
      <c r="A85" s="1" t="s">
        <v>366</v>
      </c>
      <c r="B85" s="34">
        <v>0.13023255813953491</v>
      </c>
      <c r="C85" s="34">
        <v>0.34418604651162787</v>
      </c>
      <c r="D85" s="34">
        <v>6.5354964704149995E-3</v>
      </c>
      <c r="K85" s="1">
        <v>0.86073500967117988</v>
      </c>
      <c r="L85" s="1">
        <v>1.9342359767891681E-2</v>
      </c>
      <c r="M85" s="1">
        <v>5.7416564126335626E-2</v>
      </c>
    </row>
    <row r="86" spans="1:13" x14ac:dyDescent="0.35">
      <c r="A86" s="1" t="s">
        <v>366</v>
      </c>
      <c r="B86" s="34">
        <v>7.4557315936626276E-2</v>
      </c>
      <c r="C86" s="34">
        <v>1.8639328984156569E-2</v>
      </c>
      <c r="D86" s="34">
        <v>3.7356044672297961E-3</v>
      </c>
      <c r="K86" s="1">
        <v>0.68798449612403101</v>
      </c>
      <c r="L86" s="1">
        <v>0.6589147286821706</v>
      </c>
      <c r="M86" s="1">
        <v>4.6233271800662043E-2</v>
      </c>
    </row>
    <row r="87" spans="1:13" x14ac:dyDescent="0.35">
      <c r="A87" s="1" t="s">
        <v>366</v>
      </c>
      <c r="B87" s="34">
        <v>8.6599817684594349E-2</v>
      </c>
      <c r="C87" s="34">
        <v>0.44211485870556061</v>
      </c>
      <c r="D87" s="34">
        <v>4.3797739381797656E-3</v>
      </c>
      <c r="K87" s="1">
        <v>0.33914728682170542</v>
      </c>
      <c r="L87" s="1">
        <v>9.6899224806201549E-3</v>
      </c>
      <c r="M87" s="1">
        <v>2.5678274698337201E-2</v>
      </c>
    </row>
    <row r="88" spans="1:13" x14ac:dyDescent="0.35">
      <c r="A88" s="1" t="s">
        <v>366</v>
      </c>
      <c r="B88" s="34">
        <v>0.12217194570135746</v>
      </c>
      <c r="C88" s="34">
        <v>0.5113122171945701</v>
      </c>
      <c r="D88" s="34">
        <v>5.6590260469654985E-3</v>
      </c>
      <c r="K88" s="1">
        <v>0.57843137254901955</v>
      </c>
      <c r="L88" s="1">
        <v>0.56862745098039202</v>
      </c>
      <c r="M88" s="1">
        <v>3.9019921364425364E-2</v>
      </c>
    </row>
    <row r="89" spans="1:13" x14ac:dyDescent="0.35">
      <c r="A89" s="1" t="s">
        <v>366</v>
      </c>
      <c r="B89" s="34">
        <v>8.1154192966636604E-2</v>
      </c>
      <c r="C89" s="34">
        <v>2.7051397655545536E-2</v>
      </c>
      <c r="D89" s="34">
        <v>3.5331511334483054E-3</v>
      </c>
      <c r="K89" s="1">
        <v>0.73217726396917149</v>
      </c>
      <c r="L89" s="1">
        <v>1.5606936416184971</v>
      </c>
      <c r="M89" s="1">
        <v>3.9906375190652522E-2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Barley</vt:lpstr>
      <vt:lpstr>Cucumber</vt:lpstr>
      <vt:lpstr>Maize</vt:lpstr>
      <vt:lpstr>Tomato</vt:lpstr>
      <vt:lpstr>Info</vt:lpstr>
      <vt:lpstr>Stom cond</vt:lpstr>
      <vt:lpstr>Evapotranspitration</vt:lpstr>
      <vt:lpstr>Photosynthesis rate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Trevisan Fabio (Student NaTec21)</dc:creator>
  <cp:lastModifiedBy>Trevisan Fabio (Student NaTec21)</cp:lastModifiedBy>
  <dcterms:created xsi:type="dcterms:W3CDTF">2022-03-02T07:49:13Z</dcterms:created>
  <dcterms:modified xsi:type="dcterms:W3CDTF">2022-03-02T11:03:21Z</dcterms:modified>
</cp:coreProperties>
</file>