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12"/>
  <workbookPr date1904="1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CE3\"/>
    </mc:Choice>
  </mc:AlternateContent>
  <xr:revisionPtr revIDLastSave="13" documentId="8_{D945504F-A042-4F1F-A7BF-D58C58528F12}" xr6:coauthVersionLast="43" xr6:coauthVersionMax="43" xr10:uidLastSave="{5D72AC1A-1476-4900-81C3-59C5E8A30375}"/>
  <bookViews>
    <workbookView xWindow="-120" yWindow="-120" windowWidth="15600" windowHeight="11760" xr2:uid="{00000000-000D-0000-FFFF-FFFF00000000}"/>
  </bookViews>
  <sheets>
    <sheet name="Linear Regression" sheetId="19" r:id="rId1"/>
    <sheet name="Sheet1" sheetId="3" r:id="rId2"/>
  </sheets>
  <definedNames>
    <definedName name="a">'Linear Regression'!$J$5</definedName>
    <definedName name="b">'Linear Regression'!$J$6</definedName>
    <definedName name="DependentVariable">'Linear Regression'!$D$5:$D$34</definedName>
    <definedName name="Estimate">'Linear Regression'!$E$5:$E$34</definedName>
    <definedName name="EstimationError">'Linear Regression'!$F$5:$F$34</definedName>
    <definedName name="IndependentVariable">'Linear Regression'!$C$5:$C$34</definedName>
    <definedName name="SquareOfError">'Linear Regression'!$G$5:$G$34</definedName>
    <definedName name="x">'Linear Regression'!$J$10</definedName>
    <definedName name="y">'Linear Regression'!$J$12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" i="19" l="1"/>
  <c r="G24" i="19"/>
  <c r="G25" i="19"/>
  <c r="G26" i="19"/>
  <c r="G27" i="19"/>
  <c r="G28" i="19"/>
  <c r="G29" i="19"/>
  <c r="G30" i="19"/>
  <c r="G31" i="19"/>
  <c r="G32" i="19"/>
  <c r="G33" i="19"/>
  <c r="G34" i="19"/>
  <c r="E34" i="19"/>
  <c r="E33" i="19"/>
  <c r="E32" i="19"/>
  <c r="E31" i="19"/>
  <c r="E30" i="19"/>
  <c r="E29" i="19"/>
  <c r="E28" i="19"/>
  <c r="E27" i="19"/>
  <c r="E26" i="19"/>
  <c r="E25" i="19"/>
  <c r="J5" i="19"/>
  <c r="J6" i="19"/>
  <c r="E24" i="19"/>
  <c r="E23" i="19"/>
  <c r="F23" i="19"/>
  <c r="G23" i="19"/>
  <c r="E19" i="19"/>
  <c r="F19" i="19"/>
  <c r="G19" i="19"/>
  <c r="E20" i="19"/>
  <c r="F20" i="19"/>
  <c r="G20" i="19"/>
  <c r="E17" i="19"/>
  <c r="F17" i="19"/>
  <c r="G17" i="19"/>
  <c r="F24" i="19"/>
  <c r="F25" i="19"/>
  <c r="F26" i="19"/>
  <c r="F27" i="19"/>
  <c r="F28" i="19"/>
  <c r="F29" i="19"/>
  <c r="F30" i="19"/>
  <c r="F31" i="19"/>
  <c r="F32" i="19"/>
  <c r="F33" i="19"/>
  <c r="F34" i="19"/>
  <c r="E16" i="19"/>
  <c r="F16" i="19"/>
  <c r="G16" i="19"/>
  <c r="E21" i="19"/>
  <c r="F21" i="19"/>
  <c r="G21" i="19"/>
  <c r="E18" i="19"/>
  <c r="F18" i="19"/>
  <c r="G18" i="19"/>
  <c r="E22" i="19"/>
  <c r="F22" i="19"/>
  <c r="G22" i="19"/>
  <c r="E6" i="19"/>
  <c r="F6" i="19"/>
  <c r="G6" i="19"/>
  <c r="E10" i="19"/>
  <c r="F10" i="19"/>
  <c r="G10" i="19"/>
  <c r="E13" i="19"/>
  <c r="F13" i="19"/>
  <c r="G13" i="19"/>
  <c r="E7" i="19"/>
  <c r="F7" i="19"/>
  <c r="G7" i="19"/>
  <c r="E11" i="19"/>
  <c r="F11" i="19"/>
  <c r="G11" i="19"/>
  <c r="E14" i="19"/>
  <c r="F14" i="19"/>
  <c r="G14" i="19"/>
  <c r="E8" i="19"/>
  <c r="F8" i="19"/>
  <c r="G8" i="19"/>
  <c r="E12" i="19"/>
  <c r="F12" i="19"/>
  <c r="G12" i="19"/>
  <c r="E15" i="19"/>
  <c r="F15" i="19"/>
  <c r="G15" i="19"/>
  <c r="E5" i="19"/>
  <c r="F5" i="19"/>
  <c r="G5" i="19"/>
  <c r="E9" i="19"/>
  <c r="F9" i="19"/>
  <c r="G9" i="19"/>
  <c r="J12" i="19"/>
</calcChain>
</file>

<file path=xl/sharedStrings.xml><?xml version="1.0" encoding="utf-8"?>
<sst xmlns="http://schemas.openxmlformats.org/spreadsheetml/2006/main" count="21" uniqueCount="20">
  <si>
    <t>Linear Regression</t>
  </si>
  <si>
    <t>Time</t>
  </si>
  <si>
    <t>Independent</t>
  </si>
  <si>
    <t>Dependent</t>
  </si>
  <si>
    <t>Estimation</t>
  </si>
  <si>
    <t>Square</t>
  </si>
  <si>
    <t>Linear Regression Line</t>
  </si>
  <si>
    <t>Period</t>
  </si>
  <si>
    <t>Variable</t>
  </si>
  <si>
    <t>Estimate</t>
  </si>
  <si>
    <t>Error</t>
  </si>
  <si>
    <t>of Error</t>
  </si>
  <si>
    <t>y = a + bx</t>
  </si>
  <si>
    <t>R2</t>
  </si>
  <si>
    <t>a =</t>
  </si>
  <si>
    <t>MSE=</t>
  </si>
  <si>
    <t>b =</t>
  </si>
  <si>
    <t>Estimator</t>
  </si>
  <si>
    <t>If x =</t>
  </si>
  <si>
    <t>then y=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</si>
</sst>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"/>
      <name val="Geneva"/>
    </font>
    <font>
      <sz val="10"/>
      <name val="Arial"/>
    </font>
    <font>
      <b/>
      <sz val="14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3" fontId="1" fillId="2" borderId="0" xfId="0" applyNumberFormat="1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4" fontId="1" fillId="3" borderId="3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fill>
        <patternFill>
          <bgColor theme="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733272392650666"/>
          <c:y val="6.493713995476616E-2"/>
          <c:w val="0.7866636196325334"/>
          <c:h val="0.7662582514662406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 val="-0.15980461486295638"/>
                  <c:y val="2.1351310189004186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 Regression'!$C$5:$C$34</c:f>
              <c:numCache>
                <c:formatCode>General</c:formatCode>
                <c:ptCount val="30"/>
                <c:pt idx="0">
                  <c:v>2</c:v>
                </c:pt>
                <c:pt idx="1">
                  <c:v>2.4</c:v>
                </c:pt>
                <c:pt idx="2">
                  <c:v>1.5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3.7</c:v>
                </c:pt>
                <c:pt idx="7">
                  <c:v>3.7</c:v>
                </c:pt>
                <c:pt idx="8">
                  <c:v>3.7</c:v>
                </c:pt>
                <c:pt idx="9">
                  <c:v>2.4</c:v>
                </c:pt>
                <c:pt idx="10">
                  <c:v>2.4</c:v>
                </c:pt>
                <c:pt idx="11">
                  <c:v>3.5</c:v>
                </c:pt>
                <c:pt idx="12">
                  <c:v>5.9</c:v>
                </c:pt>
                <c:pt idx="13">
                  <c:v>5.9</c:v>
                </c:pt>
                <c:pt idx="14">
                  <c:v>4.7</c:v>
                </c:pt>
                <c:pt idx="15">
                  <c:v>4.7</c:v>
                </c:pt>
                <c:pt idx="16">
                  <c:v>4.7</c:v>
                </c:pt>
                <c:pt idx="17">
                  <c:v>4.7</c:v>
                </c:pt>
                <c:pt idx="18">
                  <c:v>5.9</c:v>
                </c:pt>
              </c:numCache>
            </c:numRef>
          </c:xVal>
          <c:yVal>
            <c:numRef>
              <c:f>'Linear Regression'!$D$5:$D$34</c:f>
              <c:numCache>
                <c:formatCode>General</c:formatCode>
                <c:ptCount val="30"/>
                <c:pt idx="0">
                  <c:v>196</c:v>
                </c:pt>
                <c:pt idx="1">
                  <c:v>221</c:v>
                </c:pt>
                <c:pt idx="2">
                  <c:v>136</c:v>
                </c:pt>
                <c:pt idx="3">
                  <c:v>255</c:v>
                </c:pt>
                <c:pt idx="4">
                  <c:v>244</c:v>
                </c:pt>
                <c:pt idx="5">
                  <c:v>230</c:v>
                </c:pt>
                <c:pt idx="6">
                  <c:v>232</c:v>
                </c:pt>
                <c:pt idx="7">
                  <c:v>255</c:v>
                </c:pt>
                <c:pt idx="8">
                  <c:v>267</c:v>
                </c:pt>
                <c:pt idx="9">
                  <c:v>212</c:v>
                </c:pt>
                <c:pt idx="10">
                  <c:v>225</c:v>
                </c:pt>
                <c:pt idx="11">
                  <c:v>239</c:v>
                </c:pt>
                <c:pt idx="12">
                  <c:v>359</c:v>
                </c:pt>
                <c:pt idx="13">
                  <c:v>359</c:v>
                </c:pt>
                <c:pt idx="14">
                  <c:v>338</c:v>
                </c:pt>
                <c:pt idx="15">
                  <c:v>354</c:v>
                </c:pt>
                <c:pt idx="16">
                  <c:v>338</c:v>
                </c:pt>
                <c:pt idx="17">
                  <c:v>354</c:v>
                </c:pt>
                <c:pt idx="18">
                  <c:v>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05-47A2-9E9A-2112A1D4C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6688"/>
        <c:axId val="1"/>
      </c:scatterChart>
      <c:valAx>
        <c:axId val="8016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Independent Variable</a:t>
                </a:r>
              </a:p>
            </c:rich>
          </c:tx>
          <c:layout>
            <c:manualLayout>
              <c:xMode val="edge"/>
              <c:yMode val="edge"/>
              <c:x val="0.43751425468368177"/>
              <c:y val="0.905873149351476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Dependent Variable</a:t>
                </a:r>
              </a:p>
            </c:rich>
          </c:tx>
          <c:layout>
            <c:manualLayout>
              <c:xMode val="edge"/>
              <c:yMode val="edge"/>
              <c:x val="2.8018089872386642E-2"/>
              <c:y val="0.2922172107127385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668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13</xdr:row>
      <xdr:rowOff>66675</xdr:rowOff>
    </xdr:from>
    <xdr:to>
      <xdr:col>15</xdr:col>
      <xdr:colOff>247650</xdr:colOff>
      <xdr:row>37</xdr:row>
      <xdr:rowOff>9525</xdr:rowOff>
    </xdr:to>
    <xdr:graphicFrame macro="">
      <xdr:nvGraphicFramePr>
        <xdr:cNvPr id="1029" name="Gráfico 1">
          <a:extLst>
            <a:ext uri="{FF2B5EF4-FFF2-40B4-BE49-F238E27FC236}">
              <a16:creationId xmlns:a16="http://schemas.microsoft.com/office/drawing/2014/main" id="{7FA1E84F-7358-4468-B3B9-CC134EB3D7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zoomScale="138" workbookViewId="0" xr3:uid="{AEA406A1-0E4B-5B11-9CD5-51D6E497D94C}">
      <selection activeCell="N5" sqref="N5"/>
    </sheetView>
  </sheetViews>
  <sheetFormatPr defaultColWidth="10.85546875" defaultRowHeight="12.75"/>
  <cols>
    <col min="1" max="1" width="2.85546875" style="3" customWidth="1"/>
    <col min="2" max="2" width="7.42578125" style="3" customWidth="1"/>
    <col min="3" max="3" width="13.85546875" style="3" customWidth="1"/>
    <col min="4" max="4" width="12.140625" style="3" customWidth="1"/>
    <col min="5" max="5" width="12.140625" style="3" bestFit="1" customWidth="1"/>
    <col min="6" max="6" width="12.140625" style="4" bestFit="1" customWidth="1"/>
    <col min="7" max="7" width="12.140625" style="3" bestFit="1" customWidth="1"/>
    <col min="8" max="8" width="2.85546875" style="3" customWidth="1"/>
    <col min="9" max="9" width="7.28515625" style="3" customWidth="1"/>
    <col min="10" max="10" width="14.140625" style="3" customWidth="1"/>
    <col min="11" max="11" width="5.85546875" style="3" customWidth="1"/>
    <col min="12" max="12" width="20.7109375" style="3" bestFit="1" customWidth="1"/>
    <col min="13" max="13" width="8.140625" style="3" bestFit="1" customWidth="1"/>
    <col min="14" max="16384" width="10.85546875" style="3"/>
  </cols>
  <sheetData>
    <row r="1" spans="1:17" ht="18">
      <c r="A1" s="2" t="s">
        <v>0</v>
      </c>
    </row>
    <row r="3" spans="1:17">
      <c r="B3" s="5" t="s">
        <v>1</v>
      </c>
      <c r="C3" s="5" t="s">
        <v>2</v>
      </c>
      <c r="D3" s="5" t="s">
        <v>3</v>
      </c>
      <c r="E3" s="5"/>
      <c r="F3" s="6" t="s">
        <v>4</v>
      </c>
      <c r="G3" s="5" t="s">
        <v>5</v>
      </c>
      <c r="I3" s="7" t="s">
        <v>6</v>
      </c>
    </row>
    <row r="4" spans="1:17" ht="13.5" thickBot="1">
      <c r="B4" s="5" t="s">
        <v>7</v>
      </c>
      <c r="C4" s="5" t="s">
        <v>8</v>
      </c>
      <c r="D4" s="5" t="s">
        <v>8</v>
      </c>
      <c r="E4" s="5" t="s">
        <v>9</v>
      </c>
      <c r="F4" s="6" t="s">
        <v>10</v>
      </c>
      <c r="G4" s="5" t="s">
        <v>11</v>
      </c>
      <c r="I4" s="7" t="s">
        <v>12</v>
      </c>
      <c r="Q4" s="3" t="s">
        <v>13</v>
      </c>
    </row>
    <row r="5" spans="1:17">
      <c r="B5" s="8">
        <v>1</v>
      </c>
      <c r="C5">
        <v>2</v>
      </c>
      <c r="D5">
        <v>196</v>
      </c>
      <c r="E5" s="9">
        <f t="shared" ref="E5:E34" si="0">IF(C5="","",a+b*C5)</f>
        <v>184.07836800646331</v>
      </c>
      <c r="F5" s="10">
        <f t="shared" ref="F5:F34" si="1">IF(C5="","",ABS(D5-E5))</f>
        <v>11.921631993536693</v>
      </c>
      <c r="G5" s="9">
        <f t="shared" ref="G5:G34" si="2">IF(C5="","",F5^2)</f>
        <v>142.12530938931766</v>
      </c>
      <c r="I5" s="11" t="s">
        <v>14</v>
      </c>
      <c r="J5" s="14">
        <f>INTERCEPT(DependentVariable,IndependentVariable)</f>
        <v>86.38093314481921</v>
      </c>
      <c r="M5" s="3" t="s">
        <v>15</v>
      </c>
      <c r="N5" s="17">
        <f>AVERAGE(G5:G23)</f>
        <v>461.71335934261009</v>
      </c>
    </row>
    <row r="6" spans="1:17" ht="13.5" thickBot="1">
      <c r="B6" s="8">
        <v>2</v>
      </c>
      <c r="C6">
        <v>2.4</v>
      </c>
      <c r="D6">
        <v>221</v>
      </c>
      <c r="E6" s="9">
        <f t="shared" si="0"/>
        <v>203.61785497879214</v>
      </c>
      <c r="F6" s="10">
        <f t="shared" si="1"/>
        <v>17.382145021207862</v>
      </c>
      <c r="G6" s="9">
        <f t="shared" si="2"/>
        <v>302.13896553830125</v>
      </c>
      <c r="I6" s="11" t="s">
        <v>16</v>
      </c>
      <c r="J6" s="15">
        <f>SLOPE(DependentVariable,IndependentVariable)</f>
        <v>48.848717430822049</v>
      </c>
    </row>
    <row r="7" spans="1:17">
      <c r="B7" s="8">
        <v>3</v>
      </c>
      <c r="C7">
        <v>1.5</v>
      </c>
      <c r="D7">
        <v>136</v>
      </c>
      <c r="E7" s="9">
        <f t="shared" si="0"/>
        <v>159.65400929105229</v>
      </c>
      <c r="F7" s="10">
        <f t="shared" si="1"/>
        <v>23.65400929105229</v>
      </c>
      <c r="G7" s="9">
        <f t="shared" si="2"/>
        <v>559.51215554118801</v>
      </c>
      <c r="I7" s="8"/>
      <c r="J7" s="8"/>
    </row>
    <row r="8" spans="1:17">
      <c r="B8" s="8">
        <v>4</v>
      </c>
      <c r="C8">
        <v>3.5</v>
      </c>
      <c r="D8">
        <v>255</v>
      </c>
      <c r="E8" s="9">
        <f t="shared" si="0"/>
        <v>257.35144415269639</v>
      </c>
      <c r="F8" s="10">
        <f t="shared" si="1"/>
        <v>2.3514441526963878</v>
      </c>
      <c r="G8" s="9">
        <f t="shared" si="2"/>
        <v>5.5292896032500334</v>
      </c>
      <c r="I8" s="8"/>
      <c r="J8" s="8"/>
    </row>
    <row r="9" spans="1:17">
      <c r="B9" s="8">
        <v>5</v>
      </c>
      <c r="C9">
        <v>3.5</v>
      </c>
      <c r="D9">
        <v>244</v>
      </c>
      <c r="E9" s="9">
        <f t="shared" si="0"/>
        <v>257.35144415269639</v>
      </c>
      <c r="F9" s="10">
        <f t="shared" si="1"/>
        <v>13.351444152696388</v>
      </c>
      <c r="G9" s="9">
        <f t="shared" si="2"/>
        <v>178.26106096257055</v>
      </c>
      <c r="I9" s="12" t="s">
        <v>17</v>
      </c>
      <c r="J9" s="8"/>
    </row>
    <row r="10" spans="1:17">
      <c r="B10" s="8">
        <v>6</v>
      </c>
      <c r="C10">
        <v>3.5</v>
      </c>
      <c r="D10">
        <v>230</v>
      </c>
      <c r="E10" s="9">
        <f t="shared" si="0"/>
        <v>257.35144415269639</v>
      </c>
      <c r="F10" s="10">
        <f t="shared" si="1"/>
        <v>27.351444152696388</v>
      </c>
      <c r="G10" s="9">
        <f t="shared" si="2"/>
        <v>748.10149723806944</v>
      </c>
      <c r="I10" s="11" t="s">
        <v>18</v>
      </c>
      <c r="J10" s="13">
        <v>2.6</v>
      </c>
    </row>
    <row r="11" spans="1:17" ht="13.5" thickBot="1">
      <c r="B11" s="8">
        <v>7</v>
      </c>
      <c r="C11">
        <v>3.7</v>
      </c>
      <c r="D11">
        <v>232</v>
      </c>
      <c r="E11" s="9">
        <f t="shared" si="0"/>
        <v>267.12118763886076</v>
      </c>
      <c r="F11" s="10">
        <f t="shared" si="1"/>
        <v>35.121187638860761</v>
      </c>
      <c r="G11" s="9">
        <f t="shared" si="2"/>
        <v>1233.497821164066</v>
      </c>
    </row>
    <row r="12" spans="1:17" ht="13.5" thickBot="1">
      <c r="B12" s="8">
        <v>8</v>
      </c>
      <c r="C12">
        <v>3.7</v>
      </c>
      <c r="D12">
        <v>255</v>
      </c>
      <c r="E12" s="9">
        <f t="shared" si="0"/>
        <v>267.12118763886076</v>
      </c>
      <c r="F12" s="10">
        <f t="shared" si="1"/>
        <v>12.121187638860761</v>
      </c>
      <c r="G12" s="9">
        <f t="shared" si="2"/>
        <v>146.92318977647091</v>
      </c>
      <c r="I12" s="11" t="s">
        <v>19</v>
      </c>
      <c r="J12" s="16">
        <f>a+b*x</f>
        <v>213.38759846495654</v>
      </c>
    </row>
    <row r="13" spans="1:17">
      <c r="B13" s="8">
        <v>9</v>
      </c>
      <c r="C13">
        <v>3.7</v>
      </c>
      <c r="D13">
        <v>267</v>
      </c>
      <c r="E13" s="9">
        <f t="shared" si="0"/>
        <v>267.12118763886076</v>
      </c>
      <c r="F13" s="10">
        <f t="shared" si="1"/>
        <v>0.12118763886076067</v>
      </c>
      <c r="G13" s="9">
        <f t="shared" si="2"/>
        <v>1.468644381264615E-2</v>
      </c>
      <c r="I13" s="8"/>
      <c r="J13" s="8"/>
    </row>
    <row r="14" spans="1:17">
      <c r="B14" s="8">
        <v>10</v>
      </c>
      <c r="C14">
        <v>2.4</v>
      </c>
      <c r="D14">
        <v>212</v>
      </c>
      <c r="E14" s="9">
        <f t="shared" si="0"/>
        <v>203.61785497879214</v>
      </c>
      <c r="F14" s="10">
        <f t="shared" si="1"/>
        <v>8.3821450212078616</v>
      </c>
      <c r="G14" s="9">
        <f t="shared" si="2"/>
        <v>70.26035515655974</v>
      </c>
    </row>
    <row r="15" spans="1:17">
      <c r="B15" s="8">
        <v>11</v>
      </c>
      <c r="C15">
        <v>2.4</v>
      </c>
      <c r="D15">
        <v>225</v>
      </c>
      <c r="E15" s="9">
        <f t="shared" si="0"/>
        <v>203.61785497879214</v>
      </c>
      <c r="F15" s="10">
        <f t="shared" si="1"/>
        <v>21.382145021207862</v>
      </c>
      <c r="G15" s="9">
        <f t="shared" si="2"/>
        <v>457.19612570796414</v>
      </c>
    </row>
    <row r="16" spans="1:17">
      <c r="B16" s="8">
        <v>12</v>
      </c>
      <c r="C16">
        <v>3.5</v>
      </c>
      <c r="D16">
        <v>239</v>
      </c>
      <c r="E16" s="9">
        <f t="shared" si="0"/>
        <v>257.35144415269639</v>
      </c>
      <c r="F16" s="10">
        <f t="shared" si="1"/>
        <v>18.351444152696388</v>
      </c>
      <c r="G16" s="9">
        <f t="shared" si="2"/>
        <v>336.77550248953446</v>
      </c>
    </row>
    <row r="17" spans="2:7">
      <c r="B17" s="8">
        <v>13</v>
      </c>
      <c r="C17">
        <v>5.9</v>
      </c>
      <c r="D17">
        <v>359</v>
      </c>
      <c r="E17" s="9">
        <f t="shared" si="0"/>
        <v>374.58836598666932</v>
      </c>
      <c r="F17" s="10">
        <f t="shared" si="1"/>
        <v>15.588365986669316</v>
      </c>
      <c r="G17" s="9">
        <f t="shared" si="2"/>
        <v>242.99715413434885</v>
      </c>
    </row>
    <row r="18" spans="2:7">
      <c r="B18" s="8">
        <v>14</v>
      </c>
      <c r="C18">
        <v>5.9</v>
      </c>
      <c r="D18">
        <v>359</v>
      </c>
      <c r="E18" s="9">
        <f t="shared" si="0"/>
        <v>374.58836598666932</v>
      </c>
      <c r="F18" s="10">
        <f t="shared" si="1"/>
        <v>15.588365986669316</v>
      </c>
      <c r="G18" s="9">
        <f t="shared" si="2"/>
        <v>242.99715413434885</v>
      </c>
    </row>
    <row r="19" spans="2:7">
      <c r="B19" s="8">
        <v>15</v>
      </c>
      <c r="C19">
        <v>4.7</v>
      </c>
      <c r="D19">
        <v>338</v>
      </c>
      <c r="E19" s="9">
        <f t="shared" si="0"/>
        <v>315.96990506968285</v>
      </c>
      <c r="F19" s="10">
        <f t="shared" si="1"/>
        <v>22.030094930317148</v>
      </c>
      <c r="G19" s="9">
        <f t="shared" si="2"/>
        <v>485.32508263878532</v>
      </c>
    </row>
    <row r="20" spans="2:7">
      <c r="B20" s="8">
        <v>16</v>
      </c>
      <c r="C20">
        <v>4.7</v>
      </c>
      <c r="D20">
        <v>354</v>
      </c>
      <c r="E20" s="9">
        <f t="shared" si="0"/>
        <v>315.96990506968285</v>
      </c>
      <c r="F20" s="10">
        <f t="shared" si="1"/>
        <v>38.030094930317148</v>
      </c>
      <c r="G20" s="9">
        <f t="shared" si="2"/>
        <v>1446.288120408934</v>
      </c>
    </row>
    <row r="21" spans="2:7">
      <c r="B21" s="8">
        <v>17</v>
      </c>
      <c r="C21">
        <v>4.7</v>
      </c>
      <c r="D21">
        <v>338</v>
      </c>
      <c r="E21" s="9">
        <f t="shared" si="0"/>
        <v>315.96990506968285</v>
      </c>
      <c r="F21" s="10">
        <f t="shared" si="1"/>
        <v>22.030094930317148</v>
      </c>
      <c r="G21" s="9">
        <f t="shared" si="2"/>
        <v>485.32508263878532</v>
      </c>
    </row>
    <row r="22" spans="2:7">
      <c r="B22" s="8">
        <v>18</v>
      </c>
      <c r="C22">
        <v>4.7</v>
      </c>
      <c r="D22">
        <v>354</v>
      </c>
      <c r="E22" s="9">
        <f t="shared" si="0"/>
        <v>315.96990506968285</v>
      </c>
      <c r="F22" s="10">
        <f t="shared" si="1"/>
        <v>38.030094930317148</v>
      </c>
      <c r="G22" s="9">
        <f t="shared" si="2"/>
        <v>1446.288120408934</v>
      </c>
    </row>
    <row r="23" spans="2:7">
      <c r="B23" s="8">
        <v>19</v>
      </c>
      <c r="C23">
        <v>5.9</v>
      </c>
      <c r="D23">
        <v>359</v>
      </c>
      <c r="E23" s="9">
        <f t="shared" si="0"/>
        <v>374.58836598666932</v>
      </c>
      <c r="F23" s="10">
        <f t="shared" si="1"/>
        <v>15.588365986669316</v>
      </c>
      <c r="G23" s="9">
        <f t="shared" si="2"/>
        <v>242.99715413434885</v>
      </c>
    </row>
    <row r="24" spans="2:7">
      <c r="B24" s="8">
        <v>20</v>
      </c>
      <c r="C24" s="13"/>
      <c r="D24" s="13"/>
      <c r="E24" s="9" t="str">
        <f t="shared" si="0"/>
        <v/>
      </c>
      <c r="F24" s="10" t="str">
        <f t="shared" si="1"/>
        <v/>
      </c>
      <c r="G24" s="9" t="str">
        <f t="shared" si="2"/>
        <v/>
      </c>
    </row>
    <row r="25" spans="2:7">
      <c r="B25" s="8">
        <v>21</v>
      </c>
      <c r="C25" s="13"/>
      <c r="D25" s="13"/>
      <c r="E25" s="9" t="str">
        <f t="shared" si="0"/>
        <v/>
      </c>
      <c r="F25" s="10" t="str">
        <f t="shared" si="1"/>
        <v/>
      </c>
      <c r="G25" s="9" t="str">
        <f t="shared" si="2"/>
        <v/>
      </c>
    </row>
    <row r="26" spans="2:7">
      <c r="B26" s="8">
        <v>22</v>
      </c>
      <c r="C26" s="13"/>
      <c r="D26" s="13"/>
      <c r="E26" s="9" t="str">
        <f t="shared" si="0"/>
        <v/>
      </c>
      <c r="F26" s="10" t="str">
        <f t="shared" si="1"/>
        <v/>
      </c>
      <c r="G26" s="9" t="str">
        <f t="shared" si="2"/>
        <v/>
      </c>
    </row>
    <row r="27" spans="2:7">
      <c r="B27" s="8">
        <v>23</v>
      </c>
      <c r="C27" s="13"/>
      <c r="D27" s="13"/>
      <c r="E27" s="9" t="str">
        <f t="shared" si="0"/>
        <v/>
      </c>
      <c r="F27" s="10" t="str">
        <f t="shared" si="1"/>
        <v/>
      </c>
      <c r="G27" s="9" t="str">
        <f t="shared" si="2"/>
        <v/>
      </c>
    </row>
    <row r="28" spans="2:7">
      <c r="B28" s="8">
        <v>24</v>
      </c>
      <c r="C28" s="13"/>
      <c r="D28" s="13"/>
      <c r="E28" s="9" t="str">
        <f t="shared" si="0"/>
        <v/>
      </c>
      <c r="F28" s="10" t="str">
        <f t="shared" si="1"/>
        <v/>
      </c>
      <c r="G28" s="9" t="str">
        <f t="shared" si="2"/>
        <v/>
      </c>
    </row>
    <row r="29" spans="2:7">
      <c r="B29" s="8">
        <v>25</v>
      </c>
      <c r="C29" s="13"/>
      <c r="D29" s="13"/>
      <c r="E29" s="9" t="str">
        <f t="shared" si="0"/>
        <v/>
      </c>
      <c r="F29" s="10" t="str">
        <f t="shared" si="1"/>
        <v/>
      </c>
      <c r="G29" s="9" t="str">
        <f t="shared" si="2"/>
        <v/>
      </c>
    </row>
    <row r="30" spans="2:7">
      <c r="B30" s="8">
        <v>26</v>
      </c>
      <c r="C30" s="13"/>
      <c r="D30" s="13"/>
      <c r="E30" s="9" t="str">
        <f t="shared" si="0"/>
        <v/>
      </c>
      <c r="F30" s="10" t="str">
        <f t="shared" si="1"/>
        <v/>
      </c>
      <c r="G30" s="9" t="str">
        <f t="shared" si="2"/>
        <v/>
      </c>
    </row>
    <row r="31" spans="2:7">
      <c r="B31" s="8">
        <v>27</v>
      </c>
      <c r="C31" s="13"/>
      <c r="D31" s="13"/>
      <c r="E31" s="9" t="str">
        <f t="shared" si="0"/>
        <v/>
      </c>
      <c r="F31" s="10" t="str">
        <f t="shared" si="1"/>
        <v/>
      </c>
      <c r="G31" s="9" t="str">
        <f t="shared" si="2"/>
        <v/>
      </c>
    </row>
    <row r="32" spans="2:7">
      <c r="B32" s="8">
        <v>28</v>
      </c>
      <c r="C32" s="13"/>
      <c r="D32" s="13"/>
      <c r="E32" s="9" t="str">
        <f t="shared" si="0"/>
        <v/>
      </c>
      <c r="F32" s="10" t="str">
        <f t="shared" si="1"/>
        <v/>
      </c>
      <c r="G32" s="9" t="str">
        <f t="shared" si="2"/>
        <v/>
      </c>
    </row>
    <row r="33" spans="2:7">
      <c r="B33" s="8">
        <v>29</v>
      </c>
      <c r="C33" s="13"/>
      <c r="D33" s="13"/>
      <c r="E33" s="9" t="str">
        <f t="shared" si="0"/>
        <v/>
      </c>
      <c r="F33" s="10" t="str">
        <f t="shared" si="1"/>
        <v/>
      </c>
      <c r="G33" s="9" t="str">
        <f t="shared" si="2"/>
        <v/>
      </c>
    </row>
    <row r="34" spans="2:7">
      <c r="B34" s="8">
        <v>30</v>
      </c>
      <c r="C34" s="13"/>
      <c r="D34" s="13"/>
      <c r="E34" s="9" t="str">
        <f t="shared" si="0"/>
        <v/>
      </c>
      <c r="F34" s="10" t="str">
        <f t="shared" si="1"/>
        <v/>
      </c>
      <c r="G34" s="9" t="str">
        <f t="shared" si="2"/>
        <v/>
      </c>
    </row>
  </sheetData>
  <phoneticPr fontId="0" type="noConversion"/>
  <conditionalFormatting sqref="C5:D23">
    <cfRule type="notContainsBlanks" dxfId="0" priority="1">
      <formula>LEN(TRIM(C5))&gt;0</formula>
    </cfRule>
  </conditionalFormatting>
  <printOptions headings="1" gridLines="1"/>
  <pageMargins left="0.78740157499999996" right="0.78740157499999996" top="0.984251969" bottom="0.984251969" header="0.5" footer="0.5"/>
  <pageSetup paperSize="0" orientation="portrait" horizontalDpi="4294967292" verticalDpi="4294967292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2.75"/>
  <cols>
    <col min="1" max="16384" width="8.85546875" style="1"/>
  </cols>
  <sheetData/>
  <phoneticPr fontId="0" type="noConversion"/>
  <pageMargins left="0.78740157499999996" right="0.78740157499999996" top="0.984251969" bottom="0.984251969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4E85B2D53E81C47A16180063E115830" ma:contentTypeVersion="2" ma:contentTypeDescription="Crie um novo documento." ma:contentTypeScope="" ma:versionID="22f5a9c2cd296853362fd41a417e6c8f">
  <xsd:schema xmlns:xsd="http://www.w3.org/2001/XMLSchema" xmlns:xs="http://www.w3.org/2001/XMLSchema" xmlns:p="http://schemas.microsoft.com/office/2006/metadata/properties" xmlns:ns2="539efff7-440f-4d3d-b19d-f3f8892054e4" targetNamespace="http://schemas.microsoft.com/office/2006/metadata/properties" ma:root="true" ma:fieldsID="6ef07f284330c58e22d801ffc30220bb" ns2:_="">
    <xsd:import namespace="539efff7-440f-4d3d-b19d-f3f8892054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efff7-440f-4d3d-b19d-f3f8892054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23410A-ECDA-4A6A-A544-BB5B1A84DD8C}"/>
</file>

<file path=customXml/itemProps2.xml><?xml version="1.0" encoding="utf-8"?>
<ds:datastoreItem xmlns:ds="http://schemas.openxmlformats.org/officeDocument/2006/customXml" ds:itemID="{7BA0EA53-7FE8-4FDA-A59D-92D31403920F}"/>
</file>

<file path=customXml/itemProps3.xml><?xml version="1.0" encoding="utf-8"?>
<ds:datastoreItem xmlns:ds="http://schemas.openxmlformats.org/officeDocument/2006/customXml" ds:itemID="{A5368020-A061-4EB9-9DBA-69F40C45D7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Hillier</dc:creator>
  <cp:keywords/>
  <dc:description/>
  <cp:lastModifiedBy>Nicholas Alvarus Serrano</cp:lastModifiedBy>
  <cp:revision/>
  <dcterms:created xsi:type="dcterms:W3CDTF">1999-02-06T07:14:56Z</dcterms:created>
  <dcterms:modified xsi:type="dcterms:W3CDTF">2019-03-14T23:55:03Z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1024">
    <vt:lpwstr>24</vt:lpwstr>
  </property>
  <property fmtid="{D5CDD505-2E9C-101B-9397-08002B2CF9AE}" pid="3" name="ContentTypeId">
    <vt:lpwstr>0x01010094E85B2D53E81C47A16180063E115830</vt:lpwstr>
  </property>
</Properties>
</file>