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eo" sheetId="1" r:id="rId4"/>
    <sheet state="visible" name="Hoja 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Indice</t>
      </text>
    </comment>
    <comment authorId="0" ref="B2">
      <text>
        <t xml:space="preserve">Duración del trabajo</t>
      </text>
    </comment>
  </commentList>
</comments>
</file>

<file path=xl/sharedStrings.xml><?xml version="1.0" encoding="utf-8"?>
<sst xmlns="http://schemas.openxmlformats.org/spreadsheetml/2006/main" count="30" uniqueCount="11">
  <si>
    <t>Caso 1</t>
  </si>
  <si>
    <t>max</t>
  </si>
  <si>
    <t>speed</t>
  </si>
  <si>
    <t>efficiency</t>
  </si>
  <si>
    <t>Serial</t>
  </si>
  <si>
    <t>Bloque</t>
  </si>
  <si>
    <t>Cíclico</t>
  </si>
  <si>
    <t>BloqueCíclico</t>
  </si>
  <si>
    <t>Dinámico</t>
  </si>
  <si>
    <t>Caso 2</t>
  </si>
  <si>
    <t>Caso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</si>
</sst>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1" fillId="0" fontId="1" numFmtId="0" xfId="0" applyAlignment="1" applyBorder="1" applyFont="1">
      <alignment readingOrder="0" shrinkToFit="0" wrapText="0"/>
    </xf>
    <xf borderId="1" fillId="2" fontId="1" numFmtId="0" xfId="0" applyAlignment="1" applyBorder="1" applyFill="1" applyFont="1">
      <alignment readingOrder="0" shrinkToFit="0" wrapText="0"/>
    </xf>
    <xf borderId="1" fillId="3" fontId="1" numFmtId="0" xfId="0" applyAlignment="1" applyBorder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1" fillId="4" fontId="1" numFmtId="0" xfId="0" applyAlignment="1" applyBorder="1" applyFill="1" applyFont="1">
      <alignment shrinkToFit="0" wrapText="0"/>
    </xf>
    <xf borderId="1" fillId="2" fontId="1" numFmtId="0" xfId="0" applyAlignment="1" applyBorder="1" applyFont="1">
      <alignment shrinkToFit="0" wrapText="0"/>
    </xf>
    <xf borderId="1" fillId="3" fontId="1" numFmtId="0" xfId="0" applyAlignment="1" applyBorder="1" applyFont="1">
      <alignment shrinkToFit="0" wrapText="0"/>
    </xf>
    <xf borderId="1" fillId="0" fontId="1" numFmtId="0" xfId="0" applyAlignment="1" applyBorder="1" applyFont="1">
      <alignment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4" width="3.88"/>
    <col customWidth="1" min="25" max="31" width="6.38"/>
  </cols>
  <sheetData>
    <row r="1">
      <c r="A1" s="1" t="s">
        <v>0</v>
      </c>
      <c r="B1" s="2">
        <v>0.0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>
        <v>11.0</v>
      </c>
      <c r="N1" s="2">
        <v>12.0</v>
      </c>
      <c r="O1" s="2">
        <v>13.0</v>
      </c>
      <c r="P1" s="2">
        <v>14.0</v>
      </c>
      <c r="Q1" s="2">
        <v>15.0</v>
      </c>
      <c r="R1" s="2">
        <v>16.0</v>
      </c>
      <c r="S1" s="2">
        <v>17.0</v>
      </c>
      <c r="T1" s="2">
        <v>18.0</v>
      </c>
      <c r="U1" s="2">
        <v>19.0</v>
      </c>
      <c r="V1" s="2">
        <v>20.0</v>
      </c>
      <c r="W1" s="2">
        <v>21.0</v>
      </c>
      <c r="X1" s="1">
        <v>22.0</v>
      </c>
      <c r="Y1" s="2">
        <v>0.0</v>
      </c>
      <c r="Z1" s="2">
        <v>1.0</v>
      </c>
      <c r="AA1" s="2">
        <v>2.0</v>
      </c>
      <c r="AB1" s="2">
        <v>3.0</v>
      </c>
      <c r="AC1" s="3" t="s">
        <v>1</v>
      </c>
      <c r="AD1" s="3" t="s">
        <v>2</v>
      </c>
      <c r="AE1" s="3" t="s">
        <v>3</v>
      </c>
    </row>
    <row r="2">
      <c r="A2" s="1" t="s">
        <v>4</v>
      </c>
      <c r="B2" s="4">
        <v>1.0</v>
      </c>
      <c r="C2" s="4">
        <v>2.0</v>
      </c>
      <c r="D2" s="4">
        <v>1.0</v>
      </c>
      <c r="E2" s="4">
        <v>3.0</v>
      </c>
      <c r="F2" s="4">
        <v>2.0</v>
      </c>
      <c r="G2" s="4">
        <v>1.0</v>
      </c>
      <c r="H2" s="4">
        <v>1.0</v>
      </c>
      <c r="I2" s="4">
        <v>2.0</v>
      </c>
      <c r="J2" s="4">
        <v>1.0</v>
      </c>
      <c r="K2" s="4">
        <v>3.0</v>
      </c>
      <c r="L2" s="4">
        <v>1.0</v>
      </c>
      <c r="M2" s="4">
        <v>2.0</v>
      </c>
      <c r="N2" s="4">
        <v>2.0</v>
      </c>
      <c r="O2" s="4">
        <v>3.0</v>
      </c>
      <c r="P2" s="4">
        <v>2.0</v>
      </c>
      <c r="Q2" s="4">
        <v>2.0</v>
      </c>
      <c r="R2" s="4">
        <v>1.0</v>
      </c>
      <c r="S2" s="4">
        <v>1.0</v>
      </c>
      <c r="T2" s="4">
        <v>2.0</v>
      </c>
      <c r="U2" s="4">
        <v>2.0</v>
      </c>
      <c r="V2" s="4">
        <v>2.0</v>
      </c>
      <c r="W2" s="4">
        <v>2.0</v>
      </c>
      <c r="X2" s="5"/>
      <c r="Y2" s="2">
        <f>SUM(B2:W2)</f>
        <v>39</v>
      </c>
      <c r="Z2" s="6"/>
      <c r="AA2" s="6"/>
      <c r="AB2" s="6"/>
      <c r="AC2" s="3">
        <f t="shared" ref="AC2:AC6" si="2">MAX(Y2:AB2)</f>
        <v>39</v>
      </c>
      <c r="AD2" s="7">
        <f t="shared" ref="AD2:AD6" si="3">AC$2/AC2</f>
        <v>1</v>
      </c>
      <c r="AE2" s="3">
        <v>1.0</v>
      </c>
    </row>
    <row r="3">
      <c r="A3" s="1" t="s">
        <v>5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1.0</v>
      </c>
      <c r="I3" s="2">
        <v>1.0</v>
      </c>
      <c r="J3" s="2">
        <v>1.0</v>
      </c>
      <c r="K3" s="2">
        <v>1.0</v>
      </c>
      <c r="L3" s="2">
        <v>1.0</v>
      </c>
      <c r="M3" s="2">
        <v>1.0</v>
      </c>
      <c r="N3" s="2">
        <v>2.0</v>
      </c>
      <c r="O3" s="2">
        <v>2.0</v>
      </c>
      <c r="P3" s="2">
        <v>2.0</v>
      </c>
      <c r="Q3" s="2">
        <v>2.0</v>
      </c>
      <c r="R3" s="2">
        <v>2.0</v>
      </c>
      <c r="S3" s="2">
        <v>3.0</v>
      </c>
      <c r="T3" s="2">
        <v>3.0</v>
      </c>
      <c r="U3" s="2">
        <v>3.0</v>
      </c>
      <c r="V3" s="2">
        <v>3.0</v>
      </c>
      <c r="W3" s="2">
        <v>3.0</v>
      </c>
      <c r="X3" s="5"/>
      <c r="Y3" s="2">
        <f t="shared" ref="Y3:AB3" si="1">SUMIF($B3:$W3,Y$1,$B$2:$W$2)</f>
        <v>10</v>
      </c>
      <c r="Z3" s="2">
        <f t="shared" si="1"/>
        <v>10</v>
      </c>
      <c r="AA3" s="2">
        <f t="shared" si="1"/>
        <v>10</v>
      </c>
      <c r="AB3" s="2">
        <f t="shared" si="1"/>
        <v>9</v>
      </c>
      <c r="AC3" s="3">
        <f t="shared" si="2"/>
        <v>10</v>
      </c>
      <c r="AD3" s="7">
        <f t="shared" si="3"/>
        <v>3.9</v>
      </c>
      <c r="AE3" s="7">
        <f t="shared" ref="AE3:AE6" si="5">AD3/4</f>
        <v>0.975</v>
      </c>
    </row>
    <row r="4">
      <c r="A4" s="1" t="s">
        <v>6</v>
      </c>
      <c r="B4" s="2">
        <v>0.0</v>
      </c>
      <c r="C4" s="2">
        <v>1.0</v>
      </c>
      <c r="D4" s="2">
        <v>2.0</v>
      </c>
      <c r="E4" s="2">
        <v>3.0</v>
      </c>
      <c r="F4" s="2">
        <v>0.0</v>
      </c>
      <c r="G4" s="2">
        <v>1.0</v>
      </c>
      <c r="H4" s="2">
        <v>2.0</v>
      </c>
      <c r="I4" s="2">
        <v>3.0</v>
      </c>
      <c r="J4" s="2">
        <v>0.0</v>
      </c>
      <c r="K4" s="2">
        <v>1.0</v>
      </c>
      <c r="L4" s="2">
        <v>2.0</v>
      </c>
      <c r="M4" s="2">
        <v>3.0</v>
      </c>
      <c r="N4" s="2">
        <v>0.0</v>
      </c>
      <c r="O4" s="2">
        <v>1.0</v>
      </c>
      <c r="P4" s="2">
        <v>2.0</v>
      </c>
      <c r="Q4" s="2">
        <v>3.0</v>
      </c>
      <c r="R4" s="2">
        <v>0.0</v>
      </c>
      <c r="S4" s="2">
        <v>1.0</v>
      </c>
      <c r="T4" s="2">
        <v>2.0</v>
      </c>
      <c r="U4" s="2">
        <v>3.0</v>
      </c>
      <c r="V4" s="2">
        <v>0.0</v>
      </c>
      <c r="W4" s="2">
        <v>1.0</v>
      </c>
      <c r="X4" s="5"/>
      <c r="Y4" s="2">
        <f t="shared" ref="Y4:AB4" si="4">SUMIF($B4:$W4,Y$1,$B$2:$W$2)</f>
        <v>9</v>
      </c>
      <c r="Z4" s="2">
        <f t="shared" si="4"/>
        <v>12</v>
      </c>
      <c r="AA4" s="2">
        <f t="shared" si="4"/>
        <v>7</v>
      </c>
      <c r="AB4" s="2">
        <f t="shared" si="4"/>
        <v>11</v>
      </c>
      <c r="AC4" s="3">
        <f t="shared" si="2"/>
        <v>12</v>
      </c>
      <c r="AD4" s="7">
        <f t="shared" si="3"/>
        <v>3.25</v>
      </c>
      <c r="AE4" s="7">
        <f t="shared" si="5"/>
        <v>0.8125</v>
      </c>
    </row>
    <row r="5">
      <c r="A5" s="1" t="s">
        <v>7</v>
      </c>
      <c r="B5" s="2">
        <v>0.0</v>
      </c>
      <c r="C5" s="2">
        <v>0.0</v>
      </c>
      <c r="D5" s="2">
        <v>1.0</v>
      </c>
      <c r="E5" s="2">
        <v>1.0</v>
      </c>
      <c r="F5" s="2">
        <v>2.0</v>
      </c>
      <c r="G5" s="2">
        <v>2.0</v>
      </c>
      <c r="H5" s="2">
        <v>3.0</v>
      </c>
      <c r="I5" s="2">
        <v>3.0</v>
      </c>
      <c r="J5" s="2">
        <v>0.0</v>
      </c>
      <c r="K5" s="2">
        <v>0.0</v>
      </c>
      <c r="L5" s="2">
        <v>1.0</v>
      </c>
      <c r="M5" s="2">
        <v>1.0</v>
      </c>
      <c r="N5" s="2">
        <v>2.0</v>
      </c>
      <c r="O5" s="2">
        <v>2.0</v>
      </c>
      <c r="P5" s="2">
        <v>3.0</v>
      </c>
      <c r="Q5" s="2">
        <v>3.0</v>
      </c>
      <c r="R5" s="2">
        <v>0.0</v>
      </c>
      <c r="S5" s="2">
        <v>0.0</v>
      </c>
      <c r="T5" s="2">
        <v>1.0</v>
      </c>
      <c r="U5" s="2">
        <v>1.0</v>
      </c>
      <c r="V5" s="2">
        <v>2.0</v>
      </c>
      <c r="W5" s="2">
        <v>2.0</v>
      </c>
      <c r="X5" s="5"/>
      <c r="Y5" s="2">
        <f t="shared" ref="Y5:AB5" si="6">SUMIF($B5:$W5,Y$1,$B$2:$W$2)</f>
        <v>9</v>
      </c>
      <c r="Z5" s="2">
        <f t="shared" si="6"/>
        <v>11</v>
      </c>
      <c r="AA5" s="2">
        <f t="shared" si="6"/>
        <v>12</v>
      </c>
      <c r="AB5" s="2">
        <f t="shared" si="6"/>
        <v>7</v>
      </c>
      <c r="AC5" s="3">
        <f t="shared" si="2"/>
        <v>12</v>
      </c>
      <c r="AD5" s="7">
        <f t="shared" si="3"/>
        <v>3.25</v>
      </c>
      <c r="AE5" s="7">
        <f t="shared" si="5"/>
        <v>0.8125</v>
      </c>
    </row>
    <row r="6">
      <c r="A6" s="1" t="s">
        <v>8</v>
      </c>
      <c r="B6" s="2">
        <v>0.0</v>
      </c>
      <c r="C6" s="2">
        <v>1.0</v>
      </c>
      <c r="D6" s="2">
        <v>2.0</v>
      </c>
      <c r="E6" s="2">
        <v>3.0</v>
      </c>
      <c r="F6" s="2">
        <v>0.0</v>
      </c>
      <c r="G6" s="2">
        <v>2.0</v>
      </c>
      <c r="H6" s="2">
        <v>1.0</v>
      </c>
      <c r="I6" s="2">
        <v>2.0</v>
      </c>
      <c r="J6" s="2">
        <v>0.0</v>
      </c>
      <c r="K6" s="2">
        <v>1.0</v>
      </c>
      <c r="L6" s="2">
        <v>3.0</v>
      </c>
      <c r="M6" s="2">
        <v>0.0</v>
      </c>
      <c r="N6" s="2">
        <v>2.0</v>
      </c>
      <c r="O6" s="2">
        <v>3.0</v>
      </c>
      <c r="P6" s="2">
        <v>0.0</v>
      </c>
      <c r="Q6" s="2">
        <v>1.0</v>
      </c>
      <c r="R6" s="2">
        <v>2.0</v>
      </c>
      <c r="S6" s="2">
        <v>2.0</v>
      </c>
      <c r="T6" s="2">
        <v>3.0</v>
      </c>
      <c r="U6" s="2">
        <v>0.0</v>
      </c>
      <c r="V6" s="2">
        <v>1.0</v>
      </c>
      <c r="W6" s="2">
        <v>2.0</v>
      </c>
      <c r="X6" s="5"/>
      <c r="Y6" s="2">
        <f t="shared" ref="Y6:AB6" si="7">SUMIF($B6:$W6,Y$1,$B$2:$W$2)</f>
        <v>10</v>
      </c>
      <c r="Z6" s="2">
        <f t="shared" si="7"/>
        <v>10</v>
      </c>
      <c r="AA6" s="2">
        <f t="shared" si="7"/>
        <v>10</v>
      </c>
      <c r="AB6" s="2">
        <f t="shared" si="7"/>
        <v>9</v>
      </c>
      <c r="AC6" s="3">
        <f t="shared" si="2"/>
        <v>10</v>
      </c>
      <c r="AD6" s="7">
        <f t="shared" si="3"/>
        <v>3.9</v>
      </c>
      <c r="AE6" s="7">
        <f t="shared" si="5"/>
        <v>0.975</v>
      </c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1" t="s">
        <v>9</v>
      </c>
      <c r="B9" s="2">
        <v>0.0</v>
      </c>
      <c r="C9" s="2">
        <v>1.0</v>
      </c>
      <c r="D9" s="2">
        <v>2.0</v>
      </c>
      <c r="E9" s="2">
        <v>3.0</v>
      </c>
      <c r="F9" s="2">
        <v>4.0</v>
      </c>
      <c r="G9" s="2">
        <v>5.0</v>
      </c>
      <c r="H9" s="2">
        <v>6.0</v>
      </c>
      <c r="I9" s="2">
        <v>7.0</v>
      </c>
      <c r="J9" s="2">
        <v>8.0</v>
      </c>
      <c r="K9" s="2">
        <v>9.0</v>
      </c>
      <c r="L9" s="2">
        <v>10.0</v>
      </c>
      <c r="M9" s="2">
        <v>11.0</v>
      </c>
      <c r="N9" s="2">
        <v>12.0</v>
      </c>
      <c r="O9" s="2">
        <v>13.0</v>
      </c>
      <c r="P9" s="2">
        <v>14.0</v>
      </c>
      <c r="Q9" s="2">
        <v>15.0</v>
      </c>
      <c r="R9" s="2">
        <v>16.0</v>
      </c>
      <c r="S9" s="2">
        <v>17.0</v>
      </c>
      <c r="T9" s="2">
        <v>18.0</v>
      </c>
      <c r="U9" s="2">
        <v>19.0</v>
      </c>
      <c r="V9" s="2">
        <v>20.0</v>
      </c>
      <c r="W9" s="2">
        <v>21.0</v>
      </c>
      <c r="X9" s="1">
        <v>22.0</v>
      </c>
      <c r="Y9" s="2">
        <v>0.0</v>
      </c>
      <c r="Z9" s="2">
        <v>1.0</v>
      </c>
      <c r="AA9" s="2">
        <v>2.0</v>
      </c>
      <c r="AB9" s="2">
        <v>3.0</v>
      </c>
      <c r="AC9" s="3" t="s">
        <v>1</v>
      </c>
      <c r="AD9" s="3" t="s">
        <v>2</v>
      </c>
      <c r="AE9" s="3" t="s">
        <v>3</v>
      </c>
    </row>
    <row r="10">
      <c r="A10" s="1" t="s">
        <v>4</v>
      </c>
      <c r="B10" s="4">
        <v>1.0</v>
      </c>
      <c r="C10" s="4">
        <v>2.0</v>
      </c>
      <c r="D10" s="4">
        <v>4.0</v>
      </c>
      <c r="E10" s="4">
        <v>8.0</v>
      </c>
      <c r="F10" s="4">
        <v>16.0</v>
      </c>
      <c r="G10" s="4">
        <v>32.0</v>
      </c>
      <c r="H10" s="4">
        <v>64.0</v>
      </c>
      <c r="I10" s="4">
        <v>128.0</v>
      </c>
      <c r="J10" s="4">
        <v>256.0</v>
      </c>
      <c r="K10" s="4">
        <v>512.0</v>
      </c>
      <c r="L10" s="4">
        <v>1024.0</v>
      </c>
      <c r="M10" s="4">
        <v>2048.0</v>
      </c>
      <c r="N10" s="4">
        <v>4096.0</v>
      </c>
      <c r="O10" s="4">
        <f>4096*2</f>
        <v>8192</v>
      </c>
      <c r="P10" s="4">
        <f>8192*2</f>
        <v>16384</v>
      </c>
      <c r="Q10" s="8">
        <f>16384*2</f>
        <v>32768</v>
      </c>
      <c r="R10" s="8">
        <f>32768*2</f>
        <v>65536</v>
      </c>
      <c r="S10" s="8">
        <f>65536*2</f>
        <v>131072</v>
      </c>
      <c r="T10" s="8">
        <f>131072*2</f>
        <v>262144</v>
      </c>
      <c r="U10" s="8">
        <f>262144*2</f>
        <v>524288</v>
      </c>
      <c r="V10" s="8">
        <f>524288*2</f>
        <v>1048576</v>
      </c>
      <c r="W10" s="8">
        <f>1048576*2</f>
        <v>2097152</v>
      </c>
      <c r="X10" s="5"/>
      <c r="Y10" s="9">
        <f>SUM(B10:W10)</f>
        <v>4194303</v>
      </c>
      <c r="Z10" s="9"/>
      <c r="AA10" s="9"/>
      <c r="AB10" s="9"/>
      <c r="AC10" s="3">
        <v>4194303.0</v>
      </c>
      <c r="AD10" s="3">
        <v>1.0</v>
      </c>
      <c r="AE10" s="3">
        <v>1.0</v>
      </c>
    </row>
    <row r="11">
      <c r="A11" s="1" t="s">
        <v>5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1.0</v>
      </c>
      <c r="I11" s="2">
        <v>1.0</v>
      </c>
      <c r="J11" s="2">
        <v>1.0</v>
      </c>
      <c r="K11" s="2">
        <v>1.0</v>
      </c>
      <c r="L11" s="2">
        <v>1.0</v>
      </c>
      <c r="M11" s="2">
        <v>1.0</v>
      </c>
      <c r="N11" s="2">
        <v>2.0</v>
      </c>
      <c r="O11" s="2">
        <v>2.0</v>
      </c>
      <c r="P11" s="2">
        <v>2.0</v>
      </c>
      <c r="Q11" s="2">
        <v>2.0</v>
      </c>
      <c r="R11" s="2">
        <v>2.0</v>
      </c>
      <c r="S11" s="2">
        <v>3.0</v>
      </c>
      <c r="T11" s="2">
        <v>3.0</v>
      </c>
      <c r="U11" s="2">
        <v>3.0</v>
      </c>
      <c r="V11" s="2">
        <v>3.0</v>
      </c>
      <c r="W11" s="2">
        <v>3.0</v>
      </c>
      <c r="X11" s="5"/>
      <c r="Y11" s="2">
        <f t="shared" ref="Y11:AB11" si="8">SUMIF($B11:$W11,Y$1,$B$10:$W$10)</f>
        <v>63</v>
      </c>
      <c r="Z11" s="2">
        <f t="shared" si="8"/>
        <v>4032</v>
      </c>
      <c r="AA11" s="2">
        <f t="shared" si="8"/>
        <v>126976</v>
      </c>
      <c r="AB11" s="2">
        <f t="shared" si="8"/>
        <v>4063232</v>
      </c>
      <c r="AC11" s="3">
        <f t="shared" ref="AC11:AC14" si="10">MAX(Y11:AB11)</f>
        <v>4063232</v>
      </c>
      <c r="AD11" s="7">
        <f t="shared" ref="AD11:AD13" si="11">AC$10/AC11</f>
        <v>1.032257818</v>
      </c>
      <c r="AE11" s="7">
        <f>AD11/4</f>
        <v>0.2580644546</v>
      </c>
    </row>
    <row r="12">
      <c r="A12" s="1" t="s">
        <v>6</v>
      </c>
      <c r="B12" s="2">
        <v>0.0</v>
      </c>
      <c r="C12" s="2">
        <v>1.0</v>
      </c>
      <c r="D12" s="2">
        <v>2.0</v>
      </c>
      <c r="E12" s="2">
        <v>3.0</v>
      </c>
      <c r="F12" s="2">
        <v>0.0</v>
      </c>
      <c r="G12" s="2">
        <v>1.0</v>
      </c>
      <c r="H12" s="2">
        <v>2.0</v>
      </c>
      <c r="I12" s="2">
        <v>3.0</v>
      </c>
      <c r="J12" s="2">
        <v>0.0</v>
      </c>
      <c r="K12" s="2">
        <v>1.0</v>
      </c>
      <c r="L12" s="2">
        <v>2.0</v>
      </c>
      <c r="M12" s="2">
        <v>3.0</v>
      </c>
      <c r="N12" s="2">
        <v>0.0</v>
      </c>
      <c r="O12" s="2">
        <v>1.0</v>
      </c>
      <c r="P12" s="2">
        <v>2.0</v>
      </c>
      <c r="Q12" s="2">
        <v>3.0</v>
      </c>
      <c r="R12" s="2">
        <v>0.0</v>
      </c>
      <c r="S12" s="2">
        <v>1.0</v>
      </c>
      <c r="T12" s="2">
        <v>2.0</v>
      </c>
      <c r="U12" s="2">
        <v>3.0</v>
      </c>
      <c r="V12" s="2">
        <v>0.0</v>
      </c>
      <c r="W12" s="2">
        <v>1.0</v>
      </c>
      <c r="X12" s="5"/>
      <c r="Y12" s="2">
        <f t="shared" ref="Y12:AB12" si="9">SUMIF($B12:$W12,Y$1,$B$10:$W$10)</f>
        <v>1118481</v>
      </c>
      <c r="Z12" s="2">
        <f t="shared" si="9"/>
        <v>2236962</v>
      </c>
      <c r="AA12" s="2">
        <f t="shared" si="9"/>
        <v>279620</v>
      </c>
      <c r="AB12" s="2">
        <f t="shared" si="9"/>
        <v>559240</v>
      </c>
      <c r="AC12" s="3">
        <f t="shared" si="10"/>
        <v>2236962</v>
      </c>
      <c r="AD12" s="7">
        <f t="shared" si="11"/>
        <v>1.874999665</v>
      </c>
      <c r="AE12" s="7">
        <f t="shared" ref="AE12:AE13" si="13">AD$10/AD12</f>
        <v>0.5333334287</v>
      </c>
    </row>
    <row r="13">
      <c r="A13" s="1" t="s">
        <v>7</v>
      </c>
      <c r="B13" s="2">
        <v>0.0</v>
      </c>
      <c r="C13" s="2">
        <v>0.0</v>
      </c>
      <c r="D13" s="2">
        <v>1.0</v>
      </c>
      <c r="E13" s="2">
        <v>1.0</v>
      </c>
      <c r="F13" s="2">
        <v>2.0</v>
      </c>
      <c r="G13" s="2">
        <v>2.0</v>
      </c>
      <c r="H13" s="2">
        <v>3.0</v>
      </c>
      <c r="I13" s="2">
        <v>3.0</v>
      </c>
      <c r="J13" s="2">
        <v>0.0</v>
      </c>
      <c r="K13" s="2">
        <v>0.0</v>
      </c>
      <c r="L13" s="2">
        <v>1.0</v>
      </c>
      <c r="M13" s="2">
        <v>1.0</v>
      </c>
      <c r="N13" s="2">
        <v>2.0</v>
      </c>
      <c r="O13" s="2">
        <v>2.0</v>
      </c>
      <c r="P13" s="2">
        <v>3.0</v>
      </c>
      <c r="Q13" s="2">
        <v>3.0</v>
      </c>
      <c r="R13" s="2">
        <v>0.0</v>
      </c>
      <c r="S13" s="2">
        <v>0.0</v>
      </c>
      <c r="T13" s="2">
        <v>1.0</v>
      </c>
      <c r="U13" s="2">
        <v>1.0</v>
      </c>
      <c r="V13" s="2">
        <v>2.0</v>
      </c>
      <c r="W13" s="2">
        <v>2.0</v>
      </c>
      <c r="X13" s="5"/>
      <c r="Y13" s="2">
        <f t="shared" ref="Y13:AB13" si="12">SUMIF($B13:$W13,Y$1,$B$10:$W$10)</f>
        <v>197379</v>
      </c>
      <c r="Z13" s="2">
        <f t="shared" si="12"/>
        <v>789516</v>
      </c>
      <c r="AA13" s="2">
        <f t="shared" si="12"/>
        <v>3158064</v>
      </c>
      <c r="AB13" s="2">
        <f t="shared" si="12"/>
        <v>49344</v>
      </c>
      <c r="AC13" s="3">
        <f t="shared" si="10"/>
        <v>3158064</v>
      </c>
      <c r="AD13" s="7">
        <f t="shared" si="11"/>
        <v>1.328124763</v>
      </c>
      <c r="AE13" s="7">
        <f t="shared" si="13"/>
        <v>0.7529413111</v>
      </c>
    </row>
    <row r="14">
      <c r="A14" s="1" t="s">
        <v>8</v>
      </c>
      <c r="B14" s="2">
        <v>0.0</v>
      </c>
      <c r="C14" s="2">
        <v>1.0</v>
      </c>
      <c r="D14" s="2">
        <v>2.0</v>
      </c>
      <c r="E14" s="2">
        <v>3.0</v>
      </c>
      <c r="F14" s="2">
        <v>0.0</v>
      </c>
      <c r="G14" s="2">
        <v>1.0</v>
      </c>
      <c r="H14" s="2">
        <v>2.0</v>
      </c>
      <c r="I14" s="2">
        <v>3.0</v>
      </c>
      <c r="J14" s="2">
        <v>0.0</v>
      </c>
      <c r="K14" s="2">
        <v>1.0</v>
      </c>
      <c r="L14" s="2">
        <v>2.0</v>
      </c>
      <c r="M14" s="2">
        <v>3.0</v>
      </c>
      <c r="N14" s="2">
        <v>0.0</v>
      </c>
      <c r="O14" s="2">
        <v>1.0</v>
      </c>
      <c r="P14" s="2">
        <v>2.0</v>
      </c>
      <c r="Q14" s="2">
        <v>3.0</v>
      </c>
      <c r="R14" s="2">
        <v>0.0</v>
      </c>
      <c r="S14" s="2">
        <v>1.0</v>
      </c>
      <c r="T14" s="2">
        <v>2.0</v>
      </c>
      <c r="U14" s="2">
        <v>3.0</v>
      </c>
      <c r="V14" s="2">
        <v>0.0</v>
      </c>
      <c r="W14" s="2">
        <v>1.0</v>
      </c>
      <c r="X14" s="5"/>
      <c r="Y14" s="2">
        <f t="shared" ref="Y14:AB14" si="14">SUMIF($B14:$W14,Y$1,$B$10:$W$10)</f>
        <v>1118481</v>
      </c>
      <c r="Z14" s="2">
        <f t="shared" si="14"/>
        <v>2236962</v>
      </c>
      <c r="AA14" s="2">
        <f t="shared" si="14"/>
        <v>279620</v>
      </c>
      <c r="AB14" s="2">
        <f t="shared" si="14"/>
        <v>559240</v>
      </c>
      <c r="AC14" s="3">
        <f t="shared" si="10"/>
        <v>2236962</v>
      </c>
      <c r="AD14" s="7">
        <f>AC$2/AC14</f>
        <v>0.00001743435964</v>
      </c>
      <c r="AE14" s="7">
        <f>AD14/4</f>
        <v>0.000004358589909</v>
      </c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>
      <c r="A17" s="1" t="s">
        <v>10</v>
      </c>
      <c r="B17" s="2">
        <v>0.0</v>
      </c>
      <c r="C17" s="2">
        <v>1.0</v>
      </c>
      <c r="D17" s="2">
        <v>2.0</v>
      </c>
      <c r="E17" s="2">
        <v>3.0</v>
      </c>
      <c r="F17" s="2">
        <v>4.0</v>
      </c>
      <c r="G17" s="2">
        <v>5.0</v>
      </c>
      <c r="H17" s="2">
        <v>6.0</v>
      </c>
      <c r="I17" s="2">
        <v>7.0</v>
      </c>
      <c r="J17" s="2">
        <v>8.0</v>
      </c>
      <c r="K17" s="2">
        <v>9.0</v>
      </c>
      <c r="L17" s="2">
        <v>10.0</v>
      </c>
      <c r="M17" s="2">
        <v>11.0</v>
      </c>
      <c r="N17" s="2">
        <v>12.0</v>
      </c>
      <c r="O17" s="2">
        <v>13.0</v>
      </c>
      <c r="P17" s="2">
        <v>14.0</v>
      </c>
      <c r="Q17" s="2">
        <v>15.0</v>
      </c>
      <c r="R17" s="2">
        <v>16.0</v>
      </c>
      <c r="S17" s="2">
        <v>17.0</v>
      </c>
      <c r="T17" s="2">
        <v>18.0</v>
      </c>
      <c r="U17" s="2">
        <v>19.0</v>
      </c>
      <c r="V17" s="2">
        <v>20.0</v>
      </c>
      <c r="W17" s="2">
        <v>21.0</v>
      </c>
      <c r="X17" s="1">
        <v>22.0</v>
      </c>
      <c r="Y17" s="2">
        <v>0.0</v>
      </c>
      <c r="Z17" s="2">
        <v>1.0</v>
      </c>
      <c r="AA17" s="2">
        <v>2.0</v>
      </c>
      <c r="AB17" s="2">
        <v>3.0</v>
      </c>
      <c r="AC17" s="3" t="s">
        <v>1</v>
      </c>
      <c r="AD17" s="3" t="s">
        <v>2</v>
      </c>
      <c r="AE17" s="3" t="s">
        <v>3</v>
      </c>
    </row>
    <row r="18">
      <c r="A18" s="1" t="s">
        <v>4</v>
      </c>
      <c r="B18" s="4">
        <v>42.0</v>
      </c>
      <c r="C18" s="4">
        <v>97.0</v>
      </c>
      <c r="D18" s="4">
        <v>73.0</v>
      </c>
      <c r="E18" s="4">
        <v>75.0</v>
      </c>
      <c r="F18" s="4">
        <v>13.0</v>
      </c>
      <c r="G18" s="4">
        <v>14.0</v>
      </c>
      <c r="H18" s="4">
        <v>8.0</v>
      </c>
      <c r="I18" s="4">
        <v>10.0</v>
      </c>
      <c r="J18" s="4">
        <v>22.0</v>
      </c>
      <c r="K18" s="4">
        <v>63.0</v>
      </c>
      <c r="L18" s="4">
        <v>23.0</v>
      </c>
      <c r="M18" s="4">
        <v>77.0</v>
      </c>
      <c r="N18" s="4">
        <v>14.0</v>
      </c>
      <c r="O18" s="4">
        <v>35.0</v>
      </c>
      <c r="P18" s="4">
        <v>69.0</v>
      </c>
      <c r="Q18" s="4">
        <v>24.0</v>
      </c>
      <c r="R18" s="4">
        <v>7.0</v>
      </c>
      <c r="S18" s="4">
        <v>25.0</v>
      </c>
      <c r="T18" s="4">
        <v>22.0</v>
      </c>
      <c r="U18" s="4">
        <v>42.0</v>
      </c>
      <c r="V18" s="4">
        <v>21.0</v>
      </c>
      <c r="W18" s="4">
        <v>50.0</v>
      </c>
      <c r="X18" s="5"/>
      <c r="Y18" s="9">
        <f>SUM(B18:W18)</f>
        <v>826</v>
      </c>
      <c r="Z18" s="9"/>
      <c r="AA18" s="9"/>
      <c r="AB18" s="9"/>
      <c r="AC18" s="3">
        <v>826.0</v>
      </c>
      <c r="AD18" s="3">
        <v>1.0</v>
      </c>
      <c r="AE18" s="3">
        <v>1.0</v>
      </c>
    </row>
    <row r="19">
      <c r="A19" s="1" t="s">
        <v>5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1.0</v>
      </c>
      <c r="I19" s="2">
        <v>1.0</v>
      </c>
      <c r="J19" s="2">
        <v>1.0</v>
      </c>
      <c r="K19" s="2">
        <v>1.0</v>
      </c>
      <c r="L19" s="2">
        <v>1.0</v>
      </c>
      <c r="M19" s="2">
        <v>1.0</v>
      </c>
      <c r="N19" s="2">
        <v>2.0</v>
      </c>
      <c r="O19" s="2">
        <v>2.0</v>
      </c>
      <c r="P19" s="2">
        <v>2.0</v>
      </c>
      <c r="Q19" s="2">
        <v>2.0</v>
      </c>
      <c r="R19" s="2">
        <v>2.0</v>
      </c>
      <c r="S19" s="2">
        <v>3.0</v>
      </c>
      <c r="T19" s="2">
        <v>3.0</v>
      </c>
      <c r="U19" s="2">
        <v>3.0</v>
      </c>
      <c r="V19" s="2">
        <v>3.0</v>
      </c>
      <c r="W19" s="2">
        <v>3.0</v>
      </c>
      <c r="X19" s="5"/>
      <c r="Y19" s="9">
        <f t="shared" ref="Y19:AB19" si="15">SUMIF($B19:$W19,Y$1,$B$18:$W$18)</f>
        <v>314</v>
      </c>
      <c r="Z19" s="9">
        <f t="shared" si="15"/>
        <v>203</v>
      </c>
      <c r="AA19" s="9">
        <f t="shared" si="15"/>
        <v>149</v>
      </c>
      <c r="AB19" s="9">
        <f t="shared" si="15"/>
        <v>160</v>
      </c>
      <c r="AC19" s="7">
        <f t="shared" ref="AC19:AC22" si="17">MAX(Y19:AB19)</f>
        <v>314</v>
      </c>
      <c r="AD19" s="7">
        <f t="shared" ref="AD19:AD22" si="18">AC$18/AC19</f>
        <v>2.630573248</v>
      </c>
      <c r="AE19" s="7">
        <f t="shared" ref="AE19:AE22" si="19">AD19/4</f>
        <v>0.6576433121</v>
      </c>
    </row>
    <row r="20">
      <c r="A20" s="1" t="s">
        <v>6</v>
      </c>
      <c r="B20" s="2">
        <v>0.0</v>
      </c>
      <c r="C20" s="2">
        <v>1.0</v>
      </c>
      <c r="D20" s="2">
        <v>2.0</v>
      </c>
      <c r="E20" s="2">
        <v>3.0</v>
      </c>
      <c r="F20" s="2">
        <v>0.0</v>
      </c>
      <c r="G20" s="2">
        <v>1.0</v>
      </c>
      <c r="H20" s="2">
        <v>2.0</v>
      </c>
      <c r="I20" s="2">
        <v>3.0</v>
      </c>
      <c r="J20" s="2">
        <v>0.0</v>
      </c>
      <c r="K20" s="2">
        <v>1.0</v>
      </c>
      <c r="L20" s="2">
        <v>2.0</v>
      </c>
      <c r="M20" s="2">
        <v>3.0</v>
      </c>
      <c r="N20" s="2">
        <v>0.0</v>
      </c>
      <c r="O20" s="2">
        <v>1.0</v>
      </c>
      <c r="P20" s="2">
        <v>2.0</v>
      </c>
      <c r="Q20" s="2">
        <v>3.0</v>
      </c>
      <c r="R20" s="2">
        <v>0.0</v>
      </c>
      <c r="S20" s="2">
        <v>1.0</v>
      </c>
      <c r="T20" s="2">
        <v>2.0</v>
      </c>
      <c r="U20" s="2">
        <v>3.0</v>
      </c>
      <c r="V20" s="2">
        <v>0.0</v>
      </c>
      <c r="W20" s="2">
        <v>1.0</v>
      </c>
      <c r="X20" s="5"/>
      <c r="Y20" s="9">
        <f t="shared" ref="Y20:AB20" si="16">SUMIF($B20:$W20,Y$1,$B$18:$W$18)</f>
        <v>119</v>
      </c>
      <c r="Z20" s="9">
        <f t="shared" si="16"/>
        <v>284</v>
      </c>
      <c r="AA20" s="9">
        <f t="shared" si="16"/>
        <v>195</v>
      </c>
      <c r="AB20" s="9">
        <f t="shared" si="16"/>
        <v>228</v>
      </c>
      <c r="AC20" s="7">
        <f t="shared" si="17"/>
        <v>284</v>
      </c>
      <c r="AD20" s="7">
        <f t="shared" si="18"/>
        <v>2.908450704</v>
      </c>
      <c r="AE20" s="7">
        <f t="shared" si="19"/>
        <v>0.7271126761</v>
      </c>
    </row>
    <row r="21">
      <c r="A21" s="1" t="s">
        <v>7</v>
      </c>
      <c r="B21" s="2">
        <v>0.0</v>
      </c>
      <c r="C21" s="2">
        <v>0.0</v>
      </c>
      <c r="D21" s="2">
        <v>1.0</v>
      </c>
      <c r="E21" s="2">
        <v>1.0</v>
      </c>
      <c r="F21" s="2">
        <v>2.0</v>
      </c>
      <c r="G21" s="2">
        <v>2.0</v>
      </c>
      <c r="H21" s="2">
        <v>3.0</v>
      </c>
      <c r="I21" s="2">
        <v>3.0</v>
      </c>
      <c r="J21" s="2">
        <v>0.0</v>
      </c>
      <c r="K21" s="2">
        <v>0.0</v>
      </c>
      <c r="L21" s="2">
        <v>1.0</v>
      </c>
      <c r="M21" s="2">
        <v>1.0</v>
      </c>
      <c r="N21" s="2">
        <v>2.0</v>
      </c>
      <c r="O21" s="2">
        <v>2.0</v>
      </c>
      <c r="P21" s="2">
        <v>3.0</v>
      </c>
      <c r="Q21" s="2">
        <v>3.0</v>
      </c>
      <c r="R21" s="2">
        <v>0.0</v>
      </c>
      <c r="S21" s="2">
        <v>0.0</v>
      </c>
      <c r="T21" s="2">
        <v>1.0</v>
      </c>
      <c r="U21" s="2">
        <v>1.0</v>
      </c>
      <c r="V21" s="2">
        <v>2.0</v>
      </c>
      <c r="W21" s="2">
        <v>2.0</v>
      </c>
      <c r="X21" s="5"/>
      <c r="Y21" s="9">
        <f t="shared" ref="Y21:AB21" si="20">SUMIF($B21:$W21,Y$1,$B$18:$W$18)</f>
        <v>256</v>
      </c>
      <c r="Z21" s="9">
        <f t="shared" si="20"/>
        <v>312</v>
      </c>
      <c r="AA21" s="9">
        <f t="shared" si="20"/>
        <v>147</v>
      </c>
      <c r="AB21" s="9">
        <f t="shared" si="20"/>
        <v>111</v>
      </c>
      <c r="AC21" s="7">
        <f t="shared" si="17"/>
        <v>312</v>
      </c>
      <c r="AD21" s="7">
        <f t="shared" si="18"/>
        <v>2.647435897</v>
      </c>
      <c r="AE21" s="7">
        <f t="shared" si="19"/>
        <v>0.6618589744</v>
      </c>
    </row>
    <row r="22">
      <c r="A22" s="1" t="s">
        <v>8</v>
      </c>
      <c r="B22" s="2">
        <v>0.0</v>
      </c>
      <c r="C22" s="2">
        <v>1.0</v>
      </c>
      <c r="D22" s="2">
        <v>2.0</v>
      </c>
      <c r="E22" s="2">
        <v>3.0</v>
      </c>
      <c r="F22" s="2">
        <v>0.0</v>
      </c>
      <c r="G22" s="2">
        <v>0.0</v>
      </c>
      <c r="H22" s="2">
        <v>0.0</v>
      </c>
      <c r="I22" s="2">
        <v>2.0</v>
      </c>
      <c r="J22" s="2">
        <v>3.0</v>
      </c>
      <c r="K22" s="2">
        <v>0.0</v>
      </c>
      <c r="L22" s="2">
        <v>2.0</v>
      </c>
      <c r="M22" s="2">
        <v>1.0</v>
      </c>
      <c r="N22" s="2">
        <v>3.0</v>
      </c>
      <c r="O22" s="2">
        <v>2.0</v>
      </c>
      <c r="P22" s="2">
        <v>3.0</v>
      </c>
      <c r="Q22" s="2">
        <v>0.0</v>
      </c>
      <c r="R22" s="2">
        <v>2.0</v>
      </c>
      <c r="S22" s="2">
        <v>2.0</v>
      </c>
      <c r="T22" s="2">
        <v>0.0</v>
      </c>
      <c r="U22" s="2">
        <v>2.0</v>
      </c>
      <c r="V22" s="2">
        <v>1.0</v>
      </c>
      <c r="W22" s="2">
        <v>3.0</v>
      </c>
      <c r="X22" s="5"/>
      <c r="Y22" s="9">
        <f t="shared" ref="Y22:AB22" si="21">SUMIF($B22:$W22,Y$1,$B$18:$W$18)</f>
        <v>186</v>
      </c>
      <c r="Z22" s="9">
        <f t="shared" si="21"/>
        <v>195</v>
      </c>
      <c r="AA22" s="9">
        <f t="shared" si="21"/>
        <v>215</v>
      </c>
      <c r="AB22" s="9">
        <f t="shared" si="21"/>
        <v>230</v>
      </c>
      <c r="AC22" s="7">
        <f t="shared" si="17"/>
        <v>230</v>
      </c>
      <c r="AD22" s="7">
        <f t="shared" si="18"/>
        <v>3.591304348</v>
      </c>
      <c r="AE22" s="7">
        <f t="shared" si="19"/>
        <v>0.897826087</v>
      </c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5"/>
      <c r="B24" s="1" t="s">
        <v>8</v>
      </c>
      <c r="C24" s="5"/>
      <c r="D24" s="5"/>
      <c r="E24" s="5"/>
      <c r="F24" s="5"/>
      <c r="G24" s="5"/>
      <c r="H24" s="5"/>
      <c r="I24" s="5"/>
      <c r="J24" s="1" t="s">
        <v>8</v>
      </c>
      <c r="K24" s="5"/>
      <c r="L24" s="5"/>
      <c r="M24" s="5"/>
      <c r="N24" s="5"/>
      <c r="O24" s="5"/>
      <c r="P24" s="5"/>
      <c r="Q24" s="5"/>
      <c r="R24" s="1" t="s">
        <v>8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1">
        <v>0.0</v>
      </c>
      <c r="B25" s="2">
        <v>1.0</v>
      </c>
      <c r="C25" s="2">
        <v>3.0</v>
      </c>
      <c r="D25" s="2">
        <v>4.0</v>
      </c>
      <c r="E25" s="2">
        <v>6.0</v>
      </c>
      <c r="F25" s="2">
        <v>8.0</v>
      </c>
      <c r="G25" s="2">
        <v>10.0</v>
      </c>
      <c r="H25" s="9"/>
      <c r="I25" s="1">
        <v>0.0</v>
      </c>
      <c r="J25" s="2">
        <v>1.0</v>
      </c>
      <c r="K25" s="2">
        <v>17.0</v>
      </c>
      <c r="L25" s="9"/>
      <c r="M25" s="9"/>
      <c r="N25" s="9"/>
      <c r="O25" s="9"/>
      <c r="P25" s="9"/>
      <c r="Q25" s="1">
        <v>0.0</v>
      </c>
      <c r="R25" s="2">
        <v>42.0</v>
      </c>
      <c r="S25" s="2">
        <v>55.0</v>
      </c>
      <c r="T25" s="2">
        <v>69.0</v>
      </c>
      <c r="U25" s="2">
        <v>77.0</v>
      </c>
      <c r="V25" s="2">
        <v>140.0</v>
      </c>
      <c r="W25" s="2">
        <v>164.0</v>
      </c>
      <c r="X25" s="2">
        <v>186.0</v>
      </c>
      <c r="Y25" s="5"/>
      <c r="Z25" s="5"/>
      <c r="AA25" s="5"/>
      <c r="AB25" s="5"/>
      <c r="AC25" s="5"/>
      <c r="AD25" s="5"/>
      <c r="AE25" s="5"/>
    </row>
    <row r="26">
      <c r="A26" s="1">
        <v>1.0</v>
      </c>
      <c r="B26" s="2">
        <v>2.0</v>
      </c>
      <c r="C26" s="2">
        <v>3.0</v>
      </c>
      <c r="D26" s="2">
        <v>6.0</v>
      </c>
      <c r="E26" s="2">
        <v>8.0</v>
      </c>
      <c r="F26" s="2">
        <v>10.0</v>
      </c>
      <c r="G26" s="9"/>
      <c r="H26" s="9"/>
      <c r="I26" s="1">
        <v>1.0</v>
      </c>
      <c r="J26" s="2">
        <v>2.0</v>
      </c>
      <c r="K26" s="2">
        <v>34.0</v>
      </c>
      <c r="L26" s="9"/>
      <c r="M26" s="9"/>
      <c r="N26" s="9"/>
      <c r="O26" s="9"/>
      <c r="P26" s="9"/>
      <c r="Q26" s="1">
        <v>1.0</v>
      </c>
      <c r="R26" s="2">
        <v>97.0</v>
      </c>
      <c r="S26" s="2">
        <v>174.0</v>
      </c>
      <c r="T26" s="2">
        <v>195.0</v>
      </c>
      <c r="U26" s="9"/>
      <c r="V26" s="9"/>
      <c r="W26" s="9"/>
      <c r="X26" s="9"/>
      <c r="Y26" s="5"/>
      <c r="Z26" s="5"/>
      <c r="AA26" s="5"/>
      <c r="AB26" s="5"/>
      <c r="AC26" s="5"/>
      <c r="AD26" s="5"/>
      <c r="AE26" s="5"/>
    </row>
    <row r="27">
      <c r="A27" s="1">
        <v>2.0</v>
      </c>
      <c r="B27" s="2">
        <v>1.0</v>
      </c>
      <c r="C27" s="2">
        <v>2.0</v>
      </c>
      <c r="D27" s="2">
        <v>4.0</v>
      </c>
      <c r="E27" s="2">
        <v>6.0</v>
      </c>
      <c r="F27" s="2">
        <v>7.0</v>
      </c>
      <c r="G27" s="2">
        <v>8.0</v>
      </c>
      <c r="H27" s="2">
        <v>10.0</v>
      </c>
      <c r="I27" s="1">
        <v>2.0</v>
      </c>
      <c r="J27" s="2">
        <v>4.0</v>
      </c>
      <c r="K27" s="9"/>
      <c r="L27" s="9"/>
      <c r="M27" s="9"/>
      <c r="N27" s="9"/>
      <c r="O27" s="9"/>
      <c r="P27" s="9"/>
      <c r="Q27" s="1">
        <v>2.0</v>
      </c>
      <c r="R27" s="2">
        <v>73.0</v>
      </c>
      <c r="S27" s="2">
        <v>83.0</v>
      </c>
      <c r="T27" s="2">
        <v>106.0</v>
      </c>
      <c r="U27" s="2">
        <v>141.0</v>
      </c>
      <c r="V27" s="2">
        <v>148.0</v>
      </c>
      <c r="W27" s="2">
        <v>173.0</v>
      </c>
      <c r="X27" s="2">
        <v>215.0</v>
      </c>
      <c r="Y27" s="5"/>
      <c r="Z27" s="5"/>
      <c r="AA27" s="5"/>
      <c r="AB27" s="5"/>
      <c r="AC27" s="5"/>
      <c r="AD27" s="5"/>
      <c r="AE27" s="5"/>
    </row>
    <row r="28">
      <c r="A28" s="1">
        <v>3.0</v>
      </c>
      <c r="B28" s="2">
        <v>3.0</v>
      </c>
      <c r="C28" s="2">
        <v>4.0</v>
      </c>
      <c r="D28" s="2">
        <v>7.0</v>
      </c>
      <c r="E28" s="2">
        <v>9.0</v>
      </c>
      <c r="F28" s="9"/>
      <c r="G28" s="9"/>
      <c r="H28" s="9"/>
      <c r="I28" s="1">
        <v>3.0</v>
      </c>
      <c r="J28" s="2">
        <v>8.0</v>
      </c>
      <c r="K28" s="9"/>
      <c r="L28" s="9"/>
      <c r="M28" s="9"/>
      <c r="N28" s="9"/>
      <c r="O28" s="9"/>
      <c r="P28" s="9"/>
      <c r="Q28" s="1">
        <v>3.0</v>
      </c>
      <c r="R28" s="2">
        <v>75.0</v>
      </c>
      <c r="S28" s="2">
        <v>97.0</v>
      </c>
      <c r="T28" s="2">
        <v>111.0</v>
      </c>
      <c r="U28" s="2">
        <v>180.0</v>
      </c>
      <c r="V28" s="2">
        <v>230.0</v>
      </c>
      <c r="W28" s="9"/>
      <c r="X28" s="9"/>
      <c r="Y28" s="5"/>
      <c r="Z28" s="5"/>
      <c r="AA28" s="5"/>
      <c r="AB28" s="5"/>
      <c r="AC28" s="5"/>
      <c r="AD28" s="5"/>
      <c r="AE28" s="5"/>
    </row>
    <row r="29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</row>
    <row r="993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</row>
    <row r="994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</row>
    <row r="995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</row>
    <row r="996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</row>
    <row r="997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</row>
    <row r="998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</row>
    <row r="999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</row>
    <row r="1000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</row>
    <row r="1001"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</row>
    <row r="1002"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</row>
  </sheetData>
  <conditionalFormatting sqref="AC2:AC6 AC11:AC14">
    <cfRule type="notContainsBlanks" dxfId="0" priority="1">
      <formula>LEN(TRIM(AC2))&gt;0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