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LE" sheetId="1" r:id="rId4"/>
    <sheet state="visible" name="BAKER" sheetId="2" r:id="rId5"/>
    <sheet state="visible" name="tabela" sheetId="3" r:id="rId6"/>
  </sheets>
  <definedNames/>
  <calcPr/>
  <extLst>
    <ext uri="GoogleSheetsCustomDataVersion1">
      <go:sheetsCustomData xmlns:go="http://customooxmlschemas.google.com/" r:id="rId7" roundtripDataSignature="AMtx7mgO3hvFf3iX0HY7IQsprMczT3TqFA=="/>
    </ext>
  </extLst>
</workbook>
</file>

<file path=xl/sharedStrings.xml><?xml version="1.0" encoding="utf-8"?>
<sst xmlns="http://schemas.openxmlformats.org/spreadsheetml/2006/main" count="71" uniqueCount="41">
  <si>
    <t>cliente</t>
  </si>
  <si>
    <t>aux 1</t>
  </si>
  <si>
    <t>TEC</t>
  </si>
  <si>
    <t xml:space="preserve">tempo relogio
</t>
  </si>
  <si>
    <t>aux 2</t>
  </si>
  <si>
    <t>TS</t>
  </si>
  <si>
    <t>tempo início serviço</t>
  </si>
  <si>
    <t xml:space="preserve">tempo cliente na fila
</t>
  </si>
  <si>
    <t xml:space="preserve">tempo final do serviço
</t>
  </si>
  <si>
    <t xml:space="preserve">tempo cliente no sistema
</t>
  </si>
  <si>
    <t xml:space="preserve">tempo livre do operador
</t>
  </si>
  <si>
    <t>Esperou em fila?</t>
  </si>
  <si>
    <t>MÁXIMO()  MÍNIMO()</t>
  </si>
  <si>
    <t>SE(  ;  ;   )</t>
  </si>
  <si>
    <t>MIN</t>
  </si>
  <si>
    <t>ACUM</t>
  </si>
  <si>
    <t>VALOR</t>
  </si>
  <si>
    <t>Valor</t>
  </si>
  <si>
    <t>tempo médio cliente no sistema</t>
  </si>
  <si>
    <t>Tempo Entre Chegadas (TEC) (minutos)</t>
  </si>
  <si>
    <t>Probabilidade</t>
  </si>
  <si>
    <t>taxa ocupacao operador</t>
  </si>
  <si>
    <t>prob. esperar em fila</t>
  </si>
  <si>
    <t>Num. Clientes que esperaram</t>
  </si>
  <si>
    <t>Tempo médio em fila</t>
  </si>
  <si>
    <t>Cliente</t>
  </si>
  <si>
    <t>tempo relógio</t>
  </si>
  <si>
    <t>tempo início
 serviço</t>
  </si>
  <si>
    <t>tempo cliente
 na fila</t>
  </si>
  <si>
    <t>tempo final
 do serviço</t>
  </si>
  <si>
    <t>tempo cliente
 no sistema</t>
  </si>
  <si>
    <t>tempo livre 
do operador</t>
  </si>
  <si>
    <t>esperou na fila</t>
  </si>
  <si>
    <t>quantidade de 
clientes no sistema</t>
  </si>
  <si>
    <t>Número médio de entidades na fila:</t>
  </si>
  <si>
    <t>Taxa média de ocupação do servidor:</t>
  </si>
  <si>
    <t xml:space="preserve">Tempo médio de uma entidade na fila: </t>
  </si>
  <si>
    <t>Tempo médio no sistema:</t>
  </si>
  <si>
    <t xml:space="preserve">Clientes que entraram no sistema: </t>
  </si>
  <si>
    <t>Clientes que não sairam do sistema:</t>
  </si>
  <si>
    <t>Número máximo de entidades simultâneas no sistema: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</si>
</sst>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"/>
    <numFmt numFmtId="166" formatCode="0.000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Times New Roman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Font="1" applyNumberForma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1" fillId="3" fontId="1" numFmtId="0" xfId="0" applyBorder="1" applyFill="1" applyFont="1"/>
    <xf borderId="1" fillId="4" fontId="1" numFmtId="165" xfId="0" applyAlignment="1" applyBorder="1" applyFill="1" applyFont="1" applyNumberFormat="1">
      <alignment horizontal="center" vertical="center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" fillId="4" fontId="1" numFmtId="164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1" fillId="4" fontId="1" numFmtId="1" xfId="0" applyAlignment="1" applyBorder="1" applyFont="1" applyNumberFormat="1">
      <alignment horizontal="center"/>
    </xf>
    <xf borderId="1" fillId="4" fontId="1" numFmtId="166" xfId="0" applyAlignment="1" applyBorder="1" applyFont="1" applyNumberFormat="1">
      <alignment horizontal="center"/>
    </xf>
    <xf borderId="0" fillId="0" fontId="1" numFmtId="166" xfId="0" applyFont="1" applyNumberFormat="1"/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9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hidden="1" min="2" max="2" width="7.75"/>
    <col customWidth="1" min="3" max="4" width="8.0"/>
    <col customWidth="1" hidden="1" min="5" max="5" width="7.75"/>
    <col customWidth="1" min="6" max="11" width="8.0"/>
    <col customWidth="1" min="12" max="13" width="7.75"/>
    <col customWidth="1" min="14" max="14" width="24.63"/>
    <col customWidth="1" min="15" max="26" width="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 t="s">
        <v>12</v>
      </c>
      <c r="O1" s="4"/>
    </row>
    <row r="2">
      <c r="A2" s="5">
        <v>1.0</v>
      </c>
      <c r="B2" s="5">
        <f t="shared" ref="B2:B31" si="1">RAND()</f>
        <v>0.8053352581</v>
      </c>
      <c r="C2" s="5">
        <f t="shared" ref="C2:C31" si="2">VLOOKUP(RAND(),$O$6:$Q$9,3)</f>
        <v>5</v>
      </c>
      <c r="D2" s="5">
        <f>C2</f>
        <v>5</v>
      </c>
      <c r="E2" s="5">
        <f t="shared" ref="E2:E31" si="3">RAND()</f>
        <v>0.9268435246</v>
      </c>
      <c r="F2" s="5">
        <f t="shared" ref="F2:F31" si="4">VLOOKUP(E3,$S$6:$U$9,3)</f>
        <v>2</v>
      </c>
      <c r="G2" s="5">
        <f>D2</f>
        <v>5</v>
      </c>
      <c r="H2" s="5">
        <f t="shared" ref="H2:H31" si="5">G2-D2</f>
        <v>0</v>
      </c>
      <c r="I2" s="5">
        <f t="shared" ref="I2:I31" si="6">G2+F2</f>
        <v>7</v>
      </c>
      <c r="J2" s="5">
        <f t="shared" ref="J2:J31" si="7">F2+H2</f>
        <v>2</v>
      </c>
      <c r="K2" s="5">
        <f>D2</f>
        <v>5</v>
      </c>
      <c r="L2" s="5">
        <f t="shared" ref="L2:L31" si="8">IF(H2&gt;0,1,0)</f>
        <v>0</v>
      </c>
      <c r="M2" s="6"/>
      <c r="N2" s="7" t="s">
        <v>13</v>
      </c>
      <c r="O2" s="4"/>
    </row>
    <row r="3">
      <c r="A3" s="5">
        <v>2.0</v>
      </c>
      <c r="B3" s="5">
        <f t="shared" si="1"/>
        <v>0.03109758152</v>
      </c>
      <c r="C3" s="5">
        <f t="shared" si="2"/>
        <v>4</v>
      </c>
      <c r="D3" s="5">
        <f t="shared" ref="D3:D31" si="9">D2+C3</f>
        <v>9</v>
      </c>
      <c r="E3" s="5">
        <f t="shared" si="3"/>
        <v>0.1157638848</v>
      </c>
      <c r="F3" s="5">
        <f t="shared" si="4"/>
        <v>2</v>
      </c>
      <c r="G3" s="5">
        <f t="shared" ref="G3:G31" si="10">MAX(I2,D3)</f>
        <v>9</v>
      </c>
      <c r="H3" s="5">
        <f t="shared" si="5"/>
        <v>0</v>
      </c>
      <c r="I3" s="5">
        <f t="shared" si="6"/>
        <v>11</v>
      </c>
      <c r="J3" s="5">
        <f t="shared" si="7"/>
        <v>2</v>
      </c>
      <c r="K3" s="5">
        <f t="shared" ref="K3:K31" si="11">G3-I2</f>
        <v>2</v>
      </c>
      <c r="L3" s="5">
        <f t="shared" si="8"/>
        <v>0</v>
      </c>
      <c r="M3" s="6"/>
    </row>
    <row r="4">
      <c r="A4" s="5">
        <v>3.0</v>
      </c>
      <c r="B4" s="5">
        <f t="shared" si="1"/>
        <v>0.5500574512</v>
      </c>
      <c r="C4" s="5">
        <f t="shared" si="2"/>
        <v>3</v>
      </c>
      <c r="D4" s="5">
        <f t="shared" si="9"/>
        <v>12</v>
      </c>
      <c r="E4" s="5">
        <f t="shared" si="3"/>
        <v>0.09390008642</v>
      </c>
      <c r="F4" s="5">
        <f t="shared" si="4"/>
        <v>4</v>
      </c>
      <c r="G4" s="5">
        <f t="shared" si="10"/>
        <v>12</v>
      </c>
      <c r="H4" s="5">
        <f t="shared" si="5"/>
        <v>0</v>
      </c>
      <c r="I4" s="5">
        <f t="shared" si="6"/>
        <v>16</v>
      </c>
      <c r="J4" s="5">
        <f t="shared" si="7"/>
        <v>4</v>
      </c>
      <c r="K4" s="5">
        <f t="shared" si="11"/>
        <v>1</v>
      </c>
      <c r="L4" s="5">
        <f t="shared" si="8"/>
        <v>0</v>
      </c>
      <c r="M4" s="6"/>
      <c r="O4" s="8" t="s">
        <v>2</v>
      </c>
      <c r="S4" s="8" t="s">
        <v>5</v>
      </c>
    </row>
    <row r="5">
      <c r="A5" s="5">
        <v>4.0</v>
      </c>
      <c r="B5" s="5">
        <f t="shared" si="1"/>
        <v>0.9552013071</v>
      </c>
      <c r="C5" s="5">
        <f t="shared" si="2"/>
        <v>3</v>
      </c>
      <c r="D5" s="5">
        <f t="shared" si="9"/>
        <v>15</v>
      </c>
      <c r="E5" s="5">
        <f t="shared" si="3"/>
        <v>0.6411206431</v>
      </c>
      <c r="F5" s="5">
        <f t="shared" si="4"/>
        <v>2</v>
      </c>
      <c r="G5" s="5">
        <f t="shared" si="10"/>
        <v>16</v>
      </c>
      <c r="H5" s="5">
        <f t="shared" si="5"/>
        <v>1</v>
      </c>
      <c r="I5" s="5">
        <f t="shared" si="6"/>
        <v>18</v>
      </c>
      <c r="J5" s="5">
        <f t="shared" si="7"/>
        <v>3</v>
      </c>
      <c r="K5" s="5">
        <f t="shared" si="11"/>
        <v>0</v>
      </c>
      <c r="L5" s="5">
        <f t="shared" si="8"/>
        <v>1</v>
      </c>
      <c r="M5" s="6"/>
      <c r="O5" s="9" t="s">
        <v>14</v>
      </c>
      <c r="P5" s="9" t="s">
        <v>15</v>
      </c>
      <c r="Q5" s="10" t="s">
        <v>16</v>
      </c>
      <c r="S5" s="9" t="s">
        <v>14</v>
      </c>
      <c r="T5" s="11" t="s">
        <v>15</v>
      </c>
      <c r="U5" s="11" t="s">
        <v>17</v>
      </c>
    </row>
    <row r="6">
      <c r="A6" s="5">
        <v>5.0</v>
      </c>
      <c r="B6" s="5">
        <f t="shared" si="1"/>
        <v>0.5609513629</v>
      </c>
      <c r="C6" s="5">
        <f t="shared" si="2"/>
        <v>3</v>
      </c>
      <c r="D6" s="5">
        <f t="shared" si="9"/>
        <v>18</v>
      </c>
      <c r="E6" s="5">
        <f t="shared" si="3"/>
        <v>0.01562052942</v>
      </c>
      <c r="F6" s="5">
        <f t="shared" si="4"/>
        <v>2</v>
      </c>
      <c r="G6" s="5">
        <f t="shared" si="10"/>
        <v>18</v>
      </c>
      <c r="H6" s="5">
        <f t="shared" si="5"/>
        <v>0</v>
      </c>
      <c r="I6" s="5">
        <f t="shared" si="6"/>
        <v>20</v>
      </c>
      <c r="J6" s="5">
        <f t="shared" si="7"/>
        <v>2</v>
      </c>
      <c r="K6" s="5">
        <f t="shared" si="11"/>
        <v>0</v>
      </c>
      <c r="L6" s="5">
        <f t="shared" si="8"/>
        <v>0</v>
      </c>
      <c r="M6" s="6"/>
      <c r="O6" s="12">
        <v>0.0</v>
      </c>
      <c r="P6" s="12">
        <v>0.25</v>
      </c>
      <c r="Q6" s="12">
        <v>3.0</v>
      </c>
      <c r="S6" s="12">
        <v>0.0</v>
      </c>
      <c r="T6" s="12">
        <v>0.3</v>
      </c>
      <c r="U6" s="12">
        <v>2.0</v>
      </c>
    </row>
    <row r="7">
      <c r="A7" s="5">
        <v>6.0</v>
      </c>
      <c r="B7" s="5">
        <f t="shared" si="1"/>
        <v>0.4385290795</v>
      </c>
      <c r="C7" s="5">
        <f t="shared" si="2"/>
        <v>4</v>
      </c>
      <c r="D7" s="5">
        <f t="shared" si="9"/>
        <v>22</v>
      </c>
      <c r="E7" s="5">
        <f t="shared" si="3"/>
        <v>0.02809800793</v>
      </c>
      <c r="F7" s="5">
        <f t="shared" si="4"/>
        <v>4</v>
      </c>
      <c r="G7" s="5">
        <f t="shared" si="10"/>
        <v>22</v>
      </c>
      <c r="H7" s="5">
        <f t="shared" si="5"/>
        <v>0</v>
      </c>
      <c r="I7" s="5">
        <f t="shared" si="6"/>
        <v>26</v>
      </c>
      <c r="J7" s="5">
        <f t="shared" si="7"/>
        <v>4</v>
      </c>
      <c r="K7" s="5">
        <f t="shared" si="11"/>
        <v>2</v>
      </c>
      <c r="L7" s="5">
        <f t="shared" si="8"/>
        <v>0</v>
      </c>
      <c r="M7" s="6"/>
      <c r="O7" s="12">
        <v>0.25</v>
      </c>
      <c r="P7" s="12">
        <v>0.65</v>
      </c>
      <c r="Q7" s="12">
        <v>4.0</v>
      </c>
      <c r="S7" s="12">
        <v>0.3</v>
      </c>
      <c r="T7" s="12">
        <v>0.58</v>
      </c>
      <c r="U7" s="12">
        <v>3.0</v>
      </c>
    </row>
    <row r="8">
      <c r="A8" s="5">
        <v>7.0</v>
      </c>
      <c r="B8" s="5">
        <f t="shared" si="1"/>
        <v>0.218796874</v>
      </c>
      <c r="C8" s="5">
        <f t="shared" si="2"/>
        <v>5</v>
      </c>
      <c r="D8" s="5">
        <f t="shared" si="9"/>
        <v>27</v>
      </c>
      <c r="E8" s="5">
        <f t="shared" si="3"/>
        <v>0.796027451</v>
      </c>
      <c r="F8" s="5">
        <f t="shared" si="4"/>
        <v>5</v>
      </c>
      <c r="G8" s="5">
        <f t="shared" si="10"/>
        <v>27</v>
      </c>
      <c r="H8" s="5">
        <f t="shared" si="5"/>
        <v>0</v>
      </c>
      <c r="I8" s="5">
        <f t="shared" si="6"/>
        <v>32</v>
      </c>
      <c r="J8" s="5">
        <f t="shared" si="7"/>
        <v>5</v>
      </c>
      <c r="K8" s="5">
        <f t="shared" si="11"/>
        <v>1</v>
      </c>
      <c r="L8" s="5">
        <f t="shared" si="8"/>
        <v>0</v>
      </c>
      <c r="M8" s="6"/>
      <c r="O8" s="12">
        <v>0.65</v>
      </c>
      <c r="P8" s="12">
        <v>0.85</v>
      </c>
      <c r="Q8" s="12">
        <v>5.0</v>
      </c>
      <c r="S8" s="12">
        <v>0.58</v>
      </c>
      <c r="T8" s="12">
        <v>0.83</v>
      </c>
      <c r="U8" s="12">
        <v>4.0</v>
      </c>
    </row>
    <row r="9">
      <c r="A9" s="5">
        <v>8.0</v>
      </c>
      <c r="B9" s="5">
        <f t="shared" si="1"/>
        <v>0.3969053439</v>
      </c>
      <c r="C9" s="5">
        <f t="shared" si="2"/>
        <v>6</v>
      </c>
      <c r="D9" s="5">
        <f t="shared" si="9"/>
        <v>33</v>
      </c>
      <c r="E9" s="5">
        <f t="shared" si="3"/>
        <v>0.9084431354</v>
      </c>
      <c r="F9" s="5">
        <f t="shared" si="4"/>
        <v>4</v>
      </c>
      <c r="G9" s="5">
        <f t="shared" si="10"/>
        <v>33</v>
      </c>
      <c r="H9" s="5">
        <f t="shared" si="5"/>
        <v>0</v>
      </c>
      <c r="I9" s="5">
        <f t="shared" si="6"/>
        <v>37</v>
      </c>
      <c r="J9" s="5">
        <f t="shared" si="7"/>
        <v>4</v>
      </c>
      <c r="K9" s="5">
        <f t="shared" si="11"/>
        <v>1</v>
      </c>
      <c r="L9" s="5">
        <f t="shared" si="8"/>
        <v>0</v>
      </c>
      <c r="M9" s="6"/>
      <c r="O9" s="12">
        <v>0.85</v>
      </c>
      <c r="P9" s="12">
        <v>1.0</v>
      </c>
      <c r="Q9" s="12">
        <v>6.0</v>
      </c>
      <c r="S9" s="12">
        <v>0.83</v>
      </c>
      <c r="T9" s="12">
        <v>1.0</v>
      </c>
      <c r="U9" s="12">
        <v>5.0</v>
      </c>
    </row>
    <row r="10">
      <c r="A10" s="5">
        <v>9.0</v>
      </c>
      <c r="B10" s="5">
        <f t="shared" si="1"/>
        <v>0.6559451672</v>
      </c>
      <c r="C10" s="5">
        <f t="shared" si="2"/>
        <v>3</v>
      </c>
      <c r="D10" s="5">
        <f t="shared" si="9"/>
        <v>36</v>
      </c>
      <c r="E10" s="5">
        <f t="shared" si="3"/>
        <v>0.5845817494</v>
      </c>
      <c r="F10" s="5">
        <f t="shared" si="4"/>
        <v>3</v>
      </c>
      <c r="G10" s="5">
        <f t="shared" si="10"/>
        <v>37</v>
      </c>
      <c r="H10" s="5">
        <f t="shared" si="5"/>
        <v>1</v>
      </c>
      <c r="I10" s="5">
        <f t="shared" si="6"/>
        <v>40</v>
      </c>
      <c r="J10" s="5">
        <f t="shared" si="7"/>
        <v>4</v>
      </c>
      <c r="K10" s="5">
        <f t="shared" si="11"/>
        <v>0</v>
      </c>
      <c r="L10" s="5">
        <f t="shared" si="8"/>
        <v>1</v>
      </c>
      <c r="M10" s="6"/>
    </row>
    <row r="11">
      <c r="A11" s="5">
        <v>10.0</v>
      </c>
      <c r="B11" s="5">
        <f t="shared" si="1"/>
        <v>0.464324247</v>
      </c>
      <c r="C11" s="5">
        <f t="shared" si="2"/>
        <v>5</v>
      </c>
      <c r="D11" s="5">
        <f t="shared" si="9"/>
        <v>41</v>
      </c>
      <c r="E11" s="5">
        <f t="shared" si="3"/>
        <v>0.3188262096</v>
      </c>
      <c r="F11" s="5">
        <f t="shared" si="4"/>
        <v>5</v>
      </c>
      <c r="G11" s="5">
        <f t="shared" si="10"/>
        <v>41</v>
      </c>
      <c r="H11" s="5">
        <f t="shared" si="5"/>
        <v>0</v>
      </c>
      <c r="I11" s="5">
        <f t="shared" si="6"/>
        <v>46</v>
      </c>
      <c r="J11" s="5">
        <f t="shared" si="7"/>
        <v>5</v>
      </c>
      <c r="K11" s="5">
        <f t="shared" si="11"/>
        <v>1</v>
      </c>
      <c r="L11" s="5">
        <f t="shared" si="8"/>
        <v>0</v>
      </c>
      <c r="M11" s="6"/>
    </row>
    <row r="12">
      <c r="A12" s="5">
        <v>11.0</v>
      </c>
      <c r="B12" s="5">
        <f t="shared" si="1"/>
        <v>0.2775532992</v>
      </c>
      <c r="C12" s="5">
        <f t="shared" si="2"/>
        <v>5</v>
      </c>
      <c r="D12" s="5">
        <f t="shared" si="9"/>
        <v>46</v>
      </c>
      <c r="E12" s="5">
        <f t="shared" si="3"/>
        <v>0.836488355</v>
      </c>
      <c r="F12" s="5">
        <f t="shared" si="4"/>
        <v>3</v>
      </c>
      <c r="G12" s="5">
        <f t="shared" si="10"/>
        <v>46</v>
      </c>
      <c r="H12" s="5">
        <f t="shared" si="5"/>
        <v>0</v>
      </c>
      <c r="I12" s="5">
        <f t="shared" si="6"/>
        <v>49</v>
      </c>
      <c r="J12" s="5">
        <f t="shared" si="7"/>
        <v>3</v>
      </c>
      <c r="K12" s="5">
        <f t="shared" si="11"/>
        <v>0</v>
      </c>
      <c r="L12" s="5">
        <f t="shared" si="8"/>
        <v>0</v>
      </c>
      <c r="M12" s="6"/>
    </row>
    <row r="13" ht="15.0" customHeight="1">
      <c r="A13" s="5">
        <v>12.0</v>
      </c>
      <c r="B13" s="5">
        <f t="shared" si="1"/>
        <v>0.3639389834</v>
      </c>
      <c r="C13" s="5">
        <f t="shared" si="2"/>
        <v>3</v>
      </c>
      <c r="D13" s="5">
        <f t="shared" si="9"/>
        <v>49</v>
      </c>
      <c r="E13" s="5">
        <f t="shared" si="3"/>
        <v>0.5620051092</v>
      </c>
      <c r="F13" s="5">
        <f t="shared" si="4"/>
        <v>4</v>
      </c>
      <c r="G13" s="5">
        <f t="shared" si="10"/>
        <v>49</v>
      </c>
      <c r="H13" s="5">
        <f t="shared" si="5"/>
        <v>0</v>
      </c>
      <c r="I13" s="5">
        <f t="shared" si="6"/>
        <v>53</v>
      </c>
      <c r="J13" s="5">
        <f t="shared" si="7"/>
        <v>4</v>
      </c>
      <c r="K13" s="5">
        <f t="shared" si="11"/>
        <v>0</v>
      </c>
      <c r="L13" s="5">
        <f t="shared" si="8"/>
        <v>0</v>
      </c>
      <c r="M13" s="6"/>
      <c r="N13" s="10" t="s">
        <v>18</v>
      </c>
      <c r="O13" s="13">
        <f>SUM(J2:J31)/A31</f>
        <v>3.4</v>
      </c>
      <c r="Q13" s="14" t="s">
        <v>19</v>
      </c>
      <c r="R13" s="15" t="s">
        <v>20</v>
      </c>
    </row>
    <row r="14">
      <c r="A14" s="5">
        <v>13.0</v>
      </c>
      <c r="B14" s="5">
        <f t="shared" si="1"/>
        <v>0.9903925432</v>
      </c>
      <c r="C14" s="5">
        <f t="shared" si="2"/>
        <v>4</v>
      </c>
      <c r="D14" s="5">
        <f t="shared" si="9"/>
        <v>53</v>
      </c>
      <c r="E14" s="5">
        <f t="shared" si="3"/>
        <v>0.6973749068</v>
      </c>
      <c r="F14" s="5">
        <f t="shared" si="4"/>
        <v>3</v>
      </c>
      <c r="G14" s="5">
        <f t="shared" si="10"/>
        <v>53</v>
      </c>
      <c r="H14" s="5">
        <f t="shared" si="5"/>
        <v>0</v>
      </c>
      <c r="I14" s="5">
        <f t="shared" si="6"/>
        <v>56</v>
      </c>
      <c r="J14" s="5">
        <f t="shared" si="7"/>
        <v>3</v>
      </c>
      <c r="K14" s="5">
        <f t="shared" si="11"/>
        <v>0</v>
      </c>
      <c r="L14" s="5">
        <f t="shared" si="8"/>
        <v>0</v>
      </c>
      <c r="M14" s="6"/>
      <c r="N14" s="10" t="s">
        <v>21</v>
      </c>
      <c r="O14" s="16">
        <f>1-(SUM(K2:K31)/I31)</f>
        <v>0.6956521739</v>
      </c>
      <c r="Q14" s="17">
        <v>3.0</v>
      </c>
      <c r="R14" s="18">
        <v>0.25</v>
      </c>
      <c r="S14" s="7">
        <v>0.25</v>
      </c>
    </row>
    <row r="15">
      <c r="A15" s="5">
        <v>14.0</v>
      </c>
      <c r="B15" s="5">
        <f t="shared" si="1"/>
        <v>0.2548287825</v>
      </c>
      <c r="C15" s="5">
        <f t="shared" si="2"/>
        <v>6</v>
      </c>
      <c r="D15" s="5">
        <f t="shared" si="9"/>
        <v>59</v>
      </c>
      <c r="E15" s="5">
        <f t="shared" si="3"/>
        <v>0.3660335255</v>
      </c>
      <c r="F15" s="5">
        <f t="shared" si="4"/>
        <v>2</v>
      </c>
      <c r="G15" s="5">
        <f t="shared" si="10"/>
        <v>59</v>
      </c>
      <c r="H15" s="5">
        <f t="shared" si="5"/>
        <v>0</v>
      </c>
      <c r="I15" s="5">
        <f t="shared" si="6"/>
        <v>61</v>
      </c>
      <c r="J15" s="5">
        <f t="shared" si="7"/>
        <v>2</v>
      </c>
      <c r="K15" s="5">
        <f t="shared" si="11"/>
        <v>3</v>
      </c>
      <c r="L15" s="5">
        <f t="shared" si="8"/>
        <v>0</v>
      </c>
      <c r="M15" s="6"/>
      <c r="N15" s="10" t="s">
        <v>22</v>
      </c>
      <c r="O15" s="16">
        <f>SUM(L2:L31)/A31</f>
        <v>0.1666666667</v>
      </c>
      <c r="Q15" s="17">
        <v>4.0</v>
      </c>
      <c r="R15" s="18">
        <v>0.4</v>
      </c>
      <c r="S15" s="7">
        <f t="shared" ref="S15:S17" si="12">S14+R15</f>
        <v>0.65</v>
      </c>
    </row>
    <row r="16">
      <c r="A16" s="5">
        <v>15.0</v>
      </c>
      <c r="B16" s="5">
        <f t="shared" si="1"/>
        <v>0.6817418456</v>
      </c>
      <c r="C16" s="5">
        <f t="shared" si="2"/>
        <v>6</v>
      </c>
      <c r="D16" s="5">
        <f t="shared" si="9"/>
        <v>65</v>
      </c>
      <c r="E16" s="5">
        <f t="shared" si="3"/>
        <v>0.2676597293</v>
      </c>
      <c r="F16" s="5">
        <f t="shared" si="4"/>
        <v>4</v>
      </c>
      <c r="G16" s="5">
        <f t="shared" si="10"/>
        <v>65</v>
      </c>
      <c r="H16" s="5">
        <f t="shared" si="5"/>
        <v>0</v>
      </c>
      <c r="I16" s="5">
        <f t="shared" si="6"/>
        <v>69</v>
      </c>
      <c r="J16" s="5">
        <f t="shared" si="7"/>
        <v>4</v>
      </c>
      <c r="K16" s="5">
        <f t="shared" si="11"/>
        <v>4</v>
      </c>
      <c r="L16" s="5">
        <f t="shared" si="8"/>
        <v>0</v>
      </c>
      <c r="M16" s="6"/>
      <c r="N16" s="10" t="s">
        <v>23</v>
      </c>
      <c r="O16" s="19">
        <f>SUM(L2:L31)</f>
        <v>5</v>
      </c>
      <c r="Q16" s="17">
        <v>5.0</v>
      </c>
      <c r="R16" s="18">
        <v>0.2</v>
      </c>
      <c r="S16" s="7">
        <f t="shared" si="12"/>
        <v>0.85</v>
      </c>
    </row>
    <row r="17">
      <c r="A17" s="5">
        <v>16.0</v>
      </c>
      <c r="B17" s="5">
        <f t="shared" si="1"/>
        <v>0.1444178551</v>
      </c>
      <c r="C17" s="5">
        <f t="shared" si="2"/>
        <v>3</v>
      </c>
      <c r="D17" s="5">
        <f t="shared" si="9"/>
        <v>68</v>
      </c>
      <c r="E17" s="5">
        <f t="shared" si="3"/>
        <v>0.758703491</v>
      </c>
      <c r="F17" s="5">
        <f t="shared" si="4"/>
        <v>2</v>
      </c>
      <c r="G17" s="5">
        <f t="shared" si="10"/>
        <v>69</v>
      </c>
      <c r="H17" s="5">
        <f t="shared" si="5"/>
        <v>1</v>
      </c>
      <c r="I17" s="5">
        <f t="shared" si="6"/>
        <v>71</v>
      </c>
      <c r="J17" s="5">
        <f t="shared" si="7"/>
        <v>3</v>
      </c>
      <c r="K17" s="5">
        <f t="shared" si="11"/>
        <v>0</v>
      </c>
      <c r="L17" s="5">
        <f t="shared" si="8"/>
        <v>1</v>
      </c>
      <c r="M17" s="6"/>
      <c r="N17" s="10" t="s">
        <v>24</v>
      </c>
      <c r="O17" s="20">
        <f>SUM(H2:H31)/O16</f>
        <v>1.2</v>
      </c>
      <c r="Q17" s="17">
        <v>6.0</v>
      </c>
      <c r="R17" s="18">
        <v>0.15</v>
      </c>
      <c r="S17" s="7">
        <f t="shared" si="12"/>
        <v>1</v>
      </c>
    </row>
    <row r="18">
      <c r="A18" s="5">
        <v>17.0</v>
      </c>
      <c r="B18" s="5">
        <f t="shared" si="1"/>
        <v>0.2184159115</v>
      </c>
      <c r="C18" s="5">
        <f t="shared" si="2"/>
        <v>5</v>
      </c>
      <c r="D18" s="5">
        <f t="shared" si="9"/>
        <v>73</v>
      </c>
      <c r="E18" s="5">
        <f t="shared" si="3"/>
        <v>0.06006470077</v>
      </c>
      <c r="F18" s="5">
        <f t="shared" si="4"/>
        <v>3</v>
      </c>
      <c r="G18" s="5">
        <f t="shared" si="10"/>
        <v>73</v>
      </c>
      <c r="H18" s="5">
        <f t="shared" si="5"/>
        <v>0</v>
      </c>
      <c r="I18" s="5">
        <f t="shared" si="6"/>
        <v>76</v>
      </c>
      <c r="J18" s="5">
        <f t="shared" si="7"/>
        <v>3</v>
      </c>
      <c r="K18" s="5">
        <f t="shared" si="11"/>
        <v>2</v>
      </c>
      <c r="L18" s="5">
        <f t="shared" si="8"/>
        <v>0</v>
      </c>
      <c r="M18" s="6"/>
      <c r="O18" s="21"/>
    </row>
    <row r="19">
      <c r="A19" s="5">
        <v>18.0</v>
      </c>
      <c r="B19" s="5">
        <f t="shared" si="1"/>
        <v>0.574584362</v>
      </c>
      <c r="C19" s="5">
        <f t="shared" si="2"/>
        <v>4</v>
      </c>
      <c r="D19" s="5">
        <f t="shared" si="9"/>
        <v>77</v>
      </c>
      <c r="E19" s="5">
        <f t="shared" si="3"/>
        <v>0.5169825312</v>
      </c>
      <c r="F19" s="5">
        <f t="shared" si="4"/>
        <v>3</v>
      </c>
      <c r="G19" s="5">
        <f t="shared" si="10"/>
        <v>77</v>
      </c>
      <c r="H19" s="5">
        <f t="shared" si="5"/>
        <v>0</v>
      </c>
      <c r="I19" s="5">
        <f t="shared" si="6"/>
        <v>80</v>
      </c>
      <c r="J19" s="5">
        <f t="shared" si="7"/>
        <v>3</v>
      </c>
      <c r="K19" s="5">
        <f t="shared" si="11"/>
        <v>1</v>
      </c>
      <c r="L19" s="5">
        <f t="shared" si="8"/>
        <v>0</v>
      </c>
      <c r="M19" s="6"/>
    </row>
    <row r="20">
      <c r="A20" s="5">
        <v>19.0</v>
      </c>
      <c r="B20" s="5">
        <f t="shared" si="1"/>
        <v>0.9947675528</v>
      </c>
      <c r="C20" s="5">
        <f t="shared" si="2"/>
        <v>6</v>
      </c>
      <c r="D20" s="5">
        <f t="shared" si="9"/>
        <v>83</v>
      </c>
      <c r="E20" s="5">
        <f t="shared" si="3"/>
        <v>0.4120662934</v>
      </c>
      <c r="F20" s="5">
        <f t="shared" si="4"/>
        <v>5</v>
      </c>
      <c r="G20" s="5">
        <f t="shared" si="10"/>
        <v>83</v>
      </c>
      <c r="H20" s="5">
        <f t="shared" si="5"/>
        <v>0</v>
      </c>
      <c r="I20" s="5">
        <f t="shared" si="6"/>
        <v>88</v>
      </c>
      <c r="J20" s="5">
        <f t="shared" si="7"/>
        <v>5</v>
      </c>
      <c r="K20" s="5">
        <f t="shared" si="11"/>
        <v>3</v>
      </c>
      <c r="L20" s="5">
        <f t="shared" si="8"/>
        <v>0</v>
      </c>
      <c r="M20" s="6"/>
    </row>
    <row r="21" ht="15.75" customHeight="1">
      <c r="A21" s="5">
        <v>20.0</v>
      </c>
      <c r="B21" s="5">
        <f t="shared" si="1"/>
        <v>0.4389121739</v>
      </c>
      <c r="C21" s="5">
        <f t="shared" si="2"/>
        <v>5</v>
      </c>
      <c r="D21" s="5">
        <f t="shared" si="9"/>
        <v>88</v>
      </c>
      <c r="E21" s="5">
        <f t="shared" si="3"/>
        <v>0.8707903234</v>
      </c>
      <c r="F21" s="5">
        <f t="shared" si="4"/>
        <v>4</v>
      </c>
      <c r="G21" s="5">
        <f t="shared" si="10"/>
        <v>88</v>
      </c>
      <c r="H21" s="5">
        <f t="shared" si="5"/>
        <v>0</v>
      </c>
      <c r="I21" s="5">
        <f t="shared" si="6"/>
        <v>92</v>
      </c>
      <c r="J21" s="5">
        <f t="shared" si="7"/>
        <v>4</v>
      </c>
      <c r="K21" s="5">
        <f t="shared" si="11"/>
        <v>0</v>
      </c>
      <c r="L21" s="5">
        <f t="shared" si="8"/>
        <v>0</v>
      </c>
      <c r="M21" s="6"/>
    </row>
    <row r="22" ht="15.75" customHeight="1">
      <c r="A22" s="5">
        <v>21.0</v>
      </c>
      <c r="B22" s="5">
        <f t="shared" si="1"/>
        <v>0.8485422175</v>
      </c>
      <c r="C22" s="5">
        <f t="shared" si="2"/>
        <v>6</v>
      </c>
      <c r="D22" s="5">
        <f t="shared" si="9"/>
        <v>94</v>
      </c>
      <c r="E22" s="5">
        <f t="shared" si="3"/>
        <v>0.8061528269</v>
      </c>
      <c r="F22" s="5">
        <f t="shared" si="4"/>
        <v>3</v>
      </c>
      <c r="G22" s="5">
        <f t="shared" si="10"/>
        <v>94</v>
      </c>
      <c r="H22" s="5">
        <f t="shared" si="5"/>
        <v>0</v>
      </c>
      <c r="I22" s="5">
        <f t="shared" si="6"/>
        <v>97</v>
      </c>
      <c r="J22" s="5">
        <f t="shared" si="7"/>
        <v>3</v>
      </c>
      <c r="K22" s="5">
        <f t="shared" si="11"/>
        <v>2</v>
      </c>
      <c r="L22" s="5">
        <f t="shared" si="8"/>
        <v>0</v>
      </c>
      <c r="M22" s="6"/>
    </row>
    <row r="23" ht="15.75" customHeight="1">
      <c r="A23" s="5">
        <v>22.0</v>
      </c>
      <c r="B23" s="5">
        <f t="shared" si="1"/>
        <v>0.9692017351</v>
      </c>
      <c r="C23" s="5">
        <f t="shared" si="2"/>
        <v>3</v>
      </c>
      <c r="D23" s="5">
        <f t="shared" si="9"/>
        <v>97</v>
      </c>
      <c r="E23" s="5">
        <f t="shared" si="3"/>
        <v>0.3536583882</v>
      </c>
      <c r="F23" s="5">
        <f t="shared" si="4"/>
        <v>2</v>
      </c>
      <c r="G23" s="5">
        <f t="shared" si="10"/>
        <v>97</v>
      </c>
      <c r="H23" s="5">
        <f t="shared" si="5"/>
        <v>0</v>
      </c>
      <c r="I23" s="5">
        <f t="shared" si="6"/>
        <v>99</v>
      </c>
      <c r="J23" s="5">
        <f t="shared" si="7"/>
        <v>2</v>
      </c>
      <c r="K23" s="5">
        <f t="shared" si="11"/>
        <v>0</v>
      </c>
      <c r="L23" s="5">
        <f t="shared" si="8"/>
        <v>0</v>
      </c>
      <c r="M23" s="6"/>
    </row>
    <row r="24" ht="15.75" customHeight="1">
      <c r="A24" s="5">
        <v>23.0</v>
      </c>
      <c r="B24" s="5">
        <f t="shared" si="1"/>
        <v>0.9847518295</v>
      </c>
      <c r="C24" s="5">
        <f t="shared" si="2"/>
        <v>6</v>
      </c>
      <c r="D24" s="5">
        <f t="shared" si="9"/>
        <v>103</v>
      </c>
      <c r="E24" s="5">
        <f t="shared" si="3"/>
        <v>0.2277307766</v>
      </c>
      <c r="F24" s="5">
        <f t="shared" si="4"/>
        <v>3</v>
      </c>
      <c r="G24" s="5">
        <f t="shared" si="10"/>
        <v>103</v>
      </c>
      <c r="H24" s="5">
        <f t="shared" si="5"/>
        <v>0</v>
      </c>
      <c r="I24" s="5">
        <f t="shared" si="6"/>
        <v>106</v>
      </c>
      <c r="J24" s="5">
        <f t="shared" si="7"/>
        <v>3</v>
      </c>
      <c r="K24" s="5">
        <f t="shared" si="11"/>
        <v>4</v>
      </c>
      <c r="L24" s="5">
        <f t="shared" si="8"/>
        <v>0</v>
      </c>
      <c r="M24" s="6"/>
    </row>
    <row r="25" ht="15.75" customHeight="1">
      <c r="A25" s="5">
        <v>24.0</v>
      </c>
      <c r="B25" s="5">
        <f t="shared" si="1"/>
        <v>0.6412703175</v>
      </c>
      <c r="C25" s="5">
        <f t="shared" si="2"/>
        <v>5</v>
      </c>
      <c r="D25" s="5">
        <f t="shared" si="9"/>
        <v>108</v>
      </c>
      <c r="E25" s="5">
        <f t="shared" si="3"/>
        <v>0.3318590483</v>
      </c>
      <c r="F25" s="5">
        <f t="shared" si="4"/>
        <v>4</v>
      </c>
      <c r="G25" s="5">
        <f t="shared" si="10"/>
        <v>108</v>
      </c>
      <c r="H25" s="5">
        <f t="shared" si="5"/>
        <v>0</v>
      </c>
      <c r="I25" s="5">
        <f t="shared" si="6"/>
        <v>112</v>
      </c>
      <c r="J25" s="5">
        <f t="shared" si="7"/>
        <v>4</v>
      </c>
      <c r="K25" s="5">
        <f t="shared" si="11"/>
        <v>2</v>
      </c>
      <c r="L25" s="5">
        <f t="shared" si="8"/>
        <v>0</v>
      </c>
      <c r="M25" s="6"/>
    </row>
    <row r="26" ht="15.75" customHeight="1">
      <c r="A26" s="5">
        <v>25.0</v>
      </c>
      <c r="B26" s="5">
        <f t="shared" si="1"/>
        <v>0.4002744795</v>
      </c>
      <c r="C26" s="5">
        <f t="shared" si="2"/>
        <v>4</v>
      </c>
      <c r="D26" s="5">
        <f t="shared" si="9"/>
        <v>112</v>
      </c>
      <c r="E26" s="5">
        <f t="shared" si="3"/>
        <v>0.7371880897</v>
      </c>
      <c r="F26" s="5">
        <f t="shared" si="4"/>
        <v>2</v>
      </c>
      <c r="G26" s="5">
        <f t="shared" si="10"/>
        <v>112</v>
      </c>
      <c r="H26" s="5">
        <f t="shared" si="5"/>
        <v>0</v>
      </c>
      <c r="I26" s="5">
        <f t="shared" si="6"/>
        <v>114</v>
      </c>
      <c r="J26" s="5">
        <f t="shared" si="7"/>
        <v>2</v>
      </c>
      <c r="K26" s="5">
        <f t="shared" si="11"/>
        <v>0</v>
      </c>
      <c r="L26" s="5">
        <f t="shared" si="8"/>
        <v>0</v>
      </c>
      <c r="M26" s="6"/>
    </row>
    <row r="27" ht="15.75" customHeight="1">
      <c r="A27" s="5">
        <v>26.0</v>
      </c>
      <c r="B27" s="5">
        <f t="shared" si="1"/>
        <v>0.9932366274</v>
      </c>
      <c r="C27" s="5">
        <f t="shared" si="2"/>
        <v>6</v>
      </c>
      <c r="D27" s="5">
        <f t="shared" si="9"/>
        <v>118</v>
      </c>
      <c r="E27" s="5">
        <f t="shared" si="3"/>
        <v>0.1063253182</v>
      </c>
      <c r="F27" s="5">
        <f t="shared" si="4"/>
        <v>2</v>
      </c>
      <c r="G27" s="5">
        <f t="shared" si="10"/>
        <v>118</v>
      </c>
      <c r="H27" s="5">
        <f t="shared" si="5"/>
        <v>0</v>
      </c>
      <c r="I27" s="5">
        <f t="shared" si="6"/>
        <v>120</v>
      </c>
      <c r="J27" s="5">
        <f t="shared" si="7"/>
        <v>2</v>
      </c>
      <c r="K27" s="5">
        <f t="shared" si="11"/>
        <v>4</v>
      </c>
      <c r="L27" s="5">
        <f t="shared" si="8"/>
        <v>0</v>
      </c>
      <c r="M27" s="6"/>
    </row>
    <row r="28" ht="15.75" customHeight="1">
      <c r="A28" s="5">
        <v>27.0</v>
      </c>
      <c r="B28" s="5">
        <f t="shared" si="1"/>
        <v>0.1856752854</v>
      </c>
      <c r="C28" s="5">
        <f t="shared" si="2"/>
        <v>5</v>
      </c>
      <c r="D28" s="5">
        <f t="shared" si="9"/>
        <v>123</v>
      </c>
      <c r="E28" s="5">
        <f t="shared" si="3"/>
        <v>0.1233925035</v>
      </c>
      <c r="F28" s="5">
        <f t="shared" si="4"/>
        <v>3</v>
      </c>
      <c r="G28" s="5">
        <f t="shared" si="10"/>
        <v>123</v>
      </c>
      <c r="H28" s="5">
        <f t="shared" si="5"/>
        <v>0</v>
      </c>
      <c r="I28" s="5">
        <f t="shared" si="6"/>
        <v>126</v>
      </c>
      <c r="J28" s="5">
        <f t="shared" si="7"/>
        <v>3</v>
      </c>
      <c r="K28" s="5">
        <f t="shared" si="11"/>
        <v>3</v>
      </c>
      <c r="L28" s="5">
        <f t="shared" si="8"/>
        <v>0</v>
      </c>
      <c r="M28" s="6"/>
    </row>
    <row r="29" ht="15.75" customHeight="1">
      <c r="A29" s="5">
        <v>28.0</v>
      </c>
      <c r="B29" s="5">
        <f t="shared" si="1"/>
        <v>0.1238981457</v>
      </c>
      <c r="C29" s="5">
        <f t="shared" si="2"/>
        <v>4</v>
      </c>
      <c r="D29" s="5">
        <f t="shared" si="9"/>
        <v>127</v>
      </c>
      <c r="E29" s="5">
        <f t="shared" si="3"/>
        <v>0.3815894641</v>
      </c>
      <c r="F29" s="5">
        <f t="shared" si="4"/>
        <v>4</v>
      </c>
      <c r="G29" s="5">
        <f t="shared" si="10"/>
        <v>127</v>
      </c>
      <c r="H29" s="5">
        <f t="shared" si="5"/>
        <v>0</v>
      </c>
      <c r="I29" s="5">
        <f t="shared" si="6"/>
        <v>131</v>
      </c>
      <c r="J29" s="5">
        <f t="shared" si="7"/>
        <v>4</v>
      </c>
      <c r="K29" s="5">
        <f t="shared" si="11"/>
        <v>1</v>
      </c>
      <c r="L29" s="5">
        <f t="shared" si="8"/>
        <v>0</v>
      </c>
      <c r="M29" s="6"/>
    </row>
    <row r="30" ht="15.75" customHeight="1">
      <c r="A30" s="5">
        <v>29.0</v>
      </c>
      <c r="B30" s="5">
        <f t="shared" si="1"/>
        <v>0.9957826421</v>
      </c>
      <c r="C30" s="5">
        <f t="shared" si="2"/>
        <v>3</v>
      </c>
      <c r="D30" s="5">
        <f t="shared" si="9"/>
        <v>130</v>
      </c>
      <c r="E30" s="5">
        <f t="shared" si="3"/>
        <v>0.7558137234</v>
      </c>
      <c r="F30" s="5">
        <f t="shared" si="4"/>
        <v>5</v>
      </c>
      <c r="G30" s="5">
        <f t="shared" si="10"/>
        <v>131</v>
      </c>
      <c r="H30" s="5">
        <f t="shared" si="5"/>
        <v>1</v>
      </c>
      <c r="I30" s="5">
        <f t="shared" si="6"/>
        <v>136</v>
      </c>
      <c r="J30" s="5">
        <f t="shared" si="7"/>
        <v>6</v>
      </c>
      <c r="K30" s="5">
        <f t="shared" si="11"/>
        <v>0</v>
      </c>
      <c r="L30" s="5">
        <f t="shared" si="8"/>
        <v>1</v>
      </c>
      <c r="M30" s="6"/>
    </row>
    <row r="31" ht="15.75" customHeight="1">
      <c r="A31" s="5">
        <v>30.0</v>
      </c>
      <c r="B31" s="5">
        <f t="shared" si="1"/>
        <v>0.9444739839</v>
      </c>
      <c r="C31" s="5">
        <f t="shared" si="2"/>
        <v>4</v>
      </c>
      <c r="D31" s="5">
        <f t="shared" si="9"/>
        <v>134</v>
      </c>
      <c r="E31" s="5">
        <f t="shared" si="3"/>
        <v>0.9121461702</v>
      </c>
      <c r="F31" s="5">
        <f t="shared" si="4"/>
        <v>2</v>
      </c>
      <c r="G31" s="5">
        <f t="shared" si="10"/>
        <v>136</v>
      </c>
      <c r="H31" s="5">
        <f t="shared" si="5"/>
        <v>2</v>
      </c>
      <c r="I31" s="5">
        <f t="shared" si="6"/>
        <v>138</v>
      </c>
      <c r="J31" s="5">
        <f t="shared" si="7"/>
        <v>4</v>
      </c>
      <c r="K31" s="5">
        <f t="shared" si="11"/>
        <v>0</v>
      </c>
      <c r="L31" s="5">
        <f t="shared" si="8"/>
        <v>1</v>
      </c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O41" s="2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O42" s="2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conditionalFormatting sqref="A1:M1 P1:Z1">
    <cfRule type="colorScale" priority="1">
      <colorScale>
        <cfvo type="min"/>
        <cfvo type="max"/>
        <color rgb="FFFF7128"/>
        <color rgb="FFFFEF9C"/>
      </colorScale>
    </cfRule>
  </conditionalFormatting>
  <conditionalFormatting sqref="O4:O5 P5:Q5 T5:U5">
    <cfRule type="colorScale" priority="2">
      <colorScale>
        <cfvo type="min"/>
        <cfvo type="max"/>
        <color rgb="FFFF7128"/>
        <color rgb="FFFFEF9C"/>
      </colorScale>
    </cfRule>
  </conditionalFormatting>
  <conditionalFormatting sqref="N13">
    <cfRule type="colorScale" priority="3">
      <colorScale>
        <cfvo type="min"/>
        <cfvo type="max"/>
        <color rgb="FFFF7128"/>
        <color rgb="FFFFEF9C"/>
      </colorScale>
    </cfRule>
  </conditionalFormatting>
  <conditionalFormatting sqref="N14">
    <cfRule type="colorScale" priority="4">
      <colorScale>
        <cfvo type="min"/>
        <cfvo type="max"/>
        <color rgb="FFFF7128"/>
        <color rgb="FFFFEF9C"/>
      </colorScale>
    </cfRule>
  </conditionalFormatting>
  <conditionalFormatting sqref="N15">
    <cfRule type="colorScale" priority="5">
      <colorScale>
        <cfvo type="min"/>
        <cfvo type="max"/>
        <color rgb="FFFF7128"/>
        <color rgb="FFFFEF9C"/>
      </colorScale>
    </cfRule>
  </conditionalFormatting>
  <conditionalFormatting sqref="S4:S5">
    <cfRule type="colorScale" priority="6">
      <colorScale>
        <cfvo type="min"/>
        <cfvo type="max"/>
        <color rgb="FFFF7128"/>
        <color rgb="FFFFEF9C"/>
      </colorScale>
    </cfRule>
  </conditionalFormatting>
  <conditionalFormatting sqref="N16">
    <cfRule type="colorScale" priority="7">
      <colorScale>
        <cfvo type="min"/>
        <cfvo type="max"/>
        <color rgb="FFFF7128"/>
        <color rgb="FFFFEF9C"/>
      </colorScale>
    </cfRule>
  </conditionalFormatting>
  <conditionalFormatting sqref="N17">
    <cfRule type="colorScale" priority="8">
      <colorScale>
        <cfvo type="min"/>
        <cfvo type="max"/>
        <color rgb="FFFF7128"/>
        <color rgb="FFFFEF9C"/>
      </colorScale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hidden="1" min="2" max="2" width="7.75"/>
    <col customWidth="1" min="3" max="3" width="14.63"/>
    <col customWidth="1" min="4" max="4" width="14.38"/>
    <col customWidth="1" hidden="1" min="5" max="5" width="7.75"/>
    <col customWidth="1" min="6" max="6" width="14.63"/>
    <col customWidth="1" min="7" max="7" width="12.13"/>
    <col customWidth="1" min="8" max="8" width="12.25"/>
    <col customWidth="1" min="9" max="9" width="12.63"/>
    <col customWidth="1" min="10" max="10" width="14.5"/>
    <col customWidth="1" min="11" max="11" width="13.88"/>
    <col customWidth="1" min="12" max="13" width="7.75"/>
    <col customWidth="1" min="14" max="14" width="27.75"/>
    <col customWidth="1" min="15" max="26" width="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>
        <v>9.0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</row>
    <row r="2">
      <c r="A2" s="5">
        <v>1.0</v>
      </c>
      <c r="B2" s="5">
        <f t="shared" ref="B2:B31" si="1">RAND()</f>
        <v>0.9027616727</v>
      </c>
      <c r="C2" s="22">
        <v>3.28280145037198</v>
      </c>
      <c r="D2" s="5">
        <f>C2</f>
        <v>3.28280145</v>
      </c>
      <c r="E2" s="5">
        <f t="shared" ref="E2:E31" si="2">RAND()</f>
        <v>0.9155024966</v>
      </c>
      <c r="F2" s="22">
        <v>3.3467027330172</v>
      </c>
      <c r="G2" s="5">
        <f>D2</f>
        <v>3.28280145</v>
      </c>
      <c r="H2" s="5">
        <f t="shared" ref="H2:H31" si="3">G2-D2</f>
        <v>0</v>
      </c>
      <c r="I2" s="5">
        <f t="shared" ref="I2:I31" si="4">G2+F2</f>
        <v>6.629504183</v>
      </c>
      <c r="J2" s="5">
        <f t="shared" ref="J2:J31" si="5">F2+H2</f>
        <v>3.346702733</v>
      </c>
      <c r="K2" s="5">
        <f>D2</f>
        <v>3.28280145</v>
      </c>
      <c r="L2" s="5">
        <f t="shared" ref="L2:L31" si="6">IF(H2&gt;0,1,0)</f>
        <v>0</v>
      </c>
      <c r="M2" s="23"/>
      <c r="O2" s="4"/>
    </row>
    <row r="3">
      <c r="A3" s="5">
        <v>2.0</v>
      </c>
      <c r="B3" s="5">
        <f t="shared" si="1"/>
        <v>0.004653454434</v>
      </c>
      <c r="C3" s="22">
        <v>4.29571429711381</v>
      </c>
      <c r="D3" s="5">
        <f t="shared" ref="D3:D31" si="7">D2+C3</f>
        <v>7.578515747</v>
      </c>
      <c r="E3" s="5">
        <f t="shared" si="2"/>
        <v>0.8738185184</v>
      </c>
      <c r="F3" s="22">
        <v>5.55394838247648</v>
      </c>
      <c r="G3" s="5">
        <f t="shared" ref="G3:G31" si="8">MAX(I2,D3)</f>
        <v>7.578515747</v>
      </c>
      <c r="H3" s="5">
        <f t="shared" si="3"/>
        <v>0</v>
      </c>
      <c r="I3" s="5">
        <f t="shared" si="4"/>
        <v>13.13246413</v>
      </c>
      <c r="J3" s="5">
        <f t="shared" si="5"/>
        <v>5.553948382</v>
      </c>
      <c r="K3" s="5">
        <f t="shared" ref="K3:K31" si="9">G3-I2</f>
        <v>0.9490115641</v>
      </c>
      <c r="L3" s="5">
        <f t="shared" si="6"/>
        <v>0</v>
      </c>
      <c r="M3" s="23"/>
    </row>
    <row r="4">
      <c r="A4" s="5">
        <v>3.0</v>
      </c>
      <c r="B4" s="5">
        <f t="shared" si="1"/>
        <v>0.9466634129</v>
      </c>
      <c r="C4" s="22">
        <v>5.98891392904519</v>
      </c>
      <c r="D4" s="5">
        <f t="shared" si="7"/>
        <v>13.56742968</v>
      </c>
      <c r="E4" s="5">
        <f t="shared" si="2"/>
        <v>0.3221715229</v>
      </c>
      <c r="F4" s="22">
        <v>3.41954927502984</v>
      </c>
      <c r="G4" s="5">
        <f t="shared" si="8"/>
        <v>13.56742968</v>
      </c>
      <c r="H4" s="5">
        <f t="shared" si="3"/>
        <v>0</v>
      </c>
      <c r="I4" s="5">
        <f t="shared" si="4"/>
        <v>16.98697895</v>
      </c>
      <c r="J4" s="5">
        <f t="shared" si="5"/>
        <v>3.419549275</v>
      </c>
      <c r="K4" s="5">
        <f t="shared" si="9"/>
        <v>0.4349655466</v>
      </c>
      <c r="L4" s="5">
        <f t="shared" si="6"/>
        <v>0</v>
      </c>
      <c r="M4" s="23"/>
      <c r="O4" s="8" t="s">
        <v>2</v>
      </c>
      <c r="S4" s="8" t="s">
        <v>5</v>
      </c>
    </row>
    <row r="5">
      <c r="A5" s="5">
        <v>4.0</v>
      </c>
      <c r="B5" s="5">
        <f t="shared" si="1"/>
        <v>0.2995849842</v>
      </c>
      <c r="C5" s="22">
        <v>3.20056425455149</v>
      </c>
      <c r="D5" s="5">
        <f t="shared" si="7"/>
        <v>16.76799393</v>
      </c>
      <c r="E5" s="5">
        <f t="shared" si="2"/>
        <v>0.3836712377</v>
      </c>
      <c r="F5" s="22">
        <v>3.34578395359952</v>
      </c>
      <c r="G5" s="5">
        <f t="shared" si="8"/>
        <v>16.98697895</v>
      </c>
      <c r="H5" s="5">
        <f t="shared" si="3"/>
        <v>0.2189850205</v>
      </c>
      <c r="I5" s="5">
        <f t="shared" si="4"/>
        <v>20.33276291</v>
      </c>
      <c r="J5" s="5">
        <f t="shared" si="5"/>
        <v>3.564768974</v>
      </c>
      <c r="K5" s="5">
        <f t="shared" si="9"/>
        <v>0</v>
      </c>
      <c r="L5" s="5">
        <f t="shared" si="6"/>
        <v>1</v>
      </c>
      <c r="M5" s="23"/>
      <c r="O5" s="9" t="s">
        <v>14</v>
      </c>
      <c r="P5" s="9" t="s">
        <v>15</v>
      </c>
      <c r="Q5" s="10" t="s">
        <v>16</v>
      </c>
      <c r="S5" s="24" t="s">
        <v>14</v>
      </c>
      <c r="T5" s="10" t="s">
        <v>15</v>
      </c>
      <c r="U5" s="10" t="s">
        <v>17</v>
      </c>
    </row>
    <row r="6">
      <c r="A6" s="5">
        <v>5.0</v>
      </c>
      <c r="B6" s="5">
        <f t="shared" si="1"/>
        <v>0.884645799</v>
      </c>
      <c r="C6" s="22">
        <v>4.18887835534996</v>
      </c>
      <c r="D6" s="5">
        <f t="shared" si="7"/>
        <v>20.95687229</v>
      </c>
      <c r="E6" s="5">
        <f t="shared" si="2"/>
        <v>0.04466486695</v>
      </c>
      <c r="F6" s="22">
        <v>5.45395368448284</v>
      </c>
      <c r="G6" s="5">
        <f t="shared" si="8"/>
        <v>20.95687229</v>
      </c>
      <c r="H6" s="5">
        <f t="shared" si="3"/>
        <v>0</v>
      </c>
      <c r="I6" s="5">
        <f t="shared" si="4"/>
        <v>26.41082597</v>
      </c>
      <c r="J6" s="5">
        <f t="shared" si="5"/>
        <v>5.453953684</v>
      </c>
      <c r="K6" s="5">
        <f t="shared" si="9"/>
        <v>0.6241093813</v>
      </c>
      <c r="L6" s="5">
        <f t="shared" si="6"/>
        <v>0</v>
      </c>
      <c r="M6" s="23"/>
      <c r="O6" s="12">
        <v>0.0</v>
      </c>
      <c r="P6" s="12">
        <v>0.25</v>
      </c>
      <c r="Q6" s="12">
        <v>3.0</v>
      </c>
      <c r="S6" s="12">
        <v>0.0</v>
      </c>
      <c r="T6" s="12">
        <v>0.4</v>
      </c>
      <c r="U6" s="12">
        <v>3.0</v>
      </c>
    </row>
    <row r="7">
      <c r="A7" s="5">
        <v>6.0</v>
      </c>
      <c r="B7" s="5">
        <f t="shared" si="1"/>
        <v>0.3768998297</v>
      </c>
      <c r="C7" s="22">
        <v>3.61752005016506</v>
      </c>
      <c r="D7" s="5">
        <f t="shared" si="7"/>
        <v>24.57439234</v>
      </c>
      <c r="E7" s="5">
        <f t="shared" si="2"/>
        <v>0.1686980262</v>
      </c>
      <c r="F7" s="22">
        <v>3.28512297541465</v>
      </c>
      <c r="G7" s="5">
        <f t="shared" si="8"/>
        <v>26.41082597</v>
      </c>
      <c r="H7" s="5">
        <f t="shared" si="3"/>
        <v>1.836433634</v>
      </c>
      <c r="I7" s="5">
        <f t="shared" si="4"/>
        <v>29.69594895</v>
      </c>
      <c r="J7" s="5">
        <f t="shared" si="5"/>
        <v>5.12155661</v>
      </c>
      <c r="K7" s="5">
        <f t="shared" si="9"/>
        <v>0</v>
      </c>
      <c r="L7" s="5">
        <f t="shared" si="6"/>
        <v>1</v>
      </c>
      <c r="M7" s="23"/>
      <c r="O7" s="12">
        <v>0.25</v>
      </c>
      <c r="P7" s="12">
        <v>0.65</v>
      </c>
      <c r="Q7" s="12">
        <v>4.0</v>
      </c>
      <c r="S7" s="12">
        <v>0.4</v>
      </c>
      <c r="T7" s="12">
        <v>0.75</v>
      </c>
      <c r="U7" s="12">
        <v>4.0</v>
      </c>
    </row>
    <row r="8">
      <c r="A8" s="5">
        <v>7.0</v>
      </c>
      <c r="B8" s="5">
        <f t="shared" si="1"/>
        <v>0.1330401027</v>
      </c>
      <c r="C8" s="22">
        <v>4.86601336096563</v>
      </c>
      <c r="D8" s="5">
        <f t="shared" si="7"/>
        <v>29.4404057</v>
      </c>
      <c r="E8" s="5">
        <f t="shared" si="2"/>
        <v>0.9605249476</v>
      </c>
      <c r="F8" s="22">
        <v>3.30424848718167</v>
      </c>
      <c r="G8" s="5">
        <f t="shared" si="8"/>
        <v>29.69594895</v>
      </c>
      <c r="H8" s="5">
        <f t="shared" si="3"/>
        <v>0.2555432488</v>
      </c>
      <c r="I8" s="5">
        <f t="shared" si="4"/>
        <v>33.00019743</v>
      </c>
      <c r="J8" s="5">
        <f t="shared" si="5"/>
        <v>3.559791736</v>
      </c>
      <c r="K8" s="5">
        <f t="shared" si="9"/>
        <v>0</v>
      </c>
      <c r="L8" s="5">
        <f t="shared" si="6"/>
        <v>1</v>
      </c>
      <c r="M8" s="23"/>
      <c r="O8" s="12">
        <v>0.65</v>
      </c>
      <c r="P8" s="12">
        <v>0.85</v>
      </c>
      <c r="Q8" s="12">
        <v>5.0</v>
      </c>
      <c r="S8" s="12">
        <v>0.75</v>
      </c>
      <c r="T8" s="12">
        <v>0.9</v>
      </c>
      <c r="U8" s="12">
        <v>5.0</v>
      </c>
    </row>
    <row r="9">
      <c r="A9" s="5">
        <v>8.0</v>
      </c>
      <c r="B9" s="5">
        <f t="shared" si="1"/>
        <v>0.3989862124</v>
      </c>
      <c r="C9" s="22">
        <v>3.93234289758633</v>
      </c>
      <c r="D9" s="5">
        <f t="shared" si="7"/>
        <v>33.3727486</v>
      </c>
      <c r="E9" s="5">
        <f t="shared" si="2"/>
        <v>0.4609091698</v>
      </c>
      <c r="F9" s="22">
        <v>3.55238091863873</v>
      </c>
      <c r="G9" s="5">
        <f t="shared" si="8"/>
        <v>33.3727486</v>
      </c>
      <c r="H9" s="5">
        <f t="shared" si="3"/>
        <v>0</v>
      </c>
      <c r="I9" s="5">
        <f t="shared" si="4"/>
        <v>36.92512951</v>
      </c>
      <c r="J9" s="5">
        <f t="shared" si="5"/>
        <v>3.552380919</v>
      </c>
      <c r="K9" s="5">
        <f t="shared" si="9"/>
        <v>0.3725511616</v>
      </c>
      <c r="L9" s="5">
        <f t="shared" si="6"/>
        <v>0</v>
      </c>
      <c r="M9" s="23"/>
      <c r="O9" s="12">
        <v>0.85</v>
      </c>
      <c r="P9" s="12">
        <v>1.0</v>
      </c>
      <c r="Q9" s="12">
        <v>6.0</v>
      </c>
      <c r="S9" s="12">
        <v>0.9</v>
      </c>
      <c r="T9" s="12">
        <v>1.0</v>
      </c>
      <c r="U9" s="12">
        <v>6.0</v>
      </c>
    </row>
    <row r="10">
      <c r="A10" s="5">
        <v>9.0</v>
      </c>
      <c r="B10" s="5">
        <f t="shared" si="1"/>
        <v>0.6924905359</v>
      </c>
      <c r="C10" s="22">
        <v>3.23775545934051</v>
      </c>
      <c r="D10" s="5">
        <f t="shared" si="7"/>
        <v>36.61050405</v>
      </c>
      <c r="E10" s="5">
        <f t="shared" si="2"/>
        <v>0.08757112398</v>
      </c>
      <c r="F10" s="22">
        <v>3.29780971575684</v>
      </c>
      <c r="G10" s="5">
        <f t="shared" si="8"/>
        <v>36.92512951</v>
      </c>
      <c r="H10" s="5">
        <f t="shared" si="3"/>
        <v>0.3146254593</v>
      </c>
      <c r="I10" s="5">
        <f t="shared" si="4"/>
        <v>40.22293923</v>
      </c>
      <c r="J10" s="5">
        <f t="shared" si="5"/>
        <v>3.612435175</v>
      </c>
      <c r="K10" s="5">
        <f t="shared" si="9"/>
        <v>0</v>
      </c>
      <c r="L10" s="5">
        <f t="shared" si="6"/>
        <v>1</v>
      </c>
      <c r="M10" s="23"/>
    </row>
    <row r="11">
      <c r="A11" s="5">
        <v>10.0</v>
      </c>
      <c r="B11" s="5">
        <f t="shared" si="1"/>
        <v>0.3074815036</v>
      </c>
      <c r="C11" s="22">
        <v>3.68030737137118</v>
      </c>
      <c r="D11" s="5">
        <f t="shared" si="7"/>
        <v>40.29081143</v>
      </c>
      <c r="E11" s="5">
        <f t="shared" si="2"/>
        <v>0.8317181162</v>
      </c>
      <c r="F11" s="22">
        <v>4.82230575482963</v>
      </c>
      <c r="G11" s="5">
        <f t="shared" si="8"/>
        <v>40.29081143</v>
      </c>
      <c r="H11" s="5">
        <f t="shared" si="3"/>
        <v>0</v>
      </c>
      <c r="I11" s="5">
        <f t="shared" si="4"/>
        <v>45.11311718</v>
      </c>
      <c r="J11" s="5">
        <f t="shared" si="5"/>
        <v>4.822305755</v>
      </c>
      <c r="K11" s="5">
        <f t="shared" si="9"/>
        <v>0.06787219632</v>
      </c>
      <c r="L11" s="5">
        <f t="shared" si="6"/>
        <v>0</v>
      </c>
      <c r="M11" s="23"/>
    </row>
    <row r="12">
      <c r="A12" s="5">
        <v>11.0</v>
      </c>
      <c r="B12" s="5">
        <f t="shared" si="1"/>
        <v>0.1594950011</v>
      </c>
      <c r="C12" s="22">
        <v>5.77431594807545</v>
      </c>
      <c r="D12" s="5">
        <f t="shared" si="7"/>
        <v>46.06512737</v>
      </c>
      <c r="E12" s="5">
        <f t="shared" si="2"/>
        <v>0.03142111969</v>
      </c>
      <c r="F12" s="22">
        <v>5.313497770482</v>
      </c>
      <c r="G12" s="5">
        <f t="shared" si="8"/>
        <v>46.06512737</v>
      </c>
      <c r="H12" s="5">
        <f t="shared" si="3"/>
        <v>0</v>
      </c>
      <c r="I12" s="5">
        <f t="shared" si="4"/>
        <v>51.37862514</v>
      </c>
      <c r="J12" s="5">
        <f t="shared" si="5"/>
        <v>5.31349777</v>
      </c>
      <c r="K12" s="5">
        <f t="shared" si="9"/>
        <v>0.9520101932</v>
      </c>
      <c r="L12" s="5">
        <f t="shared" si="6"/>
        <v>0</v>
      </c>
      <c r="M12" s="23"/>
    </row>
    <row r="13">
      <c r="A13" s="5">
        <v>12.0</v>
      </c>
      <c r="B13" s="5">
        <f t="shared" si="1"/>
        <v>0.1008926421</v>
      </c>
      <c r="C13" s="22">
        <v>3.57842252073323</v>
      </c>
      <c r="D13" s="5">
        <f t="shared" si="7"/>
        <v>49.64354989</v>
      </c>
      <c r="E13" s="5">
        <f t="shared" si="2"/>
        <v>0.5142779792</v>
      </c>
      <c r="F13" s="22">
        <v>4.68842913712513</v>
      </c>
      <c r="G13" s="5">
        <f t="shared" si="8"/>
        <v>51.37862514</v>
      </c>
      <c r="H13" s="5">
        <f t="shared" si="3"/>
        <v>1.73507525</v>
      </c>
      <c r="I13" s="5">
        <f t="shared" si="4"/>
        <v>56.06705428</v>
      </c>
      <c r="J13" s="5">
        <f t="shared" si="5"/>
        <v>6.423504387</v>
      </c>
      <c r="K13" s="5">
        <f t="shared" si="9"/>
        <v>0</v>
      </c>
      <c r="L13" s="5">
        <f t="shared" si="6"/>
        <v>1</v>
      </c>
      <c r="N13" s="10" t="s">
        <v>18</v>
      </c>
      <c r="O13" s="13">
        <f>SUM(J2:J31)/A31</f>
        <v>5.794894651</v>
      </c>
    </row>
    <row r="14">
      <c r="A14" s="5">
        <v>13.0</v>
      </c>
      <c r="B14" s="5">
        <f t="shared" si="1"/>
        <v>0.3408049707</v>
      </c>
      <c r="C14" s="22">
        <v>3.12477831897518</v>
      </c>
      <c r="D14" s="5">
        <f t="shared" si="7"/>
        <v>52.76832821</v>
      </c>
      <c r="E14" s="5">
        <f t="shared" si="2"/>
        <v>0.1745603926</v>
      </c>
      <c r="F14" s="22">
        <v>3.26827503724208</v>
      </c>
      <c r="G14" s="5">
        <f t="shared" si="8"/>
        <v>56.06705428</v>
      </c>
      <c r="H14" s="5">
        <f t="shared" si="3"/>
        <v>3.298726068</v>
      </c>
      <c r="I14" s="5">
        <f t="shared" si="4"/>
        <v>59.33532932</v>
      </c>
      <c r="J14" s="5">
        <f t="shared" si="5"/>
        <v>6.567001105</v>
      </c>
      <c r="K14" s="5">
        <f t="shared" si="9"/>
        <v>0</v>
      </c>
      <c r="L14" s="5">
        <f t="shared" si="6"/>
        <v>1</v>
      </c>
      <c r="N14" s="10" t="s">
        <v>21</v>
      </c>
      <c r="O14" s="16">
        <f>1-(SUM(K2:K31)/I31)</f>
        <v>0.947644494</v>
      </c>
    </row>
    <row r="15">
      <c r="A15" s="5">
        <v>14.0</v>
      </c>
      <c r="B15" s="5">
        <f t="shared" si="1"/>
        <v>0.5756130441</v>
      </c>
      <c r="C15" s="22">
        <v>4.59094547904035</v>
      </c>
      <c r="D15" s="5">
        <f t="shared" si="7"/>
        <v>57.35927369</v>
      </c>
      <c r="E15" s="5">
        <f t="shared" si="2"/>
        <v>0.2948736913</v>
      </c>
      <c r="F15" s="22">
        <v>5.69384818241899</v>
      </c>
      <c r="G15" s="5">
        <f t="shared" si="8"/>
        <v>59.33532932</v>
      </c>
      <c r="H15" s="5">
        <f t="shared" si="3"/>
        <v>1.976055626</v>
      </c>
      <c r="I15" s="5">
        <f t="shared" si="4"/>
        <v>65.0291775</v>
      </c>
      <c r="J15" s="5">
        <f t="shared" si="5"/>
        <v>7.669903809</v>
      </c>
      <c r="K15" s="5">
        <f t="shared" si="9"/>
        <v>0</v>
      </c>
      <c r="L15" s="5">
        <f t="shared" si="6"/>
        <v>1</v>
      </c>
      <c r="N15" s="10" t="s">
        <v>22</v>
      </c>
      <c r="O15" s="16">
        <f>SUM(L2:L31)/A31</f>
        <v>0.7333333333</v>
      </c>
    </row>
    <row r="16">
      <c r="A16" s="5">
        <v>15.0</v>
      </c>
      <c r="B16" s="5">
        <f t="shared" si="1"/>
        <v>0.4127834798</v>
      </c>
      <c r="C16" s="22">
        <v>4.56435917999173</v>
      </c>
      <c r="D16" s="5">
        <f t="shared" si="7"/>
        <v>61.92363287</v>
      </c>
      <c r="E16" s="5">
        <f t="shared" si="2"/>
        <v>0.4922613409</v>
      </c>
      <c r="F16" s="22">
        <v>5.63382242945252</v>
      </c>
      <c r="G16" s="5">
        <f t="shared" si="8"/>
        <v>65.0291775</v>
      </c>
      <c r="H16" s="5">
        <f t="shared" si="3"/>
        <v>3.105544629</v>
      </c>
      <c r="I16" s="5">
        <f t="shared" si="4"/>
        <v>70.66299993</v>
      </c>
      <c r="J16" s="5">
        <f t="shared" si="5"/>
        <v>8.739367058</v>
      </c>
      <c r="K16" s="5">
        <f t="shared" si="9"/>
        <v>0</v>
      </c>
      <c r="L16" s="5">
        <f t="shared" si="6"/>
        <v>1</v>
      </c>
      <c r="N16" s="10" t="s">
        <v>23</v>
      </c>
      <c r="O16" s="19">
        <f>SUM(L2:L31)</f>
        <v>22</v>
      </c>
    </row>
    <row r="17">
      <c r="A17" s="5">
        <v>16.0</v>
      </c>
      <c r="B17" s="5">
        <f t="shared" si="1"/>
        <v>0.7237867576</v>
      </c>
      <c r="C17" s="22">
        <v>4.76907785467239</v>
      </c>
      <c r="D17" s="5">
        <f t="shared" si="7"/>
        <v>66.69271073</v>
      </c>
      <c r="E17" s="5">
        <f t="shared" si="2"/>
        <v>0.8027423862</v>
      </c>
      <c r="F17" s="22">
        <v>4.67816095647346</v>
      </c>
      <c r="G17" s="5">
        <f t="shared" si="8"/>
        <v>70.66299993</v>
      </c>
      <c r="H17" s="5">
        <f t="shared" si="3"/>
        <v>3.970289203</v>
      </c>
      <c r="I17" s="5">
        <f t="shared" si="4"/>
        <v>75.34116089</v>
      </c>
      <c r="J17" s="5">
        <f t="shared" si="5"/>
        <v>8.64845016</v>
      </c>
      <c r="K17" s="5">
        <f t="shared" si="9"/>
        <v>0</v>
      </c>
      <c r="L17" s="5">
        <f t="shared" si="6"/>
        <v>1</v>
      </c>
      <c r="N17" s="10" t="s">
        <v>24</v>
      </c>
      <c r="O17" s="20">
        <f>SUM(H2:H31)/O16</f>
        <v>1.890392359</v>
      </c>
    </row>
    <row r="18">
      <c r="A18" s="5">
        <v>17.0</v>
      </c>
      <c r="B18" s="5">
        <f t="shared" si="1"/>
        <v>0.6730788173</v>
      </c>
      <c r="C18" s="22">
        <v>5.6866783328209</v>
      </c>
      <c r="D18" s="5">
        <f t="shared" si="7"/>
        <v>72.37938906</v>
      </c>
      <c r="E18" s="5">
        <f t="shared" si="2"/>
        <v>0.7734496831</v>
      </c>
      <c r="F18" s="22">
        <v>3.10774550586337</v>
      </c>
      <c r="G18" s="5">
        <f t="shared" si="8"/>
        <v>75.34116089</v>
      </c>
      <c r="H18" s="5">
        <f t="shared" si="3"/>
        <v>2.961771827</v>
      </c>
      <c r="I18" s="5">
        <f t="shared" si="4"/>
        <v>78.44890639</v>
      </c>
      <c r="J18" s="5">
        <f t="shared" si="5"/>
        <v>6.069517333</v>
      </c>
      <c r="K18" s="5">
        <f t="shared" si="9"/>
        <v>0</v>
      </c>
      <c r="L18" s="5">
        <f t="shared" si="6"/>
        <v>1</v>
      </c>
      <c r="M18" s="23"/>
      <c r="O18" s="21"/>
    </row>
    <row r="19">
      <c r="A19" s="5">
        <v>18.0</v>
      </c>
      <c r="B19" s="5">
        <f t="shared" si="1"/>
        <v>0.4965510652</v>
      </c>
      <c r="C19" s="22">
        <v>5.35367774030052</v>
      </c>
      <c r="D19" s="5">
        <f t="shared" si="7"/>
        <v>77.7330668</v>
      </c>
      <c r="E19" s="5">
        <f t="shared" si="2"/>
        <v>0.3278693307</v>
      </c>
      <c r="F19" s="22">
        <v>4.45748238138188</v>
      </c>
      <c r="G19" s="5">
        <f t="shared" si="8"/>
        <v>78.44890639</v>
      </c>
      <c r="H19" s="5">
        <f t="shared" si="3"/>
        <v>0.7158395925</v>
      </c>
      <c r="I19" s="5">
        <f t="shared" si="4"/>
        <v>82.90638877</v>
      </c>
      <c r="J19" s="5">
        <f t="shared" si="5"/>
        <v>5.173321974</v>
      </c>
      <c r="K19" s="5">
        <f t="shared" si="9"/>
        <v>0</v>
      </c>
      <c r="L19" s="5">
        <f t="shared" si="6"/>
        <v>1</v>
      </c>
      <c r="M19" s="23"/>
    </row>
    <row r="20">
      <c r="A20" s="5">
        <v>19.0</v>
      </c>
      <c r="B20" s="5">
        <f t="shared" si="1"/>
        <v>0.6188347667</v>
      </c>
      <c r="C20" s="22">
        <v>4.7470865715817</v>
      </c>
      <c r="D20" s="5">
        <f t="shared" si="7"/>
        <v>82.48015337</v>
      </c>
      <c r="E20" s="5">
        <f t="shared" si="2"/>
        <v>0.9902257396</v>
      </c>
      <c r="F20" s="22">
        <v>4.37437535341879</v>
      </c>
      <c r="G20" s="5">
        <f t="shared" si="8"/>
        <v>82.90638877</v>
      </c>
      <c r="H20" s="5">
        <f t="shared" si="3"/>
        <v>0.4262354023</v>
      </c>
      <c r="I20" s="5">
        <f t="shared" si="4"/>
        <v>87.28076413</v>
      </c>
      <c r="J20" s="5">
        <f t="shared" si="5"/>
        <v>4.800610756</v>
      </c>
      <c r="K20" s="5">
        <f t="shared" si="9"/>
        <v>0</v>
      </c>
      <c r="L20" s="5">
        <f t="shared" si="6"/>
        <v>1</v>
      </c>
      <c r="M20" s="23"/>
    </row>
    <row r="21" ht="15.75" customHeight="1">
      <c r="A21" s="5">
        <v>20.0</v>
      </c>
      <c r="B21" s="5">
        <f t="shared" si="1"/>
        <v>0.1309374228</v>
      </c>
      <c r="C21" s="22">
        <v>3.77280463092459</v>
      </c>
      <c r="D21" s="5">
        <f t="shared" si="7"/>
        <v>86.252958</v>
      </c>
      <c r="E21" s="5">
        <f t="shared" si="2"/>
        <v>0.6483002989</v>
      </c>
      <c r="F21" s="22">
        <v>4.18834583114385</v>
      </c>
      <c r="G21" s="5">
        <f t="shared" si="8"/>
        <v>87.28076413</v>
      </c>
      <c r="H21" s="5">
        <f t="shared" si="3"/>
        <v>1.027806125</v>
      </c>
      <c r="I21" s="5">
        <f t="shared" si="4"/>
        <v>91.46910996</v>
      </c>
      <c r="J21" s="5">
        <f t="shared" si="5"/>
        <v>5.216151956</v>
      </c>
      <c r="K21" s="5">
        <f t="shared" si="9"/>
        <v>0</v>
      </c>
      <c r="L21" s="5">
        <f t="shared" si="6"/>
        <v>1</v>
      </c>
      <c r="M21" s="23"/>
    </row>
    <row r="22" ht="15.75" customHeight="1">
      <c r="A22" s="5">
        <v>21.0</v>
      </c>
      <c r="B22" s="5">
        <f t="shared" si="1"/>
        <v>0.2691643722</v>
      </c>
      <c r="C22" s="22">
        <v>5.83983791980659</v>
      </c>
      <c r="D22" s="5">
        <f t="shared" si="7"/>
        <v>92.09279592</v>
      </c>
      <c r="E22" s="5">
        <f t="shared" si="2"/>
        <v>0.6225884613</v>
      </c>
      <c r="F22" s="22">
        <v>4.73114115283854</v>
      </c>
      <c r="G22" s="5">
        <f t="shared" si="8"/>
        <v>92.09279592</v>
      </c>
      <c r="H22" s="5">
        <f t="shared" si="3"/>
        <v>0</v>
      </c>
      <c r="I22" s="5">
        <f t="shared" si="4"/>
        <v>96.82393708</v>
      </c>
      <c r="J22" s="5">
        <f t="shared" si="5"/>
        <v>4.731141153</v>
      </c>
      <c r="K22" s="5">
        <f t="shared" si="9"/>
        <v>0.6236859638</v>
      </c>
      <c r="L22" s="5">
        <f t="shared" si="6"/>
        <v>0</v>
      </c>
      <c r="M22" s="23"/>
    </row>
    <row r="23" ht="15.75" customHeight="1">
      <c r="A23" s="5">
        <v>22.0</v>
      </c>
      <c r="B23" s="5">
        <f t="shared" si="1"/>
        <v>0.2822340294</v>
      </c>
      <c r="C23" s="22">
        <v>4.00716686147566</v>
      </c>
      <c r="D23" s="5">
        <f t="shared" si="7"/>
        <v>96.09996278</v>
      </c>
      <c r="E23" s="5">
        <f t="shared" si="2"/>
        <v>0.8158004757</v>
      </c>
      <c r="F23" s="22">
        <v>3.7930961300623</v>
      </c>
      <c r="G23" s="5">
        <f t="shared" si="8"/>
        <v>96.82393708</v>
      </c>
      <c r="H23" s="5">
        <f t="shared" si="3"/>
        <v>0.7239742914</v>
      </c>
      <c r="I23" s="5">
        <f t="shared" si="4"/>
        <v>100.6170332</v>
      </c>
      <c r="J23" s="5">
        <f t="shared" si="5"/>
        <v>4.517070421</v>
      </c>
      <c r="K23" s="5">
        <f t="shared" si="9"/>
        <v>0</v>
      </c>
      <c r="L23" s="5">
        <f t="shared" si="6"/>
        <v>1</v>
      </c>
      <c r="M23" s="23"/>
    </row>
    <row r="24" ht="15.75" customHeight="1">
      <c r="A24" s="5">
        <v>23.0</v>
      </c>
      <c r="B24" s="5">
        <f t="shared" si="1"/>
        <v>0.6354265197</v>
      </c>
      <c r="C24" s="22">
        <v>4.17551380414826</v>
      </c>
      <c r="D24" s="5">
        <f t="shared" si="7"/>
        <v>100.2754766</v>
      </c>
      <c r="E24" s="5">
        <f t="shared" si="2"/>
        <v>0.07001674052</v>
      </c>
      <c r="F24" s="22">
        <v>4.87575262405612</v>
      </c>
      <c r="G24" s="5">
        <f t="shared" si="8"/>
        <v>100.6170332</v>
      </c>
      <c r="H24" s="5">
        <f t="shared" si="3"/>
        <v>0.3415566173</v>
      </c>
      <c r="I24" s="5">
        <f t="shared" si="4"/>
        <v>105.4927858</v>
      </c>
      <c r="J24" s="5">
        <f t="shared" si="5"/>
        <v>5.217309241</v>
      </c>
      <c r="K24" s="5">
        <f t="shared" si="9"/>
        <v>0</v>
      </c>
      <c r="L24" s="5">
        <f t="shared" si="6"/>
        <v>1</v>
      </c>
      <c r="M24" s="23"/>
    </row>
    <row r="25" ht="15.75" customHeight="1">
      <c r="A25" s="5">
        <v>24.0</v>
      </c>
      <c r="B25" s="5">
        <f t="shared" si="1"/>
        <v>0.3956321589</v>
      </c>
      <c r="C25" s="22">
        <v>3.24211856758876</v>
      </c>
      <c r="D25" s="5">
        <f t="shared" si="7"/>
        <v>103.5175952</v>
      </c>
      <c r="E25" s="5">
        <f t="shared" si="2"/>
        <v>0.260375367</v>
      </c>
      <c r="F25" s="22">
        <v>5.79292034323418</v>
      </c>
      <c r="G25" s="5">
        <f t="shared" si="8"/>
        <v>105.4927858</v>
      </c>
      <c r="H25" s="5">
        <f t="shared" si="3"/>
        <v>1.975190674</v>
      </c>
      <c r="I25" s="5">
        <f t="shared" si="4"/>
        <v>111.2857062</v>
      </c>
      <c r="J25" s="5">
        <f t="shared" si="5"/>
        <v>7.768111017</v>
      </c>
      <c r="K25" s="5">
        <f t="shared" si="9"/>
        <v>0</v>
      </c>
      <c r="L25" s="5">
        <f t="shared" si="6"/>
        <v>1</v>
      </c>
      <c r="M25" s="23"/>
    </row>
    <row r="26" ht="15.75" customHeight="1">
      <c r="A26" s="5">
        <v>25.0</v>
      </c>
      <c r="B26" s="5">
        <f t="shared" si="1"/>
        <v>0.9772552908</v>
      </c>
      <c r="C26" s="22">
        <v>5.90307241756755</v>
      </c>
      <c r="D26" s="5">
        <f t="shared" si="7"/>
        <v>109.4206676</v>
      </c>
      <c r="E26" s="5">
        <f t="shared" si="2"/>
        <v>0.4246028372</v>
      </c>
      <c r="F26" s="22">
        <v>4.52515310080104</v>
      </c>
      <c r="G26" s="5">
        <f t="shared" si="8"/>
        <v>111.2857062</v>
      </c>
      <c r="H26" s="5">
        <f t="shared" si="3"/>
        <v>1.865038599</v>
      </c>
      <c r="I26" s="5">
        <f t="shared" si="4"/>
        <v>115.8108593</v>
      </c>
      <c r="J26" s="5">
        <f t="shared" si="5"/>
        <v>6.3901917</v>
      </c>
      <c r="K26" s="5">
        <f t="shared" si="9"/>
        <v>0</v>
      </c>
      <c r="L26" s="5">
        <f t="shared" si="6"/>
        <v>1</v>
      </c>
      <c r="M26" s="23"/>
    </row>
    <row r="27" ht="15.75" customHeight="1">
      <c r="A27" s="5">
        <v>26.0</v>
      </c>
      <c r="B27" s="5">
        <f t="shared" si="1"/>
        <v>0.9518499167</v>
      </c>
      <c r="C27" s="22">
        <v>3.59286117516992</v>
      </c>
      <c r="D27" s="5">
        <f t="shared" si="7"/>
        <v>113.0135287</v>
      </c>
      <c r="E27" s="5">
        <f t="shared" si="2"/>
        <v>0.7749794848</v>
      </c>
      <c r="F27" s="22">
        <v>4.56360412721557</v>
      </c>
      <c r="G27" s="5">
        <f t="shared" si="8"/>
        <v>115.8108593</v>
      </c>
      <c r="H27" s="5">
        <f t="shared" si="3"/>
        <v>2.797330525</v>
      </c>
      <c r="I27" s="5">
        <f t="shared" si="4"/>
        <v>120.3744634</v>
      </c>
      <c r="J27" s="5">
        <f t="shared" si="5"/>
        <v>7.360934652</v>
      </c>
      <c r="K27" s="5">
        <f t="shared" si="9"/>
        <v>0</v>
      </c>
      <c r="L27" s="5">
        <f t="shared" si="6"/>
        <v>1</v>
      </c>
      <c r="M27" s="23"/>
    </row>
    <row r="28" ht="15.75" customHeight="1">
      <c r="A28" s="5">
        <v>27.0</v>
      </c>
      <c r="B28" s="5">
        <f t="shared" si="1"/>
        <v>0.8022104285</v>
      </c>
      <c r="C28" s="22">
        <v>3.73442249289695</v>
      </c>
      <c r="D28" s="5">
        <f t="shared" si="7"/>
        <v>116.7479512</v>
      </c>
      <c r="E28" s="5">
        <f t="shared" si="2"/>
        <v>0.03769365808</v>
      </c>
      <c r="F28" s="22">
        <v>5.67258804906556</v>
      </c>
      <c r="G28" s="5">
        <f t="shared" si="8"/>
        <v>120.3744634</v>
      </c>
      <c r="H28" s="5">
        <f t="shared" si="3"/>
        <v>3.626512159</v>
      </c>
      <c r="I28" s="5">
        <f t="shared" si="4"/>
        <v>126.0470515</v>
      </c>
      <c r="J28" s="5">
        <f t="shared" si="5"/>
        <v>9.299100208</v>
      </c>
      <c r="K28" s="5">
        <f t="shared" si="9"/>
        <v>0</v>
      </c>
      <c r="L28" s="5">
        <f t="shared" si="6"/>
        <v>1</v>
      </c>
      <c r="M28" s="23"/>
    </row>
    <row r="29" ht="15.75" customHeight="1">
      <c r="A29" s="5">
        <v>28.0</v>
      </c>
      <c r="B29" s="5">
        <f t="shared" si="1"/>
        <v>0.8071242211</v>
      </c>
      <c r="C29" s="22">
        <v>4.77963408531097</v>
      </c>
      <c r="D29" s="5">
        <f t="shared" si="7"/>
        <v>121.5275853</v>
      </c>
      <c r="E29" s="5">
        <f t="shared" si="2"/>
        <v>0.04202212204</v>
      </c>
      <c r="F29" s="22">
        <v>3.56165133295239</v>
      </c>
      <c r="G29" s="5">
        <f t="shared" si="8"/>
        <v>126.0470515</v>
      </c>
      <c r="H29" s="5">
        <f t="shared" si="3"/>
        <v>4.519466123</v>
      </c>
      <c r="I29" s="5">
        <f t="shared" si="4"/>
        <v>129.6087028</v>
      </c>
      <c r="J29" s="5">
        <f t="shared" si="5"/>
        <v>8.081117456</v>
      </c>
      <c r="K29" s="5">
        <f t="shared" si="9"/>
        <v>0</v>
      </c>
      <c r="L29" s="5">
        <f t="shared" si="6"/>
        <v>1</v>
      </c>
      <c r="M29" s="23"/>
    </row>
    <row r="30" ht="15.75" customHeight="1">
      <c r="A30" s="5">
        <v>29.0</v>
      </c>
      <c r="B30" s="5">
        <f t="shared" si="1"/>
        <v>0.4498867398</v>
      </c>
      <c r="C30" s="22">
        <v>5.60601591488253</v>
      </c>
      <c r="D30" s="5">
        <f t="shared" si="7"/>
        <v>127.1336012</v>
      </c>
      <c r="E30" s="5">
        <f t="shared" si="2"/>
        <v>0.5703912595</v>
      </c>
      <c r="F30" s="22">
        <v>4.12342885956959</v>
      </c>
      <c r="G30" s="5">
        <f t="shared" si="8"/>
        <v>129.6087028</v>
      </c>
      <c r="H30" s="5">
        <f t="shared" si="3"/>
        <v>2.475101541</v>
      </c>
      <c r="I30" s="5">
        <f t="shared" si="4"/>
        <v>133.7321316</v>
      </c>
      <c r="J30" s="5">
        <f t="shared" si="5"/>
        <v>6.598530401</v>
      </c>
      <c r="K30" s="5">
        <f t="shared" si="9"/>
        <v>0</v>
      </c>
      <c r="L30" s="5">
        <f t="shared" si="6"/>
        <v>1</v>
      </c>
      <c r="M30" s="23"/>
    </row>
    <row r="31" ht="15.75" customHeight="1">
      <c r="A31" s="5">
        <v>30.0</v>
      </c>
      <c r="B31" s="5">
        <f t="shared" si="1"/>
        <v>0.9600864659</v>
      </c>
      <c r="C31" s="22">
        <v>5.17700011380741</v>
      </c>
      <c r="D31" s="5">
        <f t="shared" si="7"/>
        <v>132.3106014</v>
      </c>
      <c r="E31" s="5">
        <f t="shared" si="2"/>
        <v>0.9890170394</v>
      </c>
      <c r="F31" s="22">
        <v>5.8330834275595</v>
      </c>
      <c r="G31" s="5">
        <f t="shared" si="8"/>
        <v>133.7321316</v>
      </c>
      <c r="H31" s="5">
        <f t="shared" si="3"/>
        <v>1.421530287</v>
      </c>
      <c r="I31" s="5">
        <f t="shared" si="4"/>
        <v>139.5652151</v>
      </c>
      <c r="J31" s="5">
        <f t="shared" si="5"/>
        <v>7.254613715</v>
      </c>
      <c r="K31" s="5">
        <f t="shared" si="9"/>
        <v>0</v>
      </c>
      <c r="L31" s="5">
        <f t="shared" si="6"/>
        <v>1</v>
      </c>
      <c r="M31" s="2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P1:U1 A1:L1">
    <cfRule type="colorScale" priority="1">
      <colorScale>
        <cfvo type="min"/>
        <cfvo type="max"/>
        <color rgb="FFFF7128"/>
        <color rgb="FFFFEF9C"/>
      </colorScale>
    </cfRule>
  </conditionalFormatting>
  <conditionalFormatting sqref="O5:Q5 T5:U5 O4">
    <cfRule type="colorScale" priority="2">
      <colorScale>
        <cfvo type="min"/>
        <cfvo type="max"/>
        <color rgb="FFFF7128"/>
        <color rgb="FFFFEF9C"/>
      </colorScale>
    </cfRule>
  </conditionalFormatting>
  <conditionalFormatting sqref="N13">
    <cfRule type="colorScale" priority="3">
      <colorScale>
        <cfvo type="min"/>
        <cfvo type="max"/>
        <color rgb="FFFF7128"/>
        <color rgb="FFFFEF9C"/>
      </colorScale>
    </cfRule>
  </conditionalFormatting>
  <conditionalFormatting sqref="N14">
    <cfRule type="colorScale" priority="4">
      <colorScale>
        <cfvo type="min"/>
        <cfvo type="max"/>
        <color rgb="FFFF7128"/>
        <color rgb="FFFFEF9C"/>
      </colorScale>
    </cfRule>
  </conditionalFormatting>
  <conditionalFormatting sqref="N15">
    <cfRule type="colorScale" priority="5">
      <colorScale>
        <cfvo type="min"/>
        <cfvo type="max"/>
        <color rgb="FFFF7128"/>
        <color rgb="FFFFEF9C"/>
      </colorScale>
    </cfRule>
  </conditionalFormatting>
  <conditionalFormatting sqref="S4:S5">
    <cfRule type="colorScale" priority="6">
      <colorScale>
        <cfvo type="min"/>
        <cfvo type="max"/>
        <color rgb="FFFF7128"/>
        <color rgb="FFFFEF9C"/>
      </colorScale>
    </cfRule>
  </conditionalFormatting>
  <conditionalFormatting sqref="N16">
    <cfRule type="colorScale" priority="7">
      <colorScale>
        <cfvo type="min"/>
        <cfvo type="max"/>
        <color rgb="FFFF7128"/>
        <color rgb="FFFFEF9C"/>
      </colorScale>
    </cfRule>
  </conditionalFormatting>
  <conditionalFormatting sqref="N17">
    <cfRule type="colorScale" priority="8">
      <colorScale>
        <cfvo type="min"/>
        <cfvo type="max"/>
        <color rgb="FFFF7128"/>
        <color rgb="FFFFEF9C"/>
      </colorScale>
    </cfRule>
  </conditionalFormatting>
  <printOptions/>
  <pageMargins bottom="0.787401575" footer="0.0" header="0.0" left="0.511811024" right="0.511811024" top="0.7874015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25"/>
    <col customWidth="1" min="11" max="11" width="16.0"/>
    <col customWidth="1" min="13" max="13" width="43.88"/>
  </cols>
  <sheetData>
    <row r="1">
      <c r="A1" s="25" t="s">
        <v>25</v>
      </c>
      <c r="B1" s="25" t="s">
        <v>2</v>
      </c>
      <c r="C1" s="25" t="s">
        <v>26</v>
      </c>
      <c r="D1" s="25" t="s">
        <v>5</v>
      </c>
      <c r="E1" s="25" t="s">
        <v>27</v>
      </c>
      <c r="F1" s="25" t="s">
        <v>28</v>
      </c>
      <c r="G1" s="25" t="s">
        <v>29</v>
      </c>
      <c r="H1" s="25" t="s">
        <v>30</v>
      </c>
      <c r="I1" s="25" t="s">
        <v>31</v>
      </c>
      <c r="J1" s="25" t="s">
        <v>32</v>
      </c>
      <c r="K1" s="25" t="s">
        <v>33</v>
      </c>
    </row>
    <row r="2">
      <c r="A2" s="26">
        <v>0.0</v>
      </c>
      <c r="B2" s="26">
        <v>3.28280145037198</v>
      </c>
      <c r="C2" s="26">
        <v>3.28280145037198</v>
      </c>
      <c r="D2" s="26">
        <v>3.3467027330172</v>
      </c>
      <c r="E2" s="26">
        <v>3.28280145037198</v>
      </c>
      <c r="F2" s="26">
        <v>0.0</v>
      </c>
      <c r="G2" s="26">
        <v>6.62950418338918</v>
      </c>
      <c r="H2" s="26">
        <v>3.3467027330172</v>
      </c>
      <c r="I2" s="26">
        <v>3.28280145037198</v>
      </c>
      <c r="J2" s="26">
        <v>0.0</v>
      </c>
      <c r="K2" s="26">
        <v>0.0</v>
      </c>
      <c r="M2" s="25" t="s">
        <v>34</v>
      </c>
      <c r="N2" s="27">
        <v>0.733333333333333</v>
      </c>
    </row>
    <row r="3">
      <c r="A3" s="26">
        <v>1.0</v>
      </c>
      <c r="B3" s="26">
        <v>4.29571429711381</v>
      </c>
      <c r="C3" s="26">
        <v>7.5785157474858</v>
      </c>
      <c r="D3" s="26">
        <v>5.55394838247648</v>
      </c>
      <c r="E3" s="26">
        <v>7.5785157474858</v>
      </c>
      <c r="F3" s="26">
        <v>0.0</v>
      </c>
      <c r="G3" s="26">
        <v>13.1324641299622</v>
      </c>
      <c r="H3" s="26">
        <v>5.55394838247648</v>
      </c>
      <c r="I3" s="26">
        <v>0.949011564096611</v>
      </c>
      <c r="J3" s="26">
        <v>0.0</v>
      </c>
      <c r="K3" s="26">
        <v>1.0</v>
      </c>
      <c r="M3" s="25" t="s">
        <v>35</v>
      </c>
      <c r="N3" s="27">
        <v>94.7644494</v>
      </c>
    </row>
    <row r="4">
      <c r="A4" s="26">
        <v>2.0</v>
      </c>
      <c r="B4" s="26">
        <v>5.98891392904519</v>
      </c>
      <c r="C4" s="26">
        <v>13.5674296765309</v>
      </c>
      <c r="D4" s="26">
        <v>3.41954927502984</v>
      </c>
      <c r="E4" s="26">
        <v>13.5674296765309</v>
      </c>
      <c r="F4" s="26">
        <v>0.0</v>
      </c>
      <c r="G4" s="26">
        <v>16.9869789515608</v>
      </c>
      <c r="H4" s="26">
        <v>3.41954927502984</v>
      </c>
      <c r="I4" s="26">
        <v>0.434965546568708</v>
      </c>
      <c r="J4" s="26">
        <v>0.0</v>
      </c>
      <c r="K4" s="26">
        <v>2.0</v>
      </c>
      <c r="M4" s="25" t="s">
        <v>36</v>
      </c>
      <c r="N4" s="27">
        <v>1.89039235920521</v>
      </c>
    </row>
    <row r="5">
      <c r="A5" s="26">
        <v>3.0</v>
      </c>
      <c r="B5" s="26">
        <v>3.20056425455149</v>
      </c>
      <c r="C5" s="26">
        <v>16.7679939310824</v>
      </c>
      <c r="D5" s="26">
        <v>3.34578395359952</v>
      </c>
      <c r="E5" s="26">
        <v>16.9869789515608</v>
      </c>
      <c r="F5" s="26">
        <v>0.218985020478353</v>
      </c>
      <c r="G5" s="26">
        <v>20.3327629051603</v>
      </c>
      <c r="H5" s="26">
        <v>3.56476897407787</v>
      </c>
      <c r="I5" s="26">
        <v>0.0</v>
      </c>
      <c r="J5" s="26">
        <v>1.0</v>
      </c>
      <c r="K5" s="26">
        <v>3.0</v>
      </c>
      <c r="M5" s="25" t="s">
        <v>37</v>
      </c>
      <c r="N5" s="27">
        <v>5.79489465050997</v>
      </c>
    </row>
    <row r="6">
      <c r="A6" s="26">
        <v>4.0</v>
      </c>
      <c r="B6" s="26">
        <v>4.18887835534996</v>
      </c>
      <c r="C6" s="26">
        <v>20.9568722864324</v>
      </c>
      <c r="D6" s="26">
        <v>5.45395368448284</v>
      </c>
      <c r="E6" s="26">
        <v>20.9568722864324</v>
      </c>
      <c r="F6" s="26">
        <v>0.0</v>
      </c>
      <c r="G6" s="26">
        <v>26.4108259709152</v>
      </c>
      <c r="H6" s="26">
        <v>5.45395368448284</v>
      </c>
      <c r="I6" s="26">
        <v>0.624109381272084</v>
      </c>
      <c r="J6" s="26">
        <v>0.0</v>
      </c>
      <c r="K6" s="26">
        <v>4.0</v>
      </c>
      <c r="M6" s="25" t="s">
        <v>38</v>
      </c>
      <c r="N6" s="28">
        <v>30.0</v>
      </c>
    </row>
    <row r="7">
      <c r="A7" s="26">
        <v>5.0</v>
      </c>
      <c r="B7" s="26">
        <v>3.61752005016506</v>
      </c>
      <c r="C7" s="26">
        <v>24.5743923365975</v>
      </c>
      <c r="D7" s="26">
        <v>3.28512297541465</v>
      </c>
      <c r="E7" s="26">
        <v>26.4108259709152</v>
      </c>
      <c r="F7" s="26">
        <v>1.83643363431777</v>
      </c>
      <c r="G7" s="26">
        <v>29.6959489463299</v>
      </c>
      <c r="H7" s="26">
        <v>5.12155660973242</v>
      </c>
      <c r="I7" s="26">
        <v>0.0</v>
      </c>
      <c r="J7" s="26">
        <v>1.0</v>
      </c>
      <c r="K7" s="26">
        <v>3.0</v>
      </c>
      <c r="M7" s="25" t="s">
        <v>39</v>
      </c>
      <c r="N7" s="28">
        <v>2.0</v>
      </c>
    </row>
    <row r="8">
      <c r="A8" s="26">
        <v>6.0</v>
      </c>
      <c r="B8" s="26">
        <v>4.86601336096563</v>
      </c>
      <c r="C8" s="26">
        <v>29.4404056975631</v>
      </c>
      <c r="D8" s="26">
        <v>3.30424848718167</v>
      </c>
      <c r="E8" s="26">
        <v>29.6959489463299</v>
      </c>
      <c r="F8" s="26">
        <v>0.255543248766787</v>
      </c>
      <c r="G8" s="26">
        <v>33.0001974335116</v>
      </c>
      <c r="H8" s="26">
        <v>3.55979173594846</v>
      </c>
      <c r="I8" s="26">
        <v>0.0</v>
      </c>
      <c r="J8" s="26">
        <v>1.0</v>
      </c>
      <c r="K8" s="26">
        <v>2.0</v>
      </c>
      <c r="M8" s="25" t="s">
        <v>40</v>
      </c>
      <c r="N8" s="28">
        <v>2.0</v>
      </c>
    </row>
    <row r="9">
      <c r="A9" s="26">
        <v>7.0</v>
      </c>
      <c r="B9" s="26">
        <v>3.93234289758633</v>
      </c>
      <c r="C9" s="26">
        <v>33.3727485951494</v>
      </c>
      <c r="D9" s="26">
        <v>3.55238091863873</v>
      </c>
      <c r="E9" s="26">
        <v>33.3727485951494</v>
      </c>
      <c r="F9" s="26">
        <v>0.0</v>
      </c>
      <c r="G9" s="26">
        <v>36.9251295137882</v>
      </c>
      <c r="H9" s="26">
        <v>3.55238091863873</v>
      </c>
      <c r="I9" s="26">
        <v>0.372551161637872</v>
      </c>
      <c r="J9" s="26">
        <v>0.0</v>
      </c>
      <c r="K9" s="26">
        <v>1.0</v>
      </c>
    </row>
    <row r="10">
      <c r="A10" s="26">
        <v>8.0</v>
      </c>
      <c r="B10" s="26">
        <v>3.23775545934051</v>
      </c>
      <c r="C10" s="26">
        <v>36.61050405449</v>
      </c>
      <c r="D10" s="26">
        <v>3.29780971575684</v>
      </c>
      <c r="E10" s="26">
        <v>36.9251295137882</v>
      </c>
      <c r="F10" s="26">
        <v>0.31462545929822</v>
      </c>
      <c r="G10" s="26">
        <v>40.222939229545</v>
      </c>
      <c r="H10" s="26">
        <v>3.61243517505506</v>
      </c>
      <c r="I10" s="26">
        <v>0.0</v>
      </c>
      <c r="J10" s="26">
        <v>1.0</v>
      </c>
      <c r="K10" s="26">
        <v>0.0</v>
      </c>
    </row>
    <row r="11">
      <c r="A11" s="29">
        <v>9.0</v>
      </c>
      <c r="B11" s="29">
        <v>3.68030737137118</v>
      </c>
      <c r="C11" s="29">
        <v>40.2908114258611</v>
      </c>
      <c r="D11" s="29">
        <v>4.82230575482963</v>
      </c>
      <c r="E11" s="29">
        <v>40.2908114258611</v>
      </c>
      <c r="F11" s="29">
        <v>0.0</v>
      </c>
      <c r="G11" s="29">
        <v>45.1131171806908</v>
      </c>
      <c r="H11" s="29">
        <v>4.82230575482963</v>
      </c>
      <c r="I11" s="29">
        <v>0.0678721963161237</v>
      </c>
      <c r="J11" s="29">
        <v>0.0</v>
      </c>
      <c r="K11" s="29">
        <v>0.0</v>
      </c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>
      <c r="K13" s="7">
        <f>SUM(K2:K11)/10</f>
        <v>1.6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</cp:coreProperties>
</file>