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to\NotSync\GitHub\Laboratorio_3\Esperienza_04\Foto\"/>
    </mc:Choice>
  </mc:AlternateContent>
  <xr:revisionPtr revIDLastSave="0" documentId="13_ncr:1_{45EFD55F-9E8B-4233-ACD8-121F407A14A9}" xr6:coauthVersionLast="47" xr6:coauthVersionMax="47" xr10:uidLastSave="{00000000-0000-0000-0000-000000000000}"/>
  <bookViews>
    <workbookView xWindow="-98" yWindow="-98" windowWidth="20715" windowHeight="13276" activeTab="2" xr2:uid="{9898CB5B-0A08-4CD7-B8E8-8E6275785345}"/>
  </bookViews>
  <sheets>
    <sheet name="Distanze" sheetId="1" r:id="rId1"/>
    <sheet name="Materiali" sheetId="2" r:id="rId2"/>
    <sheet name="Risoluzione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F4" i="3"/>
  <c r="C3" i="3"/>
  <c r="E3" i="3" s="1"/>
  <c r="F3" i="3" s="1"/>
  <c r="C4" i="3"/>
  <c r="E4" i="3" s="1"/>
  <c r="C5" i="3"/>
  <c r="E5" i="3" s="1"/>
  <c r="F5" i="3" s="1"/>
  <c r="C2" i="3"/>
  <c r="E2" i="3" s="1"/>
  <c r="F2" i="3" s="1"/>
  <c r="E21" i="2"/>
  <c r="D21" i="2"/>
  <c r="E20" i="2"/>
  <c r="D20" i="2"/>
  <c r="E12" i="2"/>
  <c r="E9" i="2"/>
  <c r="E10" i="2"/>
  <c r="E11" i="2"/>
  <c r="E5" i="2"/>
  <c r="E3" i="2"/>
  <c r="E4" i="2"/>
  <c r="E2" i="2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<sst xmlns="http://schemas.openxmlformats.org/spreadsheetml/2006/main" count="29" uniqueCount="19">
  <si>
    <t>integral</t>
  </si>
  <si>
    <t>time</t>
  </si>
  <si>
    <t>distance</t>
  </si>
  <si>
    <t>rate</t>
  </si>
  <si>
    <t>material</t>
  </si>
  <si>
    <t>Ag</t>
  </si>
  <si>
    <t>width [um]</t>
  </si>
  <si>
    <t>integral@60keV</t>
  </si>
  <si>
    <t>Cu</t>
  </si>
  <si>
    <t>density</t>
  </si>
  <si>
    <t>mu/rho</t>
  </si>
  <si>
    <t>mu</t>
  </si>
  <si>
    <t>mu [um]</t>
  </si>
  <si>
    <t>shaping [us]</t>
  </si>
  <si>
    <t>sigma</t>
  </si>
  <si>
    <t>fwhm</t>
  </si>
  <si>
    <t>mean</t>
  </si>
  <si>
    <t>risoluz</t>
  </si>
  <si>
    <t>ris%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</si>
</sst>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Fon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Distanze!$D$1</c:f>
              <c:strCache>
                <c:ptCount val="1"/>
                <c:pt idx="0">
                  <c:v>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Distanze!$C$2:$C$17</c:f>
              <c:numCache>
                <c:formatCode>General</c:formatCode>
                <c:ptCount val="16"/>
                <c:pt idx="0">
                  <c:v>1.2</c:v>
                </c:pt>
                <c:pt idx="1">
                  <c:v>2.2000000000000002</c:v>
                </c:pt>
                <c:pt idx="2">
                  <c:v>3.2</c:v>
                </c:pt>
                <c:pt idx="3">
                  <c:v>4.2</c:v>
                </c:pt>
                <c:pt idx="4">
                  <c:v>5.2</c:v>
                </c:pt>
                <c:pt idx="5">
                  <c:v>6.2</c:v>
                </c:pt>
                <c:pt idx="6">
                  <c:v>7.2</c:v>
                </c:pt>
                <c:pt idx="7">
                  <c:v>1.7</c:v>
                </c:pt>
              </c:numCache>
            </c:numRef>
          </c:xVal>
          <c:yVal>
            <c:numRef>
              <c:f>Distanze!$D$2:$D$17</c:f>
              <c:numCache>
                <c:formatCode>General</c:formatCode>
                <c:ptCount val="16"/>
                <c:pt idx="0">
                  <c:v>204.91666666666666</c:v>
                </c:pt>
                <c:pt idx="1">
                  <c:v>104.87837837837837</c:v>
                </c:pt>
                <c:pt idx="2">
                  <c:v>93.804410911201387</c:v>
                </c:pt>
                <c:pt idx="3">
                  <c:v>67.734511645033606</c:v>
                </c:pt>
                <c:pt idx="4">
                  <c:v>35.751445086705203</c:v>
                </c:pt>
                <c:pt idx="5">
                  <c:v>34.950248756218905</c:v>
                </c:pt>
                <c:pt idx="6">
                  <c:v>23.101045296167246</c:v>
                </c:pt>
                <c:pt idx="7">
                  <c:v>140.02857142857144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5-4007-B018-F8BE11D35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857920"/>
        <c:axId val="774858336"/>
      </c:scatterChart>
      <c:valAx>
        <c:axId val="77485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858336"/>
        <c:crosses val="autoZero"/>
        <c:crossBetween val="midCat"/>
      </c:valAx>
      <c:valAx>
        <c:axId val="77485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85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9534667541557305"/>
                  <c:y val="7.34703995333916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Materiali!$B$2:$B$6</c:f>
              <c:numCache>
                <c:formatCode>General</c:formatCode>
                <c:ptCount val="5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</c:numCache>
            </c:numRef>
          </c:xVal>
          <c:yVal>
            <c:numRef>
              <c:f>Materiali!$E$2:$E$6</c:f>
              <c:numCache>
                <c:formatCode>General</c:formatCode>
                <c:ptCount val="5"/>
                <c:pt idx="0">
                  <c:v>5.1668726823238567</c:v>
                </c:pt>
                <c:pt idx="1">
                  <c:v>3.6968378477754626</c:v>
                </c:pt>
                <c:pt idx="2">
                  <c:v>2.8312312722881132</c:v>
                </c:pt>
                <c:pt idx="3">
                  <c:v>1.744832501781896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86-4883-B44F-2210A86DA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402415"/>
        <c:axId val="597392431"/>
      </c:scatterChart>
      <c:valAx>
        <c:axId val="59740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7392431"/>
        <c:crosses val="autoZero"/>
        <c:crossBetween val="midCat"/>
      </c:valAx>
      <c:valAx>
        <c:axId val="5973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740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6959689413823279"/>
                  <c:y val="0.219944225721784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Materiali!$B$9:$B$12</c:f>
              <c:numCache>
                <c:formatCode>General</c:formatCode>
                <c:ptCount val="4"/>
                <c:pt idx="0">
                  <c:v>92</c:v>
                </c:pt>
                <c:pt idx="1">
                  <c:v>184</c:v>
                </c:pt>
                <c:pt idx="2">
                  <c:v>276</c:v>
                </c:pt>
                <c:pt idx="3">
                  <c:v>368</c:v>
                </c:pt>
              </c:numCache>
            </c:numRef>
          </c:xVal>
          <c:yVal>
            <c:numRef>
              <c:f>Materiali!$E$9:$E$12</c:f>
              <c:numCache>
                <c:formatCode>General</c:formatCode>
                <c:ptCount val="4"/>
                <c:pt idx="0">
                  <c:v>6.1630269825346611</c:v>
                </c:pt>
                <c:pt idx="1">
                  <c:v>5.6962616822429908</c:v>
                </c:pt>
                <c:pt idx="2">
                  <c:v>4.8482193381158387</c:v>
                </c:pt>
                <c:pt idx="3">
                  <c:v>4.3153310104529616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9F-4F7E-A0F2-A9B6EB965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654943"/>
        <c:axId val="1884651615"/>
      </c:scatterChart>
      <c:valAx>
        <c:axId val="188465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4651615"/>
        <c:crosses val="autoZero"/>
        <c:crossBetween val="midCat"/>
      </c:valAx>
      <c:valAx>
        <c:axId val="188465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465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risoluzione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Risoluzione!$A$2:$A$5</c:f>
              <c:numCache>
                <c:formatCode>General</c:formatCode>
                <c:ptCount val="4"/>
                <c:pt idx="0">
                  <c:v>0.5</c:v>
                </c:pt>
                <c:pt idx="1">
                  <c:v>1.5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Risoluzione!$E$2:$E$5</c:f>
              <c:numCache>
                <c:formatCode>General</c:formatCode>
                <c:ptCount val="4"/>
                <c:pt idx="0">
                  <c:v>9.3705569987963255E-2</c:v>
                </c:pt>
                <c:pt idx="1">
                  <c:v>7.579297511254228E-2</c:v>
                </c:pt>
                <c:pt idx="2">
                  <c:v>7.3958136268210878E-2</c:v>
                </c:pt>
                <c:pt idx="3">
                  <c:v>7.4150053400047836E-2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1-4A69-AB67-BEB2716C2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65647"/>
        <c:axId val="313868975"/>
      </c:scatterChart>
      <c:valAx>
        <c:axId val="31386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868975"/>
        <c:crosses val="autoZero"/>
        <c:crossBetween val="midCat"/>
      </c:valAx>
      <c:valAx>
        <c:axId val="31386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386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8</xdr:row>
      <xdr:rowOff>69056</xdr:rowOff>
    </xdr:from>
    <xdr:to>
      <xdr:col>13</xdr:col>
      <xdr:colOff>159543</xdr:colOff>
      <xdr:row>23</xdr:row>
      <xdr:rowOff>97631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FD47FE3-8628-4B58-ABD5-DA8B80F87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602456</xdr:colOff>
      <xdr:row>3</xdr:row>
      <xdr:rowOff>69056</xdr:rowOff>
    </xdr:from>
    <xdr:to>
      <xdr:col>14</xdr:col>
      <xdr:colOff>640556</xdr:colOff>
      <xdr:row>18</xdr:row>
      <xdr:rowOff>97631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67490A-BBDC-4E53-8F40-7FCAFEF1E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559593</xdr:colOff>
      <xdr:row>18</xdr:row>
      <xdr:rowOff>164306</xdr:rowOff>
    </xdr:from>
    <xdr:to>
      <xdr:col>14</xdr:col>
      <xdr:colOff>597693</xdr:colOff>
      <xdr:row>34</xdr:row>
      <xdr:rowOff>11906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C8F23DD-F0ED-40FE-A8C3-776AEFB70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631031</xdr:colOff>
      <xdr:row>2</xdr:row>
      <xdr:rowOff>140494</xdr:rowOff>
    </xdr:from>
    <xdr:to>
      <xdr:col>14</xdr:col>
      <xdr:colOff>21431</xdr:colOff>
      <xdr:row>17</xdr:row>
      <xdr:rowOff>169069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1C92FB7-5A75-4339-9C78-7F240310B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ntegral@60keV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C30C9-9E43-4966-9BAD-E0F93058558F}">
  <dimension ref="A1:D9"/>
  <sheetViews>
    <sheetView workbookViewId="0">
      <selection activeCell="A10" sqref="A10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v>7377</v>
      </c>
      <c r="B2">
        <v>36</v>
      </c>
      <c r="C2">
        <v>1.2</v>
      </c>
      <c r="D2">
        <f t="shared" ref="D2:D9" si="0">A2/B2</f>
        <v>204.91666666666666</v>
      </c>
    </row>
    <row r="3" spans="1:4" x14ac:dyDescent="0.45">
      <c r="A3" s="1">
        <v>7761</v>
      </c>
      <c r="B3">
        <v>74</v>
      </c>
      <c r="C3">
        <v>2.2000000000000002</v>
      </c>
      <c r="D3">
        <f t="shared" si="0"/>
        <v>104.87837837837837</v>
      </c>
    </row>
    <row r="4" spans="1:4" x14ac:dyDescent="0.45">
      <c r="A4">
        <v>6465</v>
      </c>
      <c r="B4">
        <v>68.92</v>
      </c>
      <c r="C4">
        <v>3.2</v>
      </c>
      <c r="D4">
        <f t="shared" si="0"/>
        <v>93.804410911201387</v>
      </c>
    </row>
    <row r="5" spans="1:4" x14ac:dyDescent="0.45">
      <c r="A5">
        <v>7358</v>
      </c>
      <c r="B5">
        <v>108.63</v>
      </c>
      <c r="C5">
        <v>4.2</v>
      </c>
      <c r="D5">
        <f t="shared" si="0"/>
        <v>67.734511645033606</v>
      </c>
    </row>
    <row r="6" spans="1:4" x14ac:dyDescent="0.45">
      <c r="A6">
        <v>6185</v>
      </c>
      <c r="B6">
        <v>173</v>
      </c>
      <c r="C6">
        <v>5.2</v>
      </c>
      <c r="D6">
        <f t="shared" si="0"/>
        <v>35.751445086705203</v>
      </c>
    </row>
    <row r="7" spans="1:4" x14ac:dyDescent="0.45">
      <c r="A7">
        <v>7025</v>
      </c>
      <c r="B7">
        <v>201</v>
      </c>
      <c r="C7">
        <v>6.2</v>
      </c>
      <c r="D7">
        <f t="shared" si="0"/>
        <v>34.950248756218905</v>
      </c>
    </row>
    <row r="8" spans="1:4" x14ac:dyDescent="0.45">
      <c r="A8">
        <v>6630</v>
      </c>
      <c r="B8">
        <v>287</v>
      </c>
      <c r="C8">
        <v>7.2</v>
      </c>
      <c r="D8">
        <f t="shared" si="0"/>
        <v>23.101045296167246</v>
      </c>
    </row>
    <row r="9" spans="1:4" x14ac:dyDescent="0.45">
      <c r="A9">
        <v>9802</v>
      </c>
      <c r="B9">
        <v>70</v>
      </c>
      <c r="C9">
        <v>1.7</v>
      </c>
      <c r="D9">
        <f t="shared" si="0"/>
        <v>140.02857142857144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E631-17FF-4B7C-BA3D-6444C5A8A864}">
  <dimension ref="A1:J21"/>
  <sheetViews>
    <sheetView workbookViewId="0">
      <selection activeCell="G8" sqref="G8"/>
    </sheetView>
  </sheetViews>
  <sheetFormatPr defaultRowHeight="14.25" x14ac:dyDescent="0.45"/>
  <sheetData>
    <row r="1" spans="1:5" x14ac:dyDescent="0.45">
      <c r="A1" t="s">
        <v>4</v>
      </c>
      <c r="B1" t="s">
        <v>6</v>
      </c>
      <c r="C1" t="s">
        <v>1</v>
      </c>
      <c r="D1" s="2" t="s">
        <v>7</v>
      </c>
      <c r="E1" t="s">
        <v>3</v>
      </c>
    </row>
    <row r="2" spans="1:5" x14ac:dyDescent="0.45">
      <c r="A2" t="s">
        <v>5</v>
      </c>
      <c r="B2">
        <v>60</v>
      </c>
      <c r="C2">
        <v>809</v>
      </c>
      <c r="D2">
        <v>4180</v>
      </c>
      <c r="E2">
        <f>D2/C2</f>
        <v>5.1668726823238567</v>
      </c>
    </row>
    <row r="3" spans="1:5" x14ac:dyDescent="0.45">
      <c r="A3" t="s">
        <v>5</v>
      </c>
      <c r="B3">
        <v>120</v>
      </c>
      <c r="C3">
        <v>652.72</v>
      </c>
      <c r="D3">
        <v>2413</v>
      </c>
      <c r="E3">
        <f t="shared" ref="E3:E12" si="0">D3/C3</f>
        <v>3.6968378477754626</v>
      </c>
    </row>
    <row r="4" spans="1:5" x14ac:dyDescent="0.45">
      <c r="A4" t="s">
        <v>5</v>
      </c>
      <c r="B4">
        <v>180</v>
      </c>
      <c r="C4">
        <v>877.71</v>
      </c>
      <c r="D4">
        <v>2485</v>
      </c>
      <c r="E4">
        <f t="shared" si="0"/>
        <v>2.8312312722881132</v>
      </c>
    </row>
    <row r="5" spans="1:5" x14ac:dyDescent="0.45">
      <c r="A5" t="s">
        <v>5</v>
      </c>
      <c r="B5">
        <v>240</v>
      </c>
      <c r="C5" s="3">
        <v>1403</v>
      </c>
      <c r="D5">
        <v>2448</v>
      </c>
      <c r="E5">
        <f t="shared" si="0"/>
        <v>1.744832501781896</v>
      </c>
    </row>
    <row r="9" spans="1:5" x14ac:dyDescent="0.45">
      <c r="A9" t="s">
        <v>8</v>
      </c>
      <c r="B9">
        <v>92</v>
      </c>
      <c r="C9">
        <v>388.77</v>
      </c>
      <c r="D9">
        <v>2396</v>
      </c>
      <c r="E9" s="3">
        <f t="shared" si="0"/>
        <v>6.1630269825346611</v>
      </c>
    </row>
    <row r="10" spans="1:5" x14ac:dyDescent="0.45">
      <c r="A10" t="s">
        <v>8</v>
      </c>
      <c r="B10">
        <v>184</v>
      </c>
      <c r="C10">
        <v>428</v>
      </c>
      <c r="D10">
        <v>2438</v>
      </c>
      <c r="E10">
        <f t="shared" si="0"/>
        <v>5.6962616822429908</v>
      </c>
    </row>
    <row r="11" spans="1:5" x14ac:dyDescent="0.45">
      <c r="A11" t="s">
        <v>8</v>
      </c>
      <c r="B11">
        <v>276</v>
      </c>
      <c r="C11">
        <v>547.83000000000004</v>
      </c>
      <c r="D11">
        <v>2656</v>
      </c>
      <c r="E11">
        <f t="shared" si="0"/>
        <v>4.8482193381158387</v>
      </c>
    </row>
    <row r="12" spans="1:5" x14ac:dyDescent="0.45">
      <c r="A12" t="s">
        <v>8</v>
      </c>
      <c r="B12">
        <v>368</v>
      </c>
      <c r="C12">
        <v>574</v>
      </c>
      <c r="D12">
        <v>2477</v>
      </c>
      <c r="E12">
        <f t="shared" si="0"/>
        <v>4.3153310104529616</v>
      </c>
    </row>
    <row r="19" spans="1:10" x14ac:dyDescent="0.45">
      <c r="B19" t="s">
        <v>9</v>
      </c>
      <c r="C19" t="s">
        <v>10</v>
      </c>
      <c r="D19" t="s">
        <v>11</v>
      </c>
      <c r="E19" t="s">
        <v>12</v>
      </c>
    </row>
    <row r="20" spans="1:10" x14ac:dyDescent="0.45">
      <c r="A20" t="s">
        <v>5</v>
      </c>
      <c r="B20">
        <v>10.497</v>
      </c>
      <c r="C20">
        <v>5.766</v>
      </c>
      <c r="D20">
        <f>C20*B20</f>
        <v>60.525702000000003</v>
      </c>
      <c r="E20">
        <f>D20*10^(-4)</f>
        <v>6.0525702000000002E-3</v>
      </c>
    </row>
    <row r="21" spans="1:10" x14ac:dyDescent="0.45">
      <c r="A21" t="s">
        <v>8</v>
      </c>
      <c r="B21">
        <v>8.9600000000000009</v>
      </c>
      <c r="C21">
        <v>1.593</v>
      </c>
      <c r="D21">
        <f>C21*B21</f>
        <v>14.273280000000002</v>
      </c>
      <c r="E21">
        <f>D21*10^(-4)</f>
        <v>1.4273280000000003E-3</v>
      </c>
      <c r="J21" s="1"/>
    </row>
  </sheetData>
  <hyperlinks>
    <hyperlink ref="D1" r:id="rId1" xr:uid="{F5F70A00-CB81-49CB-925A-D393C3835C7D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298E-923C-49DE-BC06-AF75EB3C3962}">
  <dimension ref="A1:F5"/>
  <sheetViews>
    <sheetView tabSelected="1" workbookViewId="0">
      <selection activeCell="F2" activeCellId="1" sqref="A2:A5 F2:F5"/>
    </sheetView>
  </sheetViews>
  <sheetFormatPr defaultRowHeight="14.25" x14ac:dyDescent="0.45"/>
  <sheetData>
    <row r="1" spans="1:6" x14ac:dyDescent="0.4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45">
      <c r="A2">
        <v>0.5</v>
      </c>
      <c r="B2">
        <v>21.490100000000002</v>
      </c>
      <c r="C2">
        <f>B2*2*SQRT(2*LN(2))</f>
        <v>50.605318249719609</v>
      </c>
      <c r="D2">
        <v>540.04600000000005</v>
      </c>
      <c r="E2">
        <f>C2/D2</f>
        <v>9.3705569987963255E-2</v>
      </c>
      <c r="F2">
        <f>E2*100</f>
        <v>9.3705569987963262</v>
      </c>
    </row>
    <row r="3" spans="1:6" x14ac:dyDescent="0.45">
      <c r="A3">
        <v>1.5</v>
      </c>
      <c r="B3">
        <v>16.659700000000001</v>
      </c>
      <c r="C3">
        <f t="shared" ref="C3:C5" si="0">B3*2*SQRT(2*LN(2))</f>
        <v>39.230595504202107</v>
      </c>
      <c r="D3">
        <v>517.60199999999998</v>
      </c>
      <c r="E3">
        <f t="shared" ref="E3:E5" si="1">C3/D3</f>
        <v>7.579297511254228E-2</v>
      </c>
      <c r="F3">
        <f t="shared" ref="F3:F5" si="2">E3*100</f>
        <v>7.5792975112542278</v>
      </c>
    </row>
    <row r="4" spans="1:6" x14ac:dyDescent="0.45">
      <c r="A4">
        <v>3</v>
      </c>
      <c r="B4">
        <v>16.027999999999999</v>
      </c>
      <c r="C4">
        <f t="shared" si="0"/>
        <v>37.743055681756054</v>
      </c>
      <c r="D4">
        <v>510.33</v>
      </c>
      <c r="E4">
        <f t="shared" si="1"/>
        <v>7.3958136268210878E-2</v>
      </c>
      <c r="F4">
        <f t="shared" si="2"/>
        <v>7.3958136268210879</v>
      </c>
    </row>
    <row r="5" spans="1:6" x14ac:dyDescent="0.45">
      <c r="A5">
        <v>4</v>
      </c>
      <c r="B5">
        <v>15.8612</v>
      </c>
      <c r="C5">
        <f t="shared" si="0"/>
        <v>37.350271698244896</v>
      </c>
      <c r="D5">
        <v>503.71199999999999</v>
      </c>
      <c r="E5">
        <f t="shared" si="1"/>
        <v>7.4150053400047836E-2</v>
      </c>
      <c r="F5">
        <f t="shared" si="2"/>
        <v>7.4150053400047833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Distanze</vt:lpstr>
      <vt:lpstr>Materiali</vt:lpstr>
      <vt:lpstr>Risoluzione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Bertola</dc:creator>
  <cp:lastModifiedBy>Tommaso Bertola</cp:lastModifiedBy>
  <dcterms:created xsi:type="dcterms:W3CDTF">2022-05-09T08:35:13Z</dcterms:created>
  <dcterms:modified xsi:type="dcterms:W3CDTF">2022-05-10T10:08:11Z</dcterms:modified>
</cp:coreProperties>
</file>