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fmukendi_bryant_edu/Documents/"/>
    </mc:Choice>
  </mc:AlternateContent>
  <xr:revisionPtr revIDLastSave="1502" documentId="8_{F311917E-7F9E-425C-A87C-645FE7242E3C}" xr6:coauthVersionLast="47" xr6:coauthVersionMax="47" xr10:uidLastSave="{192EEAED-FBBF-4434-B7D4-5384F9168202}"/>
  <bookViews>
    <workbookView xWindow="-110" yWindow="-110" windowWidth="19420" windowHeight="10420" xr2:uid="{8BA4CD82-2AB8-4E10-B373-61D2FA2364AC}"/>
  </bookViews>
  <sheets>
    <sheet name="Model" sheetId="5" r:id="rId1"/>
    <sheet name="Visual" sheetId="3" r:id="rId2"/>
    <sheet name="Data" sheetId="1" r:id="rId3"/>
    <sheet name="Dates Visuals" sheetId="4" r:id="rId4"/>
  </sheets>
  <definedNames>
    <definedName name="solver_adj" localSheetId="0" hidden="1">Model!$E$4:$H$4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Model!$E$4:$H$4</definedName>
    <definedName name="solver_lhs2" localSheetId="0" hidden="1">Model!$E$6:$H$6</definedName>
    <definedName name="solver_lhs3" localSheetId="0" hidden="1">Model!$E$6:$H$6</definedName>
    <definedName name="solver_lhs4" localSheetId="0" hidden="1">Model!$E$6:$H$6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Model!$J$20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Model!$E$8:$H$8</definedName>
    <definedName name="solver_rhs2" localSheetId="0" hidden="1">Model!$E$8:$H$8</definedName>
    <definedName name="solver_rhs3" localSheetId="0" hidden="1">Model!$E$10:$H$10</definedName>
    <definedName name="solver_rhs4" localSheetId="0" hidden="1">Model!$E$10:$H$10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5" l="1"/>
  <c r="P7" i="5"/>
  <c r="P6" i="5"/>
  <c r="P5" i="5"/>
  <c r="P4" i="5"/>
  <c r="E6" i="5"/>
  <c r="E12" i="5" s="1"/>
  <c r="F17" i="5"/>
  <c r="G17" i="5"/>
  <c r="H17" i="5"/>
  <c r="E16" i="3"/>
  <c r="E14" i="3"/>
  <c r="E15" i="3"/>
  <c r="E13" i="3"/>
  <c r="E18" i="5" l="1"/>
  <c r="F3" i="5"/>
  <c r="F6" i="5" l="1"/>
  <c r="G3" i="5" s="1"/>
  <c r="G6" i="5" s="1"/>
  <c r="G18" i="5" s="1"/>
  <c r="F18" i="5" l="1"/>
  <c r="F12" i="5"/>
  <c r="G12" i="5"/>
  <c r="H3" i="5"/>
  <c r="H6" i="5" s="1"/>
  <c r="H18" i="5" l="1"/>
  <c r="J20" i="5" s="1"/>
  <c r="H12" i="5" l="1"/>
</calcChain>
</file>

<file path=xl/sharedStrings.xml><?xml version="1.0" encoding="utf-8"?>
<sst xmlns="http://schemas.openxmlformats.org/spreadsheetml/2006/main" count="40" uniqueCount="27">
  <si>
    <t>year</t>
  </si>
  <si>
    <t>quarter</t>
  </si>
  <si>
    <t>capacity</t>
  </si>
  <si>
    <t>demand</t>
  </si>
  <si>
    <t>production_cost</t>
  </si>
  <si>
    <t>safety_stock_pct</t>
  </si>
  <si>
    <t>carry_cost</t>
  </si>
  <si>
    <t>starting_inventory</t>
  </si>
  <si>
    <t>Row Labels</t>
  </si>
  <si>
    <t>Grand Total</t>
  </si>
  <si>
    <t>Average of capacity</t>
  </si>
  <si>
    <t>Average of demand</t>
  </si>
  <si>
    <t>Average of production_cost</t>
  </si>
  <si>
    <t xml:space="preserve">Safety Stock </t>
  </si>
  <si>
    <t>Production cost</t>
  </si>
  <si>
    <t>Beginning Inventory</t>
  </si>
  <si>
    <t xml:space="preserve">Units Produced        </t>
  </si>
  <si>
    <t xml:space="preserve">Units Demanded     </t>
  </si>
  <si>
    <t xml:space="preserve">Ending Inventory    </t>
  </si>
  <si>
    <t>Maximum Production</t>
  </si>
  <si>
    <t>Minimum Inventory</t>
  </si>
  <si>
    <t>Average Inventory</t>
  </si>
  <si>
    <t>Unit Production Cost</t>
  </si>
  <si>
    <t xml:space="preserve">Unit Carrying Cost    </t>
  </si>
  <si>
    <t>Monthly Production Cost</t>
  </si>
  <si>
    <t>Monthly Carrying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</si>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</sst>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$&quot;_ ;_ * \(#,##0.00\)\ &quot;$&quot;_ ;_ * &quot;-&quot;??_)\ &quot;$&quot;_ ;_ @_ "/>
    <numFmt numFmtId="164" formatCode="_(* #,##0.00_);_(* \(#,##0.00\);_(* &quot;-&quot;??_);_(@_)"/>
    <numFmt numFmtId="165" formatCode="&quot;$&quot;#,##0"/>
    <numFmt numFmtId="166" formatCode="&quot;$&quot;#,##0.00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164" fontId="18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44" fontId="0" fillId="0" borderId="0" xfId="1" applyFont="1"/>
    <xf numFmtId="0" fontId="18" fillId="0" borderId="0" xfId="43"/>
    <xf numFmtId="0" fontId="19" fillId="0" borderId="0" xfId="43" applyFont="1" applyAlignment="1">
      <alignment horizontal="center"/>
    </xf>
    <xf numFmtId="0" fontId="19" fillId="0" borderId="0" xfId="43" applyFont="1" applyAlignment="1">
      <alignment horizontal="left"/>
    </xf>
    <xf numFmtId="3" fontId="19" fillId="0" borderId="0" xfId="44" applyNumberFormat="1" applyFont="1" applyBorder="1" applyAlignment="1">
      <alignment horizontal="center"/>
    </xf>
    <xf numFmtId="3" fontId="18" fillId="0" borderId="0" xfId="44" applyNumberFormat="1" applyFont="1" applyBorder="1" applyAlignment="1">
      <alignment horizontal="center"/>
    </xf>
    <xf numFmtId="3" fontId="20" fillId="33" borderId="10" xfId="44" applyNumberFormat="1" applyFont="1" applyFill="1" applyBorder="1" applyAlignment="1">
      <alignment horizontal="center"/>
    </xf>
    <xf numFmtId="3" fontId="21" fillId="33" borderId="11" xfId="44" applyNumberFormat="1" applyFont="1" applyFill="1" applyBorder="1" applyAlignment="1">
      <alignment horizontal="center"/>
    </xf>
    <xf numFmtId="0" fontId="18" fillId="0" borderId="0" xfId="43" applyAlignment="1">
      <alignment horizontal="right"/>
    </xf>
    <xf numFmtId="0" fontId="19" fillId="0" borderId="0" xfId="43" applyFont="1"/>
    <xf numFmtId="165" fontId="18" fillId="0" borderId="0" xfId="43" applyNumberFormat="1" applyAlignment="1">
      <alignment horizontal="center"/>
    </xf>
    <xf numFmtId="165" fontId="22" fillId="33" borderId="12" xfId="43" applyNumberFormat="1" applyFont="1" applyFill="1" applyBorder="1" applyAlignment="1">
      <alignment horizontal="center"/>
    </xf>
    <xf numFmtId="166" fontId="19" fillId="0" borderId="0" xfId="43" applyNumberFormat="1" applyFont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4" xr:uid="{28427772-B826-41D9-8F4A-F9F22D53AC6B}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A0AF4E24-8F25-40AC-9534-34386A6C7BA8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Visual!$B$12</c:f>
              <c:strCache>
                <c:ptCount val="1"/>
                <c:pt idx="0">
                  <c:v>Average of 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Visual!$A$13:$A$16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Visual!$B$13:$B$16</c:f>
              <c:numCache>
                <c:formatCode>0.00</c:formatCode>
                <c:ptCount val="4"/>
                <c:pt idx="0">
                  <c:v>545.99916666666661</c:v>
                </c:pt>
                <c:pt idx="1">
                  <c:v>526.00041666666664</c:v>
                </c:pt>
                <c:pt idx="2">
                  <c:v>575.99833333333333</c:v>
                </c:pt>
                <c:pt idx="3">
                  <c:v>504.99958333333342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A-45F2-A831-01ABCF2BB1DC}"/>
            </c:ext>
          </c:extLst>
        </c:ser>
        <c:ser>
          <c:idx val="1"/>
          <c:order val="1"/>
          <c:tx>
            <c:strRef>
              <c:f>Visual!$C$12</c:f>
              <c:strCache>
                <c:ptCount val="1"/>
                <c:pt idx="0">
                  <c:v>Average of 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Visual!$A$13:$A$16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Visual!$C$13:$C$16</c:f>
              <c:numCache>
                <c:formatCode>0.00</c:formatCode>
                <c:ptCount val="4"/>
                <c:pt idx="0">
                  <c:v>615.99916666666661</c:v>
                </c:pt>
                <c:pt idx="1">
                  <c:v>634.00041666666664</c:v>
                </c:pt>
                <c:pt idx="2">
                  <c:v>770.00041666666664</c:v>
                </c:pt>
                <c:pt idx="3">
                  <c:v>434.99916666666678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A-45F2-A831-01ABCF2BB1DC}"/>
            </c:ext>
          </c:extLst>
        </c:ser>
        <c:ser>
          <c:idx val="2"/>
          <c:order val="2"/>
          <c:tx>
            <c:strRef>
              <c:f>Visual!$D$12</c:f>
              <c:strCache>
                <c:ptCount val="1"/>
                <c:pt idx="0">
                  <c:v>Production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Visual!$A$13:$A$16</c:f>
              <c:numCache>
                <c:formatCode>0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Visual!$D$13:$D$16</c:f>
              <c:numCache>
                <c:formatCode>_("$"* #,##0.00_);_("$"* \(#,##0.00\);_("$"* "-"??_);_(@_)</c:formatCode>
                <c:ptCount val="4"/>
                <c:pt idx="0">
                  <c:v>51.879583333333329</c:v>
                </c:pt>
                <c:pt idx="1">
                  <c:v>50.039999999999992</c:v>
                </c:pt>
                <c:pt idx="2">
                  <c:v>49.860416666666659</c:v>
                </c:pt>
                <c:pt idx="3">
                  <c:v>50.379583333333336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3A-45F2-A831-01ABCF2BB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479440"/>
        <c:axId val="850480520"/>
      </c:barChart>
      <c:catAx>
        <c:axId val="8504794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80520"/>
        <c:crosses val="autoZero"/>
        <c:auto val="1"/>
        <c:lblAlgn val="ctr"/>
        <c:lblOffset val="100"/>
        <c:noMultiLvlLbl val="0"/>
      </c:catAx>
      <c:valAx>
        <c:axId val="85048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 Planning Completed.xlsx]Dates Visuals!PivotTable5</c:name>
    <c:fmtId val="2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'Dates Visuals'!$B$3</c:f>
              <c:strCache>
                <c:ptCount val="1"/>
                <c:pt idx="0">
                  <c:v>Average of 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'Dates Visuals'!$A$4:$A$28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'Dates Visuals'!$B$4:$B$28</c:f>
              <c:numCache>
                <c:formatCode>General</c:formatCode>
                <c:ptCount val="24"/>
                <c:pt idx="0">
                  <c:v>625.77249999999992</c:v>
                </c:pt>
                <c:pt idx="1">
                  <c:v>604.32249999999999</c:v>
                </c:pt>
                <c:pt idx="2">
                  <c:v>550.67250000000001</c:v>
                </c:pt>
                <c:pt idx="3">
                  <c:v>602.55250000000001</c:v>
                </c:pt>
                <c:pt idx="4">
                  <c:v>644.73250000000007</c:v>
                </c:pt>
                <c:pt idx="5">
                  <c:v>766.38750000000005</c:v>
                </c:pt>
                <c:pt idx="6">
                  <c:v>614.32000000000005</c:v>
                </c:pt>
                <c:pt idx="7">
                  <c:v>641.15250000000003</c:v>
                </c:pt>
                <c:pt idx="8">
                  <c:v>552.76250000000005</c:v>
                </c:pt>
                <c:pt idx="9">
                  <c:v>674.56499999999994</c:v>
                </c:pt>
                <c:pt idx="10">
                  <c:v>602.67250000000001</c:v>
                </c:pt>
                <c:pt idx="11">
                  <c:v>626.76</c:v>
                </c:pt>
                <c:pt idx="12">
                  <c:v>661.83499999999992</c:v>
                </c:pt>
                <c:pt idx="13">
                  <c:v>511.18749999999994</c:v>
                </c:pt>
                <c:pt idx="14">
                  <c:v>621.21749999999997</c:v>
                </c:pt>
                <c:pt idx="15">
                  <c:v>555.64499999999998</c:v>
                </c:pt>
                <c:pt idx="16">
                  <c:v>610.50749999999994</c:v>
                </c:pt>
                <c:pt idx="17">
                  <c:v>603.3175</c:v>
                </c:pt>
                <c:pt idx="18">
                  <c:v>734.72750000000008</c:v>
                </c:pt>
                <c:pt idx="19">
                  <c:v>535.77500000000009</c:v>
                </c:pt>
                <c:pt idx="20">
                  <c:v>539</c:v>
                </c:pt>
                <c:pt idx="21">
                  <c:v>587.01749999999993</c:v>
                </c:pt>
                <c:pt idx="22">
                  <c:v>669.3</c:v>
                </c:pt>
                <c:pt idx="23">
                  <c:v>593.79250000000002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4-4A04-884D-A3296689457D}"/>
            </c:ext>
          </c:extLst>
        </c:ser>
        <c:ser>
          <c:idx val="1"/>
          <c:order val="1"/>
          <c:tx>
            <c:strRef>
              <c:f>'Dates Visuals'!$C$3</c:f>
              <c:strCache>
                <c:ptCount val="1"/>
                <c:pt idx="0">
                  <c:v>Average of production_cost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'Dates Visuals'!$A$4:$A$28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'Dates Visuals'!$C$4:$C$28</c:f>
              <c:numCache>
                <c:formatCode>General</c:formatCode>
                <c:ptCount val="24"/>
                <c:pt idx="0">
                  <c:v>46.727499999999999</c:v>
                </c:pt>
                <c:pt idx="1">
                  <c:v>48.212499999999999</c:v>
                </c:pt>
                <c:pt idx="2">
                  <c:v>45.607499999999995</c:v>
                </c:pt>
                <c:pt idx="3">
                  <c:v>42.455000000000005</c:v>
                </c:pt>
                <c:pt idx="4">
                  <c:v>44.5</c:v>
                </c:pt>
                <c:pt idx="5">
                  <c:v>47.287500000000009</c:v>
                </c:pt>
                <c:pt idx="6">
                  <c:v>46.392499999999998</c:v>
                </c:pt>
                <c:pt idx="7">
                  <c:v>47.922499999999999</c:v>
                </c:pt>
                <c:pt idx="8">
                  <c:v>51.55</c:v>
                </c:pt>
                <c:pt idx="9">
                  <c:v>47.039999999999992</c:v>
                </c:pt>
                <c:pt idx="10">
                  <c:v>45.677500000000002</c:v>
                </c:pt>
                <c:pt idx="11">
                  <c:v>52.065000000000005</c:v>
                </c:pt>
                <c:pt idx="12">
                  <c:v>54.190000000000005</c:v>
                </c:pt>
                <c:pt idx="13">
                  <c:v>52.175000000000004</c:v>
                </c:pt>
                <c:pt idx="14">
                  <c:v>55.515000000000001</c:v>
                </c:pt>
                <c:pt idx="15">
                  <c:v>52.8</c:v>
                </c:pt>
                <c:pt idx="16">
                  <c:v>48.822500000000005</c:v>
                </c:pt>
                <c:pt idx="17">
                  <c:v>53.7425</c:v>
                </c:pt>
                <c:pt idx="18">
                  <c:v>51.28</c:v>
                </c:pt>
                <c:pt idx="19">
                  <c:v>48.5075</c:v>
                </c:pt>
                <c:pt idx="20">
                  <c:v>58.720000000000006</c:v>
                </c:pt>
                <c:pt idx="21">
                  <c:v>59.472499999999997</c:v>
                </c:pt>
                <c:pt idx="22">
                  <c:v>58.102499999999992</c:v>
                </c:pt>
                <c:pt idx="23">
                  <c:v>54.192500000000003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4-4A04-884D-A32966894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1190168"/>
        <c:axId val="861188368"/>
      </c:barChart>
      <c:lineChart>
        <c:grouping val="standard"/>
        <c:varyColors val="0"/>
        <c:ser>
          <c:idx val="2"/>
          <c:order val="2"/>
          <c:tx>
            <c:strRef>
              <c:f>'Dates Visuals'!$D$3</c:f>
              <c:strCache>
                <c:ptCount val="1"/>
                <c:pt idx="0">
                  <c:v>Average of capacity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'Dates Visuals'!$A$4:$A$28</c:f>
              <c:strCach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strCache>
            </c:strRef>
          </c:cat>
          <c:val>
            <c:numRef>
              <c:f>'Dates Visuals'!$D$4:$D$28</c:f>
              <c:numCache>
                <c:formatCode>General</c:formatCode>
                <c:ptCount val="24"/>
                <c:pt idx="0">
                  <c:v>428.79250000000002</c:v>
                </c:pt>
                <c:pt idx="1">
                  <c:v>497.10250000000002</c:v>
                </c:pt>
                <c:pt idx="2">
                  <c:v>505.33749999999998</c:v>
                </c:pt>
                <c:pt idx="3">
                  <c:v>492.77499999999998</c:v>
                </c:pt>
                <c:pt idx="4">
                  <c:v>480.19</c:v>
                </c:pt>
                <c:pt idx="5">
                  <c:v>468.8725</c:v>
                </c:pt>
                <c:pt idx="6">
                  <c:v>522.04999999999995</c:v>
                </c:pt>
                <c:pt idx="7">
                  <c:v>470.98749999999995</c:v>
                </c:pt>
                <c:pt idx="8">
                  <c:v>503.84749999999997</c:v>
                </c:pt>
                <c:pt idx="9">
                  <c:v>522.09249999999997</c:v>
                </c:pt>
                <c:pt idx="10">
                  <c:v>549.93499999999995</c:v>
                </c:pt>
                <c:pt idx="11">
                  <c:v>575.57749999999999</c:v>
                </c:pt>
                <c:pt idx="12">
                  <c:v>586.04250000000002</c:v>
                </c:pt>
                <c:pt idx="13">
                  <c:v>528.53</c:v>
                </c:pt>
                <c:pt idx="14">
                  <c:v>580.59500000000003</c:v>
                </c:pt>
                <c:pt idx="15">
                  <c:v>532.3125</c:v>
                </c:pt>
                <c:pt idx="16">
                  <c:v>523.24</c:v>
                </c:pt>
                <c:pt idx="17">
                  <c:v>551.78750000000002</c:v>
                </c:pt>
                <c:pt idx="18">
                  <c:v>589.07999999999993</c:v>
                </c:pt>
                <c:pt idx="19">
                  <c:v>577.72249999999997</c:v>
                </c:pt>
                <c:pt idx="20">
                  <c:v>591.20249999999999</c:v>
                </c:pt>
                <c:pt idx="21">
                  <c:v>660.2700000000001</c:v>
                </c:pt>
                <c:pt idx="22">
                  <c:v>581.84749999999997</c:v>
                </c:pt>
                <c:pt idx="23">
                  <c:v>597.79500000000007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4-4A04-884D-A32966894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190168"/>
        <c:axId val="861188368"/>
      </c:lineChart>
      <c:catAx>
        <c:axId val="86119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88368"/>
        <c:crosses val="autoZero"/>
        <c:auto val="1"/>
        <c:lblAlgn val="ctr"/>
        <c:lblOffset val="100"/>
        <c:noMultiLvlLbl val="0"/>
      </c:catAx>
      <c:valAx>
        <c:axId val="8611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9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</xdr:colOff>
      <xdr:row>2</xdr:row>
      <xdr:rowOff>12700</xdr:rowOff>
    </xdr:from>
    <xdr:to>
      <xdr:col>13</xdr:col>
      <xdr:colOff>346075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A53BA-9C0C-D508-BAE0-BC9FFE2AB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407477</xdr:colOff>
      <xdr:row>2</xdr:row>
      <xdr:rowOff>23786</xdr:rowOff>
    </xdr:from>
    <xdr:to>
      <xdr:col>27</xdr:col>
      <xdr:colOff>258521</xdr:colOff>
      <xdr:row>17</xdr:row>
      <xdr:rowOff>117852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A822E-5131-C4C6-7A39-D7D775B82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707.806424305556" createdVersion="8" refreshedVersion="8" minRefreshableVersion="3" recordCount="96" xr:uid="{733133D5-3CBF-4D1C-8797-4E11448839EF}">
  <cacheSource type="worksheet">
    <worksheetSource ref="A1:E97" sheet="Data"/>
  </cacheSource>
  <cacheFields count="5">
    <cacheField name="year" numFmtId="0">
      <sharedItems containsSemiMixedTypes="0" containsString="0" containsNumber="1" containsInteger="1" minValue="2000" maxValue="2023" count="24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apacity" numFmtId="0">
      <sharedItems containsSemiMixedTypes="0" containsString="0" containsNumber="1" minValue="305.11" maxValue="839.56"/>
    </cacheField>
    <cacheField name="demand" numFmtId="0">
      <sharedItems containsSemiMixedTypes="0" containsString="0" containsNumber="1" minValue="263.27" maxValue="1073.46"/>
    </cacheField>
    <cacheField name="production_cost" numFmtId="0">
      <sharedItems containsSemiMixedTypes="0" containsString="0" containsNumber="1" minValue="33.090000000000003" maxValue="78.400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423.63"/>
    <n v="400.71"/>
    <n v="73.95"/>
  </r>
  <r>
    <x v="0"/>
    <x v="1"/>
    <n v="603.79999999999995"/>
    <n v="847.92"/>
    <n v="41.8"/>
  </r>
  <r>
    <x v="0"/>
    <x v="2"/>
    <n v="382.63"/>
    <n v="640.78"/>
    <n v="33.5"/>
  </r>
  <r>
    <x v="0"/>
    <x v="3"/>
    <n v="305.11"/>
    <n v="613.67999999999995"/>
    <n v="37.659999999999997"/>
  </r>
  <r>
    <x v="1"/>
    <x v="0"/>
    <n v="441.46"/>
    <n v="515.21"/>
    <n v="78.400000000000006"/>
  </r>
  <r>
    <x v="1"/>
    <x v="1"/>
    <n v="761.33"/>
    <n v="787.86"/>
    <n v="44.23"/>
  </r>
  <r>
    <x v="1"/>
    <x v="2"/>
    <n v="470.91"/>
    <n v="619.58000000000004"/>
    <n v="37.130000000000003"/>
  </r>
  <r>
    <x v="1"/>
    <x v="3"/>
    <n v="314.70999999999998"/>
    <n v="494.64"/>
    <n v="33.090000000000003"/>
  </r>
  <r>
    <x v="2"/>
    <x v="0"/>
    <n v="493.6"/>
    <n v="380.29"/>
    <n v="63.57"/>
  </r>
  <r>
    <x v="2"/>
    <x v="1"/>
    <n v="645.48"/>
    <n v="916.01"/>
    <n v="39"/>
  </r>
  <r>
    <x v="2"/>
    <x v="2"/>
    <n v="494.72"/>
    <n v="450.43"/>
    <n v="39.6"/>
  </r>
  <r>
    <x v="2"/>
    <x v="3"/>
    <n v="387.55"/>
    <n v="455.96"/>
    <n v="40.26"/>
  </r>
  <r>
    <x v="3"/>
    <x v="0"/>
    <n v="408.08"/>
    <n v="427.55"/>
    <n v="56.24"/>
  </r>
  <r>
    <x v="3"/>
    <x v="1"/>
    <n v="612.6"/>
    <n v="627.24"/>
    <n v="36.5"/>
  </r>
  <r>
    <x v="3"/>
    <x v="2"/>
    <n v="511.28"/>
    <n v="891.26"/>
    <n v="39.11"/>
  </r>
  <r>
    <x v="3"/>
    <x v="3"/>
    <n v="439.14"/>
    <n v="464.16"/>
    <n v="37.97"/>
  </r>
  <r>
    <x v="4"/>
    <x v="0"/>
    <n v="481.49"/>
    <n v="546.01"/>
    <n v="53.23"/>
  </r>
  <r>
    <x v="4"/>
    <x v="1"/>
    <n v="630.14"/>
    <n v="725.56"/>
    <n v="40.94"/>
  </r>
  <r>
    <x v="4"/>
    <x v="2"/>
    <n v="436.32"/>
    <n v="796.33"/>
    <n v="39.03"/>
  </r>
  <r>
    <x v="4"/>
    <x v="3"/>
    <n v="372.81"/>
    <n v="511.03"/>
    <n v="44.8"/>
  </r>
  <r>
    <x v="5"/>
    <x v="0"/>
    <n v="475.6"/>
    <n v="700.97"/>
    <n v="48.34"/>
  </r>
  <r>
    <x v="5"/>
    <x v="1"/>
    <n v="555.62"/>
    <n v="858.61"/>
    <n v="52.15"/>
  </r>
  <r>
    <x v="5"/>
    <x v="2"/>
    <n v="403.76"/>
    <n v="831.84"/>
    <n v="42.49"/>
  </r>
  <r>
    <x v="5"/>
    <x v="3"/>
    <n v="440.51"/>
    <n v="674.13"/>
    <n v="46.17"/>
  </r>
  <r>
    <x v="6"/>
    <x v="0"/>
    <n v="536.41999999999996"/>
    <n v="446.41"/>
    <n v="57.23"/>
  </r>
  <r>
    <x v="6"/>
    <x v="1"/>
    <n v="544.12"/>
    <n v="848.62"/>
    <n v="43.6"/>
  </r>
  <r>
    <x v="6"/>
    <x v="2"/>
    <n v="510.24"/>
    <n v="695.46"/>
    <n v="42.3"/>
  </r>
  <r>
    <x v="6"/>
    <x v="3"/>
    <n v="497.42"/>
    <n v="466.79"/>
    <n v="42.44"/>
  </r>
  <r>
    <x v="7"/>
    <x v="0"/>
    <n v="480.59"/>
    <n v="660.95"/>
    <n v="63.22"/>
  </r>
  <r>
    <x v="7"/>
    <x v="1"/>
    <n v="546.53"/>
    <n v="612.71"/>
    <n v="37.340000000000003"/>
  </r>
  <r>
    <x v="7"/>
    <x v="2"/>
    <n v="504.72"/>
    <n v="876.02"/>
    <n v="43.7"/>
  </r>
  <r>
    <x v="7"/>
    <x v="3"/>
    <n v="352.11"/>
    <n v="414.93"/>
    <n v="47.43"/>
  </r>
  <r>
    <x v="8"/>
    <x v="0"/>
    <n v="524.66"/>
    <n v="674.04"/>
    <n v="58.1"/>
  </r>
  <r>
    <x v="8"/>
    <x v="1"/>
    <n v="561.75"/>
    <n v="458.69"/>
    <n v="47.54"/>
  </r>
  <r>
    <x v="8"/>
    <x v="2"/>
    <n v="469.37"/>
    <n v="608.57000000000005"/>
    <n v="49.27"/>
  </r>
  <r>
    <x v="8"/>
    <x v="3"/>
    <n v="459.61"/>
    <n v="469.75"/>
    <n v="51.29"/>
  </r>
  <r>
    <x v="9"/>
    <x v="0"/>
    <n v="499.39"/>
    <n v="750.43"/>
    <n v="49.23"/>
  </r>
  <r>
    <x v="9"/>
    <x v="1"/>
    <n v="525.39"/>
    <n v="546.78"/>
    <n v="43.02"/>
  </r>
  <r>
    <x v="9"/>
    <x v="2"/>
    <n v="576.29999999999995"/>
    <n v="818.53"/>
    <n v="52.83"/>
  </r>
  <r>
    <x v="9"/>
    <x v="3"/>
    <n v="487.29"/>
    <n v="582.52"/>
    <n v="43.08"/>
  </r>
  <r>
    <x v="10"/>
    <x v="0"/>
    <n v="507.46"/>
    <n v="401.2"/>
    <n v="45.65"/>
  </r>
  <r>
    <x v="10"/>
    <x v="1"/>
    <n v="558.89"/>
    <n v="805.63"/>
    <n v="52.55"/>
  </r>
  <r>
    <x v="10"/>
    <x v="2"/>
    <n v="622.42999999999995"/>
    <n v="684.07"/>
    <n v="47.17"/>
  </r>
  <r>
    <x v="10"/>
    <x v="3"/>
    <n v="510.96"/>
    <n v="519.79"/>
    <n v="37.340000000000003"/>
  </r>
  <r>
    <x v="11"/>
    <x v="0"/>
    <n v="530.41"/>
    <n v="628.36"/>
    <n v="56.43"/>
  </r>
  <r>
    <x v="11"/>
    <x v="1"/>
    <n v="619.91999999999996"/>
    <n v="712.54"/>
    <n v="51.13"/>
  </r>
  <r>
    <x v="11"/>
    <x v="2"/>
    <n v="681.11"/>
    <n v="768.79"/>
    <n v="52.49"/>
  </r>
  <r>
    <x v="11"/>
    <x v="3"/>
    <n v="470.87"/>
    <n v="397.35"/>
    <n v="48.21"/>
  </r>
  <r>
    <x v="12"/>
    <x v="0"/>
    <n v="599.26"/>
    <n v="531.54"/>
    <n v="50.58"/>
  </r>
  <r>
    <x v="12"/>
    <x v="1"/>
    <n v="459.69"/>
    <n v="731.43"/>
    <n v="58.17"/>
  </r>
  <r>
    <x v="12"/>
    <x v="2"/>
    <n v="751.98"/>
    <n v="906.73"/>
    <n v="55.55"/>
  </r>
  <r>
    <x v="12"/>
    <x v="3"/>
    <n v="533.24"/>
    <n v="477.64"/>
    <n v="52.46"/>
  </r>
  <r>
    <x v="13"/>
    <x v="0"/>
    <n v="503.69"/>
    <n v="562.55999999999995"/>
    <n v="51.36"/>
  </r>
  <r>
    <x v="13"/>
    <x v="1"/>
    <n v="513.44000000000005"/>
    <n v="469.1"/>
    <n v="54.31"/>
  </r>
  <r>
    <x v="13"/>
    <x v="2"/>
    <n v="566.16"/>
    <n v="590.52"/>
    <n v="48.81"/>
  </r>
  <r>
    <x v="13"/>
    <x v="3"/>
    <n v="530.83000000000004"/>
    <n v="422.57"/>
    <n v="54.22"/>
  </r>
  <r>
    <x v="14"/>
    <x v="0"/>
    <n v="603.84"/>
    <n v="646.55999999999995"/>
    <n v="50.19"/>
  </r>
  <r>
    <x v="14"/>
    <x v="1"/>
    <n v="570.91999999999996"/>
    <n v="745.08"/>
    <n v="58.22"/>
  </r>
  <r>
    <x v="14"/>
    <x v="2"/>
    <n v="552.12"/>
    <n v="829.96"/>
    <n v="54.96"/>
  </r>
  <r>
    <x v="14"/>
    <x v="3"/>
    <n v="595.5"/>
    <n v="263.27"/>
    <n v="58.69"/>
  </r>
  <r>
    <x v="15"/>
    <x v="0"/>
    <n v="508.04"/>
    <n v="464.74"/>
    <n v="49.61"/>
  </r>
  <r>
    <x v="15"/>
    <x v="1"/>
    <n v="528.04999999999995"/>
    <n v="586.29999999999995"/>
    <n v="58.85"/>
  </r>
  <r>
    <x v="15"/>
    <x v="2"/>
    <n v="548.98"/>
    <n v="748.43"/>
    <n v="49.41"/>
  </r>
  <r>
    <x v="15"/>
    <x v="3"/>
    <n v="544.17999999999995"/>
    <n v="423.11"/>
    <n v="53.33"/>
  </r>
  <r>
    <x v="16"/>
    <x v="0"/>
    <n v="452.91"/>
    <n v="730.75"/>
    <n v="43.03"/>
  </r>
  <r>
    <x v="16"/>
    <x v="1"/>
    <n v="476.36"/>
    <n v="466.12"/>
    <n v="47.43"/>
  </r>
  <r>
    <x v="16"/>
    <x v="2"/>
    <n v="570.34"/>
    <n v="887.37"/>
    <n v="52.24"/>
  </r>
  <r>
    <x v="16"/>
    <x v="3"/>
    <n v="593.35"/>
    <n v="357.79"/>
    <n v="52.59"/>
  </r>
  <r>
    <x v="17"/>
    <x v="0"/>
    <n v="545.76"/>
    <n v="707.26"/>
    <n v="46.99"/>
  </r>
  <r>
    <x v="17"/>
    <x v="1"/>
    <n v="464.74"/>
    <n v="598.65"/>
    <n v="49.71"/>
  </r>
  <r>
    <x v="17"/>
    <x v="2"/>
    <n v="623.15"/>
    <n v="678.25"/>
    <n v="58.54"/>
  </r>
  <r>
    <x v="17"/>
    <x v="3"/>
    <n v="573.5"/>
    <n v="429.11"/>
    <n v="59.73"/>
  </r>
  <r>
    <x v="18"/>
    <x v="0"/>
    <n v="678.76"/>
    <n v="865.97"/>
    <n v="46"/>
  </r>
  <r>
    <x v="18"/>
    <x v="1"/>
    <n v="350.88"/>
    <n v="622.39"/>
    <n v="54.16"/>
  </r>
  <r>
    <x v="18"/>
    <x v="2"/>
    <n v="712.93"/>
    <n v="1073.46"/>
    <n v="53.5"/>
  </r>
  <r>
    <x v="18"/>
    <x v="3"/>
    <n v="613.75"/>
    <n v="377.09"/>
    <n v="51.46"/>
  </r>
  <r>
    <x v="19"/>
    <x v="0"/>
    <n v="595.99"/>
    <n v="783.15"/>
    <n v="33.35"/>
  </r>
  <r>
    <x v="19"/>
    <x v="1"/>
    <n v="433.79"/>
    <n v="392.25"/>
    <n v="51.58"/>
  </r>
  <r>
    <x v="19"/>
    <x v="2"/>
    <n v="690.78"/>
    <n v="595.63"/>
    <n v="58.22"/>
  </r>
  <r>
    <x v="19"/>
    <x v="3"/>
    <n v="590.33000000000004"/>
    <n v="372.07"/>
    <n v="50.88"/>
  </r>
  <r>
    <x v="20"/>
    <x v="0"/>
    <n v="613.79999999999995"/>
    <n v="662.45"/>
    <n v="44.21"/>
  </r>
  <r>
    <x v="20"/>
    <x v="1"/>
    <n v="453.34"/>
    <n v="460.2"/>
    <n v="66.09"/>
  </r>
  <r>
    <x v="20"/>
    <x v="2"/>
    <n v="615.88"/>
    <n v="769.92"/>
    <n v="51.24"/>
  </r>
  <r>
    <x v="20"/>
    <x v="3"/>
    <n v="681.79"/>
    <n v="263.43"/>
    <n v="73.34"/>
  </r>
  <r>
    <x v="21"/>
    <x v="0"/>
    <n v="839.56"/>
    <n v="764.22"/>
    <n v="43.63"/>
  </r>
  <r>
    <x v="21"/>
    <x v="1"/>
    <n v="411.86"/>
    <n v="454.63"/>
    <n v="59.72"/>
  </r>
  <r>
    <x v="21"/>
    <x v="2"/>
    <n v="796.72"/>
    <n v="836.94"/>
    <n v="70.290000000000006"/>
  </r>
  <r>
    <x v="21"/>
    <x v="3"/>
    <n v="592.94000000000005"/>
    <n v="292.27999999999997"/>
    <n v="64.25"/>
  </r>
  <r>
    <x v="22"/>
    <x v="0"/>
    <n v="675.95"/>
    <n v="813.52"/>
    <n v="40.799999999999997"/>
  </r>
  <r>
    <x v="22"/>
    <x v="1"/>
    <n v="394.05"/>
    <n v="511.1"/>
    <n v="55.09"/>
  </r>
  <r>
    <x v="22"/>
    <x v="2"/>
    <n v="707.14"/>
    <n v="929.73"/>
    <n v="63.31"/>
  </r>
  <r>
    <x v="22"/>
    <x v="3"/>
    <n v="550.25"/>
    <n v="422.85"/>
    <n v="73.209999999999994"/>
  </r>
  <r>
    <x v="23"/>
    <x v="0"/>
    <n v="683.63"/>
    <n v="719.13"/>
    <n v="41.77"/>
  </r>
  <r>
    <x v="23"/>
    <x v="1"/>
    <n v="401.32"/>
    <n v="430.59"/>
    <n v="57.83"/>
  </r>
  <r>
    <x v="23"/>
    <x v="2"/>
    <n v="623.99"/>
    <n v="951.41"/>
    <n v="61.96"/>
  </r>
  <r>
    <x v="23"/>
    <x v="3"/>
    <n v="682.24"/>
    <n v="274.04000000000002"/>
    <n v="55.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A9EAA-77AF-4EA3-B5DC-5C7EEFA854A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apacity" fld="2" subtotal="average" baseField="1" baseItem="0"/>
    <dataField name="Average of demand" fld="3" subtotal="average" baseField="1" baseItem="0"/>
    <dataField name="Average of production_cost" fld="4" subtotal="average" baseField="1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7CA5E-B9BA-4FCA-A147-8D175AE4C64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3:D28" firstHeaderRow="0" firstDataRow="1" firstDataCol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emand" fld="3" subtotal="average" baseField="0" baseItem="0"/>
    <dataField name="Average of production_cost" fld="4" subtotal="average" baseField="0" baseItem="0"/>
    <dataField name="Average of capacity" fld="2" subtotal="average" baseField="0" baseItem="0"/>
  </dataFields>
  <chartFormats count="3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BA18-6B9E-433C-848F-36B433C9B11F}">
  <dimension ref="C2:P21"/>
  <sheetViews>
    <sheetView tabSelected="1" topLeftCell="B1" zoomScale="85" zoomScaleNormal="85" workbookViewId="0">
      <selection activeCell="P4" sqref="P4:P7"/>
    </sheetView>
  </sheetViews>
  <sheetFormatPr defaultRowHeight="14.5" x14ac:dyDescent="0.35"/>
  <cols>
    <col min="3" max="3" width="22.6328125" bestFit="1" customWidth="1"/>
    <col min="4" max="4" width="7.7265625" bestFit="1" customWidth="1"/>
    <col min="5" max="6" width="8.81640625" bestFit="1" customWidth="1"/>
    <col min="7" max="7" width="10" bestFit="1" customWidth="1"/>
    <col min="8" max="8" width="8.81640625" bestFit="1" customWidth="1"/>
    <col min="9" max="9" width="9.7265625" bestFit="1" customWidth="1"/>
    <col min="10" max="10" width="8.54296875" bestFit="1" customWidth="1"/>
    <col min="12" max="12" width="15.26953125" bestFit="1" customWidth="1"/>
    <col min="13" max="13" width="16.6328125" bestFit="1" customWidth="1"/>
    <col min="14" max="14" width="16.1796875" bestFit="1" customWidth="1"/>
    <col min="15" max="15" width="13.6328125" bestFit="1" customWidth="1"/>
    <col min="16" max="16" width="8.81640625" bestFit="1" customWidth="1"/>
  </cols>
  <sheetData>
    <row r="2" spans="3:16" x14ac:dyDescent="0.35">
      <c r="C2" s="6"/>
      <c r="D2" s="6"/>
      <c r="E2" s="7">
        <v>1</v>
      </c>
      <c r="F2" s="7">
        <v>2</v>
      </c>
      <c r="G2" s="7">
        <v>3</v>
      </c>
      <c r="H2" s="7">
        <v>4</v>
      </c>
    </row>
    <row r="3" spans="3:16" x14ac:dyDescent="0.35">
      <c r="C3" s="8" t="s">
        <v>15</v>
      </c>
      <c r="D3" s="8"/>
      <c r="E3" s="9">
        <v>450</v>
      </c>
      <c r="F3" s="10">
        <f>E6</f>
        <v>379</v>
      </c>
      <c r="G3" s="10">
        <f t="shared" ref="G3:H3" si="0">F6</f>
        <v>271</v>
      </c>
      <c r="H3" s="10">
        <f t="shared" si="0"/>
        <v>77</v>
      </c>
      <c r="L3" s="3" t="s">
        <v>8</v>
      </c>
      <c r="M3" s="3" t="s">
        <v>10</v>
      </c>
      <c r="N3" s="3" t="s">
        <v>11</v>
      </c>
      <c r="O3" s="3" t="s">
        <v>14</v>
      </c>
      <c r="P3" s="3" t="s">
        <v>13</v>
      </c>
    </row>
    <row r="4" spans="3:16" x14ac:dyDescent="0.35">
      <c r="C4" s="8" t="s">
        <v>16</v>
      </c>
      <c r="D4" s="8"/>
      <c r="E4" s="11">
        <v>545</v>
      </c>
      <c r="F4" s="11">
        <v>526</v>
      </c>
      <c r="G4" s="11">
        <v>576</v>
      </c>
      <c r="H4" s="11">
        <v>401.5</v>
      </c>
      <c r="L4" s="4">
        <v>1</v>
      </c>
      <c r="M4" s="3">
        <v>545.99916666666661</v>
      </c>
      <c r="N4" s="3">
        <v>615.99916666666661</v>
      </c>
      <c r="O4" s="5">
        <v>51.879583333333329</v>
      </c>
      <c r="P4" s="3">
        <f>0.1*N4</f>
        <v>61.599916666666665</v>
      </c>
    </row>
    <row r="5" spans="3:16" x14ac:dyDescent="0.35">
      <c r="C5" s="8" t="s">
        <v>17</v>
      </c>
      <c r="D5" s="8"/>
      <c r="E5" s="9">
        <v>616</v>
      </c>
      <c r="F5" s="9">
        <v>634</v>
      </c>
      <c r="G5" s="9">
        <v>770</v>
      </c>
      <c r="H5" s="9">
        <v>435</v>
      </c>
      <c r="L5" s="4">
        <v>2</v>
      </c>
      <c r="M5" s="3">
        <v>526.00041666666664</v>
      </c>
      <c r="N5" s="3">
        <v>634.00041666666664</v>
      </c>
      <c r="O5" s="5">
        <v>50.039999999999992</v>
      </c>
      <c r="P5" s="3">
        <f t="shared" ref="P5:P7" si="1">0.1*N5</f>
        <v>63.400041666666667</v>
      </c>
    </row>
    <row r="6" spans="3:16" x14ac:dyDescent="0.35">
      <c r="C6" s="8" t="s">
        <v>18</v>
      </c>
      <c r="D6" s="8"/>
      <c r="E6" s="12">
        <f>E3+E4-E5</f>
        <v>379</v>
      </c>
      <c r="F6" s="12">
        <f>F3+F4-F5</f>
        <v>271</v>
      </c>
      <c r="G6" s="12">
        <f t="shared" ref="G6:H6" si="2">G3+G4-G5</f>
        <v>77</v>
      </c>
      <c r="H6" s="12">
        <f t="shared" si="2"/>
        <v>43.5</v>
      </c>
      <c r="J6">
        <v>43</v>
      </c>
      <c r="L6" s="4">
        <v>3</v>
      </c>
      <c r="M6" s="3">
        <v>575.99833333333333</v>
      </c>
      <c r="N6" s="3">
        <v>770.00041666666664</v>
      </c>
      <c r="O6" s="5">
        <v>49.860416666666659</v>
      </c>
      <c r="P6" s="3">
        <f t="shared" si="1"/>
        <v>77.000041666666675</v>
      </c>
    </row>
    <row r="7" spans="3:16" x14ac:dyDescent="0.35">
      <c r="C7" s="6"/>
      <c r="D7" s="6"/>
      <c r="E7" s="13"/>
      <c r="F7" s="13"/>
      <c r="G7" s="13"/>
      <c r="H7" s="13"/>
      <c r="L7" s="4">
        <v>4</v>
      </c>
      <c r="M7" s="3">
        <v>504.99958333333342</v>
      </c>
      <c r="N7" s="3">
        <v>434.99916666666678</v>
      </c>
      <c r="O7" s="5">
        <v>50.379583333333336</v>
      </c>
      <c r="P7" s="3">
        <f t="shared" si="1"/>
        <v>43.499916666666678</v>
      </c>
    </row>
    <row r="8" spans="3:16" x14ac:dyDescent="0.35">
      <c r="C8" s="8" t="s">
        <v>19</v>
      </c>
      <c r="D8" s="8"/>
      <c r="E8" s="9">
        <v>546</v>
      </c>
      <c r="F8" s="9">
        <v>526</v>
      </c>
      <c r="G8" s="9">
        <v>576</v>
      </c>
      <c r="H8" s="9">
        <v>505</v>
      </c>
    </row>
    <row r="9" spans="3:16" x14ac:dyDescent="0.35">
      <c r="L9" t="s">
        <v>7</v>
      </c>
      <c r="M9" t="s">
        <v>6</v>
      </c>
      <c r="N9" t="s">
        <v>5</v>
      </c>
    </row>
    <row r="10" spans="3:16" x14ac:dyDescent="0.35">
      <c r="C10" s="8" t="s">
        <v>20</v>
      </c>
      <c r="E10" s="10">
        <v>61.6</v>
      </c>
      <c r="F10" s="10">
        <v>63.4</v>
      </c>
      <c r="G10" s="10">
        <v>77</v>
      </c>
      <c r="H10" s="10">
        <v>43.5</v>
      </c>
      <c r="L10">
        <v>450</v>
      </c>
      <c r="M10">
        <v>1.23</v>
      </c>
      <c r="N10">
        <v>0.1</v>
      </c>
    </row>
    <row r="11" spans="3:16" x14ac:dyDescent="0.35">
      <c r="C11" s="8"/>
      <c r="D11" s="8"/>
      <c r="E11" s="10"/>
      <c r="F11" s="10"/>
      <c r="G11" s="10"/>
      <c r="H11" s="10"/>
    </row>
    <row r="12" spans="3:16" x14ac:dyDescent="0.35">
      <c r="C12" s="8" t="s">
        <v>21</v>
      </c>
      <c r="E12" s="10">
        <f>(E3+E6)/2</f>
        <v>414.5</v>
      </c>
      <c r="F12" s="10">
        <f>(F3+F6)/2</f>
        <v>325</v>
      </c>
      <c r="G12" s="10">
        <f>(G3+G6)/2</f>
        <v>174</v>
      </c>
      <c r="H12" s="10">
        <f>(H3+H6)/2</f>
        <v>60.25</v>
      </c>
    </row>
    <row r="14" spans="3:16" x14ac:dyDescent="0.35">
      <c r="C14" s="8" t="s">
        <v>22</v>
      </c>
      <c r="D14" s="8"/>
      <c r="E14" s="17">
        <v>51.88</v>
      </c>
      <c r="F14" s="17">
        <v>50.04</v>
      </c>
      <c r="G14" s="17">
        <v>49.86</v>
      </c>
      <c r="H14" s="17">
        <v>50.38</v>
      </c>
    </row>
    <row r="15" spans="3:16" x14ac:dyDescent="0.35">
      <c r="C15" s="8" t="s">
        <v>23</v>
      </c>
      <c r="D15" s="5">
        <v>1.23</v>
      </c>
      <c r="E15" s="5">
        <v>1.23</v>
      </c>
      <c r="F15" s="5">
        <v>1.23</v>
      </c>
      <c r="G15" s="5">
        <v>1.23</v>
      </c>
      <c r="H15" s="5">
        <v>1.23</v>
      </c>
    </row>
    <row r="16" spans="3:16" x14ac:dyDescent="0.35">
      <c r="C16" s="14"/>
      <c r="D16" s="14"/>
      <c r="E16" s="10"/>
      <c r="F16" s="10"/>
      <c r="G16" s="10"/>
      <c r="H16" s="10"/>
    </row>
    <row r="17" spans="3:10" x14ac:dyDescent="0.35">
      <c r="C17" s="14" t="s">
        <v>24</v>
      </c>
      <c r="D17" s="14"/>
      <c r="E17" s="15">
        <f>E4*E14</f>
        <v>28274.600000000002</v>
      </c>
      <c r="F17" s="15">
        <f>F4*F14</f>
        <v>26321.040000000001</v>
      </c>
      <c r="G17" s="15">
        <f>G4*G14</f>
        <v>28719.360000000001</v>
      </c>
      <c r="H17" s="15">
        <f>H4*H14</f>
        <v>20227.57</v>
      </c>
    </row>
    <row r="18" spans="3:10" x14ac:dyDescent="0.35">
      <c r="C18" s="14" t="s">
        <v>25</v>
      </c>
      <c r="D18" s="14"/>
      <c r="E18" s="15">
        <f>E15*E6</f>
        <v>466.17</v>
      </c>
      <c r="F18" s="15">
        <f>F15*F6</f>
        <v>333.33</v>
      </c>
      <c r="G18" s="15">
        <f>G15*G6</f>
        <v>94.71</v>
      </c>
      <c r="H18" s="15">
        <f>H15*H6</f>
        <v>53.505000000000003</v>
      </c>
    </row>
    <row r="19" spans="3:10" ht="15" thickBot="1" x14ac:dyDescent="0.4">
      <c r="C19" s="6"/>
      <c r="D19" s="6"/>
      <c r="E19" s="6"/>
      <c r="F19" s="6"/>
      <c r="G19" s="6"/>
      <c r="H19" s="6"/>
      <c r="J19" s="6"/>
    </row>
    <row r="20" spans="3:10" ht="15.5" thickTop="1" thickBot="1" x14ac:dyDescent="0.4">
      <c r="C20" s="6"/>
      <c r="D20" s="6"/>
      <c r="E20" s="6"/>
      <c r="F20" s="6"/>
      <c r="G20" s="6"/>
      <c r="H20" s="6"/>
      <c r="I20" s="8" t="s">
        <v>26</v>
      </c>
      <c r="J20" s="16">
        <f>SUM(E17:H17,E18:H18)</f>
        <v>104490.28500000002</v>
      </c>
    </row>
    <row r="21" spans="3:10" ht="15" thickTop="1" x14ac:dyDescent="0.35"/>
  </sheetData>
  <conditionalFormatting sqref="M4:M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{F39BB061-3ACD-4E39-99A1-8EB7D23FAD9B}</x14:id>
        </ext>
      </extLst>
    </cfRule>
  </conditionalFormatting>
  <conditionalFormatting sqref="N4:N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9BB061-3ACD-4E39-99A1-8EB7D23FAD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M4:M7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5168F-7F14-414D-8BAF-2A5002DF3007}">
  <dimension ref="A3:E16"/>
  <sheetViews>
    <sheetView workbookViewId="0">
      <selection activeCell="D19" sqref="D19"/>
    </sheetView>
  </sheetViews>
  <sheetFormatPr defaultRowHeight="14.5" x14ac:dyDescent="0.35"/>
  <cols>
    <col min="1" max="1" width="12.453125" bestFit="1" customWidth="1"/>
    <col min="2" max="2" width="17.08984375" bestFit="1" customWidth="1"/>
    <col min="3" max="3" width="16.7265625" bestFit="1" customWidth="1"/>
    <col min="4" max="4" width="17.54296875" customWidth="1"/>
    <col min="5" max="5" width="11.81640625" bestFit="1" customWidth="1"/>
  </cols>
  <sheetData>
    <row r="3" spans="1:5" x14ac:dyDescent="0.35">
      <c r="A3" s="1" t="s">
        <v>8</v>
      </c>
      <c r="B3" t="s">
        <v>10</v>
      </c>
      <c r="C3" t="s">
        <v>11</v>
      </c>
      <c r="D3" t="s">
        <v>12</v>
      </c>
    </row>
    <row r="4" spans="1:5" x14ac:dyDescent="0.35">
      <c r="A4" s="2">
        <v>1</v>
      </c>
      <c r="B4" s="3">
        <v>545.99916666666661</v>
      </c>
      <c r="C4" s="3">
        <v>615.99916666666661</v>
      </c>
      <c r="D4" s="3">
        <v>51.879583333333329</v>
      </c>
    </row>
    <row r="5" spans="1:5" x14ac:dyDescent="0.35">
      <c r="A5" s="2">
        <v>2</v>
      </c>
      <c r="B5" s="3">
        <v>526.00041666666664</v>
      </c>
      <c r="C5" s="3">
        <v>634.00041666666664</v>
      </c>
      <c r="D5" s="3">
        <v>50.039999999999992</v>
      </c>
    </row>
    <row r="6" spans="1:5" x14ac:dyDescent="0.35">
      <c r="A6" s="2">
        <v>3</v>
      </c>
      <c r="B6" s="3">
        <v>575.99833333333333</v>
      </c>
      <c r="C6" s="3">
        <v>770.00041666666664</v>
      </c>
      <c r="D6" s="3">
        <v>49.860416666666659</v>
      </c>
    </row>
    <row r="7" spans="1:5" x14ac:dyDescent="0.35">
      <c r="A7" s="2">
        <v>4</v>
      </c>
      <c r="B7" s="3">
        <v>504.99958333333342</v>
      </c>
      <c r="C7" s="3">
        <v>434.99916666666678</v>
      </c>
      <c r="D7" s="3">
        <v>50.379583333333336</v>
      </c>
    </row>
    <row r="8" spans="1:5" x14ac:dyDescent="0.35">
      <c r="A8" s="2" t="s">
        <v>9</v>
      </c>
      <c r="B8" s="3">
        <v>538.24937499999999</v>
      </c>
      <c r="C8" s="3">
        <v>613.74979166666651</v>
      </c>
      <c r="D8" s="3">
        <v>50.539895833333325</v>
      </c>
    </row>
    <row r="12" spans="1:5" x14ac:dyDescent="0.35">
      <c r="A12" s="3" t="s">
        <v>8</v>
      </c>
      <c r="B12" s="3" t="s">
        <v>10</v>
      </c>
      <c r="C12" s="3" t="s">
        <v>11</v>
      </c>
      <c r="D12" s="3" t="s">
        <v>14</v>
      </c>
      <c r="E12" s="3" t="s">
        <v>13</v>
      </c>
    </row>
    <row r="13" spans="1:5" x14ac:dyDescent="0.35">
      <c r="A13" s="4">
        <v>1</v>
      </c>
      <c r="B13" s="3">
        <v>545.99916666666661</v>
      </c>
      <c r="C13" s="3">
        <v>615.99916666666661</v>
      </c>
      <c r="D13" s="5">
        <v>51.879583333333329</v>
      </c>
      <c r="E13" s="3">
        <f>0.1*C13</f>
        <v>61.599916666666665</v>
      </c>
    </row>
    <row r="14" spans="1:5" x14ac:dyDescent="0.35">
      <c r="A14" s="4">
        <v>2</v>
      </c>
      <c r="B14" s="3">
        <v>526.00041666666664</v>
      </c>
      <c r="C14" s="3">
        <v>634.00041666666664</v>
      </c>
      <c r="D14" s="5">
        <v>50.039999999999992</v>
      </c>
      <c r="E14" s="3">
        <f t="shared" ref="E14:E16" si="0">0.1*C14</f>
        <v>63.400041666666667</v>
      </c>
    </row>
    <row r="15" spans="1:5" x14ac:dyDescent="0.35">
      <c r="A15" s="4">
        <v>3</v>
      </c>
      <c r="B15" s="3">
        <v>575.99833333333333</v>
      </c>
      <c r="C15" s="3">
        <v>770.00041666666664</v>
      </c>
      <c r="D15" s="5">
        <v>49.860416666666659</v>
      </c>
      <c r="E15" s="3">
        <f t="shared" si="0"/>
        <v>77.000041666666675</v>
      </c>
    </row>
    <row r="16" spans="1:5" x14ac:dyDescent="0.35">
      <c r="A16" s="4">
        <v>4</v>
      </c>
      <c r="B16" s="3">
        <v>504.99958333333342</v>
      </c>
      <c r="C16" s="3">
        <v>434.99916666666678</v>
      </c>
      <c r="D16" s="5">
        <v>50.379583333333336</v>
      </c>
      <c r="E16" s="3">
        <f t="shared" si="0"/>
        <v>43.499916666666678</v>
      </c>
    </row>
  </sheetData>
  <conditionalFormatting sqref="B13:B1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{E2EA4DDB-C82E-4A10-835E-8B553D9A8EE4}</x14:id>
        </ext>
      </extLst>
    </cfRule>
  </conditionalFormatting>
  <conditionalFormatting sqref="C13:C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D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EA4DDB-C82E-4A10-835E-8B553D9A8E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B13:B16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1EFA-8C54-4593-B904-191C8C52A62D}">
  <dimension ref="A1:E97"/>
  <sheetViews>
    <sheetView zoomScale="70" zoomScaleNormal="70" workbookViewId="0">
      <selection activeCell="G2" sqref="G2"/>
    </sheetView>
  </sheetViews>
  <sheetFormatPr defaultRowHeight="14.5" x14ac:dyDescent="0.35"/>
  <cols>
    <col min="4" max="4" width="7.81640625" bestFit="1" customWidth="1"/>
    <col min="5" max="5" width="14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2000</v>
      </c>
      <c r="B2">
        <v>1</v>
      </c>
      <c r="C2">
        <v>423.63</v>
      </c>
      <c r="D2">
        <v>400.71</v>
      </c>
      <c r="E2">
        <v>73.95</v>
      </c>
    </row>
    <row r="3" spans="1:5" x14ac:dyDescent="0.35">
      <c r="A3">
        <v>2000</v>
      </c>
      <c r="B3">
        <v>2</v>
      </c>
      <c r="C3">
        <v>603.79999999999995</v>
      </c>
      <c r="D3">
        <v>847.92</v>
      </c>
      <c r="E3">
        <v>41.8</v>
      </c>
    </row>
    <row r="4" spans="1:5" x14ac:dyDescent="0.35">
      <c r="A4">
        <v>2000</v>
      </c>
      <c r="B4">
        <v>3</v>
      </c>
      <c r="C4">
        <v>382.63</v>
      </c>
      <c r="D4">
        <v>640.78</v>
      </c>
      <c r="E4">
        <v>33.5</v>
      </c>
    </row>
    <row r="5" spans="1:5" x14ac:dyDescent="0.35">
      <c r="A5">
        <v>2000</v>
      </c>
      <c r="B5">
        <v>4</v>
      </c>
      <c r="C5">
        <v>305.11</v>
      </c>
      <c r="D5">
        <v>613.67999999999995</v>
      </c>
      <c r="E5">
        <v>37.659999999999997</v>
      </c>
    </row>
    <row r="6" spans="1:5" x14ac:dyDescent="0.35">
      <c r="A6">
        <v>2001</v>
      </c>
      <c r="B6">
        <v>1</v>
      </c>
      <c r="C6">
        <v>441.46</v>
      </c>
      <c r="D6">
        <v>515.21</v>
      </c>
      <c r="E6">
        <v>78.400000000000006</v>
      </c>
    </row>
    <row r="7" spans="1:5" x14ac:dyDescent="0.35">
      <c r="A7">
        <v>2001</v>
      </c>
      <c r="B7">
        <v>2</v>
      </c>
      <c r="C7">
        <v>761.33</v>
      </c>
      <c r="D7">
        <v>787.86</v>
      </c>
      <c r="E7">
        <v>44.23</v>
      </c>
    </row>
    <row r="8" spans="1:5" x14ac:dyDescent="0.35">
      <c r="A8">
        <v>2001</v>
      </c>
      <c r="B8">
        <v>3</v>
      </c>
      <c r="C8">
        <v>470.91</v>
      </c>
      <c r="D8">
        <v>619.58000000000004</v>
      </c>
      <c r="E8">
        <v>37.130000000000003</v>
      </c>
    </row>
    <row r="9" spans="1:5" x14ac:dyDescent="0.35">
      <c r="A9">
        <v>2001</v>
      </c>
      <c r="B9">
        <v>4</v>
      </c>
      <c r="C9">
        <v>314.70999999999998</v>
      </c>
      <c r="D9">
        <v>494.64</v>
      </c>
      <c r="E9">
        <v>33.090000000000003</v>
      </c>
    </row>
    <row r="10" spans="1:5" x14ac:dyDescent="0.35">
      <c r="A10">
        <v>2002</v>
      </c>
      <c r="B10">
        <v>1</v>
      </c>
      <c r="C10">
        <v>493.6</v>
      </c>
      <c r="D10">
        <v>380.29</v>
      </c>
      <c r="E10">
        <v>63.57</v>
      </c>
    </row>
    <row r="11" spans="1:5" x14ac:dyDescent="0.35">
      <c r="A11">
        <v>2002</v>
      </c>
      <c r="B11">
        <v>2</v>
      </c>
      <c r="C11">
        <v>645.48</v>
      </c>
      <c r="D11">
        <v>916.01</v>
      </c>
      <c r="E11">
        <v>39</v>
      </c>
    </row>
    <row r="12" spans="1:5" x14ac:dyDescent="0.35">
      <c r="A12">
        <v>2002</v>
      </c>
      <c r="B12">
        <v>3</v>
      </c>
      <c r="C12">
        <v>494.72</v>
      </c>
      <c r="D12">
        <v>450.43</v>
      </c>
      <c r="E12">
        <v>39.6</v>
      </c>
    </row>
    <row r="13" spans="1:5" x14ac:dyDescent="0.35">
      <c r="A13">
        <v>2002</v>
      </c>
      <c r="B13">
        <v>4</v>
      </c>
      <c r="C13">
        <v>387.55</v>
      </c>
      <c r="D13">
        <v>455.96</v>
      </c>
      <c r="E13">
        <v>40.26</v>
      </c>
    </row>
    <row r="14" spans="1:5" x14ac:dyDescent="0.35">
      <c r="A14">
        <v>2003</v>
      </c>
      <c r="B14">
        <v>1</v>
      </c>
      <c r="C14">
        <v>408.08</v>
      </c>
      <c r="D14">
        <v>427.55</v>
      </c>
      <c r="E14">
        <v>56.24</v>
      </c>
    </row>
    <row r="15" spans="1:5" x14ac:dyDescent="0.35">
      <c r="A15">
        <v>2003</v>
      </c>
      <c r="B15">
        <v>2</v>
      </c>
      <c r="C15">
        <v>612.6</v>
      </c>
      <c r="D15">
        <v>627.24</v>
      </c>
      <c r="E15">
        <v>36.5</v>
      </c>
    </row>
    <row r="16" spans="1:5" x14ac:dyDescent="0.35">
      <c r="A16">
        <v>2003</v>
      </c>
      <c r="B16">
        <v>3</v>
      </c>
      <c r="C16">
        <v>511.28</v>
      </c>
      <c r="D16">
        <v>891.26</v>
      </c>
      <c r="E16">
        <v>39.11</v>
      </c>
    </row>
    <row r="17" spans="1:5" x14ac:dyDescent="0.35">
      <c r="A17">
        <v>2003</v>
      </c>
      <c r="B17">
        <v>4</v>
      </c>
      <c r="C17">
        <v>439.14</v>
      </c>
      <c r="D17">
        <v>464.16</v>
      </c>
      <c r="E17">
        <v>37.97</v>
      </c>
    </row>
    <row r="18" spans="1:5" x14ac:dyDescent="0.35">
      <c r="A18">
        <v>2004</v>
      </c>
      <c r="B18">
        <v>1</v>
      </c>
      <c r="C18">
        <v>481.49</v>
      </c>
      <c r="D18">
        <v>546.01</v>
      </c>
      <c r="E18">
        <v>53.23</v>
      </c>
    </row>
    <row r="19" spans="1:5" x14ac:dyDescent="0.35">
      <c r="A19">
        <v>2004</v>
      </c>
      <c r="B19">
        <v>2</v>
      </c>
      <c r="C19">
        <v>630.14</v>
      </c>
      <c r="D19">
        <v>725.56</v>
      </c>
      <c r="E19">
        <v>40.94</v>
      </c>
    </row>
    <row r="20" spans="1:5" x14ac:dyDescent="0.35">
      <c r="A20">
        <v>2004</v>
      </c>
      <c r="B20">
        <v>3</v>
      </c>
      <c r="C20">
        <v>436.32</v>
      </c>
      <c r="D20">
        <v>796.33</v>
      </c>
      <c r="E20">
        <v>39.03</v>
      </c>
    </row>
    <row r="21" spans="1:5" x14ac:dyDescent="0.35">
      <c r="A21">
        <v>2004</v>
      </c>
      <c r="B21">
        <v>4</v>
      </c>
      <c r="C21">
        <v>372.81</v>
      </c>
      <c r="D21">
        <v>511.03</v>
      </c>
      <c r="E21">
        <v>44.8</v>
      </c>
    </row>
    <row r="22" spans="1:5" x14ac:dyDescent="0.35">
      <c r="A22">
        <v>2005</v>
      </c>
      <c r="B22">
        <v>1</v>
      </c>
      <c r="C22">
        <v>475.6</v>
      </c>
      <c r="D22">
        <v>700.97</v>
      </c>
      <c r="E22">
        <v>48.34</v>
      </c>
    </row>
    <row r="23" spans="1:5" x14ac:dyDescent="0.35">
      <c r="A23">
        <v>2005</v>
      </c>
      <c r="B23">
        <v>2</v>
      </c>
      <c r="C23">
        <v>555.62</v>
      </c>
      <c r="D23">
        <v>858.61</v>
      </c>
      <c r="E23">
        <v>52.15</v>
      </c>
    </row>
    <row r="24" spans="1:5" x14ac:dyDescent="0.35">
      <c r="A24">
        <v>2005</v>
      </c>
      <c r="B24">
        <v>3</v>
      </c>
      <c r="C24">
        <v>403.76</v>
      </c>
      <c r="D24">
        <v>831.84</v>
      </c>
      <c r="E24">
        <v>42.49</v>
      </c>
    </row>
    <row r="25" spans="1:5" x14ac:dyDescent="0.35">
      <c r="A25">
        <v>2005</v>
      </c>
      <c r="B25">
        <v>4</v>
      </c>
      <c r="C25">
        <v>440.51</v>
      </c>
      <c r="D25">
        <v>674.13</v>
      </c>
      <c r="E25">
        <v>46.17</v>
      </c>
    </row>
    <row r="26" spans="1:5" x14ac:dyDescent="0.35">
      <c r="A26">
        <v>2006</v>
      </c>
      <c r="B26">
        <v>1</v>
      </c>
      <c r="C26">
        <v>536.41999999999996</v>
      </c>
      <c r="D26">
        <v>446.41</v>
      </c>
      <c r="E26">
        <v>57.23</v>
      </c>
    </row>
    <row r="27" spans="1:5" x14ac:dyDescent="0.35">
      <c r="A27">
        <v>2006</v>
      </c>
      <c r="B27">
        <v>2</v>
      </c>
      <c r="C27">
        <v>544.12</v>
      </c>
      <c r="D27">
        <v>848.62</v>
      </c>
      <c r="E27">
        <v>43.6</v>
      </c>
    </row>
    <row r="28" spans="1:5" x14ac:dyDescent="0.35">
      <c r="A28">
        <v>2006</v>
      </c>
      <c r="B28">
        <v>3</v>
      </c>
      <c r="C28">
        <v>510.24</v>
      </c>
      <c r="D28">
        <v>695.46</v>
      </c>
      <c r="E28">
        <v>42.3</v>
      </c>
    </row>
    <row r="29" spans="1:5" x14ac:dyDescent="0.35">
      <c r="A29">
        <v>2006</v>
      </c>
      <c r="B29">
        <v>4</v>
      </c>
      <c r="C29">
        <v>497.42</v>
      </c>
      <c r="D29">
        <v>466.79</v>
      </c>
      <c r="E29">
        <v>42.44</v>
      </c>
    </row>
    <row r="30" spans="1:5" x14ac:dyDescent="0.35">
      <c r="A30">
        <v>2007</v>
      </c>
      <c r="B30">
        <v>1</v>
      </c>
      <c r="C30">
        <v>480.59</v>
      </c>
      <c r="D30">
        <v>660.95</v>
      </c>
      <c r="E30">
        <v>63.22</v>
      </c>
    </row>
    <row r="31" spans="1:5" x14ac:dyDescent="0.35">
      <c r="A31">
        <v>2007</v>
      </c>
      <c r="B31">
        <v>2</v>
      </c>
      <c r="C31">
        <v>546.53</v>
      </c>
      <c r="D31">
        <v>612.71</v>
      </c>
      <c r="E31">
        <v>37.340000000000003</v>
      </c>
    </row>
    <row r="32" spans="1:5" x14ac:dyDescent="0.35">
      <c r="A32">
        <v>2007</v>
      </c>
      <c r="B32">
        <v>3</v>
      </c>
      <c r="C32">
        <v>504.72</v>
      </c>
      <c r="D32">
        <v>876.02</v>
      </c>
      <c r="E32">
        <v>43.7</v>
      </c>
    </row>
    <row r="33" spans="1:5" x14ac:dyDescent="0.35">
      <c r="A33">
        <v>2007</v>
      </c>
      <c r="B33">
        <v>4</v>
      </c>
      <c r="C33">
        <v>352.11</v>
      </c>
      <c r="D33">
        <v>414.93</v>
      </c>
      <c r="E33">
        <v>47.43</v>
      </c>
    </row>
    <row r="34" spans="1:5" x14ac:dyDescent="0.35">
      <c r="A34">
        <v>2008</v>
      </c>
      <c r="B34">
        <v>1</v>
      </c>
      <c r="C34">
        <v>524.66</v>
      </c>
      <c r="D34">
        <v>674.04</v>
      </c>
      <c r="E34">
        <v>58.1</v>
      </c>
    </row>
    <row r="35" spans="1:5" x14ac:dyDescent="0.35">
      <c r="A35">
        <v>2008</v>
      </c>
      <c r="B35">
        <v>2</v>
      </c>
      <c r="C35">
        <v>561.75</v>
      </c>
      <c r="D35">
        <v>458.69</v>
      </c>
      <c r="E35">
        <v>47.54</v>
      </c>
    </row>
    <row r="36" spans="1:5" x14ac:dyDescent="0.35">
      <c r="A36">
        <v>2008</v>
      </c>
      <c r="B36">
        <v>3</v>
      </c>
      <c r="C36">
        <v>469.37</v>
      </c>
      <c r="D36">
        <v>608.57000000000005</v>
      </c>
      <c r="E36">
        <v>49.27</v>
      </c>
    </row>
    <row r="37" spans="1:5" x14ac:dyDescent="0.35">
      <c r="A37">
        <v>2008</v>
      </c>
      <c r="B37">
        <v>4</v>
      </c>
      <c r="C37">
        <v>459.61</v>
      </c>
      <c r="D37">
        <v>469.75</v>
      </c>
      <c r="E37">
        <v>51.29</v>
      </c>
    </row>
    <row r="38" spans="1:5" x14ac:dyDescent="0.35">
      <c r="A38">
        <v>2009</v>
      </c>
      <c r="B38">
        <v>1</v>
      </c>
      <c r="C38">
        <v>499.39</v>
      </c>
      <c r="D38">
        <v>750.43</v>
      </c>
      <c r="E38">
        <v>49.23</v>
      </c>
    </row>
    <row r="39" spans="1:5" x14ac:dyDescent="0.35">
      <c r="A39">
        <v>2009</v>
      </c>
      <c r="B39">
        <v>2</v>
      </c>
      <c r="C39">
        <v>525.39</v>
      </c>
      <c r="D39">
        <v>546.78</v>
      </c>
      <c r="E39">
        <v>43.02</v>
      </c>
    </row>
    <row r="40" spans="1:5" x14ac:dyDescent="0.35">
      <c r="A40">
        <v>2009</v>
      </c>
      <c r="B40">
        <v>3</v>
      </c>
      <c r="C40">
        <v>576.29999999999995</v>
      </c>
      <c r="D40">
        <v>818.53</v>
      </c>
      <c r="E40">
        <v>52.83</v>
      </c>
    </row>
    <row r="41" spans="1:5" x14ac:dyDescent="0.35">
      <c r="A41">
        <v>2009</v>
      </c>
      <c r="B41">
        <v>4</v>
      </c>
      <c r="C41">
        <v>487.29</v>
      </c>
      <c r="D41">
        <v>582.52</v>
      </c>
      <c r="E41">
        <v>43.08</v>
      </c>
    </row>
    <row r="42" spans="1:5" x14ac:dyDescent="0.35">
      <c r="A42">
        <v>2010</v>
      </c>
      <c r="B42">
        <v>1</v>
      </c>
      <c r="C42">
        <v>507.46</v>
      </c>
      <c r="D42">
        <v>401.2</v>
      </c>
      <c r="E42">
        <v>45.65</v>
      </c>
    </row>
    <row r="43" spans="1:5" x14ac:dyDescent="0.35">
      <c r="A43">
        <v>2010</v>
      </c>
      <c r="B43">
        <v>2</v>
      </c>
      <c r="C43">
        <v>558.89</v>
      </c>
      <c r="D43">
        <v>805.63</v>
      </c>
      <c r="E43">
        <v>52.55</v>
      </c>
    </row>
    <row r="44" spans="1:5" x14ac:dyDescent="0.35">
      <c r="A44">
        <v>2010</v>
      </c>
      <c r="B44">
        <v>3</v>
      </c>
      <c r="C44">
        <v>622.42999999999995</v>
      </c>
      <c r="D44">
        <v>684.07</v>
      </c>
      <c r="E44">
        <v>47.17</v>
      </c>
    </row>
    <row r="45" spans="1:5" x14ac:dyDescent="0.35">
      <c r="A45">
        <v>2010</v>
      </c>
      <c r="B45">
        <v>4</v>
      </c>
      <c r="C45">
        <v>510.96</v>
      </c>
      <c r="D45">
        <v>519.79</v>
      </c>
      <c r="E45">
        <v>37.340000000000003</v>
      </c>
    </row>
    <row r="46" spans="1:5" x14ac:dyDescent="0.35">
      <c r="A46">
        <v>2011</v>
      </c>
      <c r="B46">
        <v>1</v>
      </c>
      <c r="C46">
        <v>530.41</v>
      </c>
      <c r="D46">
        <v>628.36</v>
      </c>
      <c r="E46">
        <v>56.43</v>
      </c>
    </row>
    <row r="47" spans="1:5" x14ac:dyDescent="0.35">
      <c r="A47">
        <v>2011</v>
      </c>
      <c r="B47">
        <v>2</v>
      </c>
      <c r="C47">
        <v>619.91999999999996</v>
      </c>
      <c r="D47">
        <v>712.54</v>
      </c>
      <c r="E47">
        <v>51.13</v>
      </c>
    </row>
    <row r="48" spans="1:5" x14ac:dyDescent="0.35">
      <c r="A48">
        <v>2011</v>
      </c>
      <c r="B48">
        <v>3</v>
      </c>
      <c r="C48">
        <v>681.11</v>
      </c>
      <c r="D48">
        <v>768.79</v>
      </c>
      <c r="E48">
        <v>52.49</v>
      </c>
    </row>
    <row r="49" spans="1:5" x14ac:dyDescent="0.35">
      <c r="A49">
        <v>2011</v>
      </c>
      <c r="B49">
        <v>4</v>
      </c>
      <c r="C49">
        <v>470.87</v>
      </c>
      <c r="D49">
        <v>397.35</v>
      </c>
      <c r="E49">
        <v>48.21</v>
      </c>
    </row>
    <row r="50" spans="1:5" x14ac:dyDescent="0.35">
      <c r="A50">
        <v>2012</v>
      </c>
      <c r="B50">
        <v>1</v>
      </c>
      <c r="C50">
        <v>599.26</v>
      </c>
      <c r="D50">
        <v>531.54</v>
      </c>
      <c r="E50">
        <v>50.58</v>
      </c>
    </row>
    <row r="51" spans="1:5" x14ac:dyDescent="0.35">
      <c r="A51">
        <v>2012</v>
      </c>
      <c r="B51">
        <v>2</v>
      </c>
      <c r="C51">
        <v>459.69</v>
      </c>
      <c r="D51">
        <v>731.43</v>
      </c>
      <c r="E51">
        <v>58.17</v>
      </c>
    </row>
    <row r="52" spans="1:5" x14ac:dyDescent="0.35">
      <c r="A52">
        <v>2012</v>
      </c>
      <c r="B52">
        <v>3</v>
      </c>
      <c r="C52">
        <v>751.98</v>
      </c>
      <c r="D52">
        <v>906.73</v>
      </c>
      <c r="E52">
        <v>55.55</v>
      </c>
    </row>
    <row r="53" spans="1:5" x14ac:dyDescent="0.35">
      <c r="A53">
        <v>2012</v>
      </c>
      <c r="B53">
        <v>4</v>
      </c>
      <c r="C53">
        <v>533.24</v>
      </c>
      <c r="D53">
        <v>477.64</v>
      </c>
      <c r="E53">
        <v>52.46</v>
      </c>
    </row>
    <row r="54" spans="1:5" x14ac:dyDescent="0.35">
      <c r="A54">
        <v>2013</v>
      </c>
      <c r="B54">
        <v>1</v>
      </c>
      <c r="C54">
        <v>503.69</v>
      </c>
      <c r="D54">
        <v>562.55999999999995</v>
      </c>
      <c r="E54">
        <v>51.36</v>
      </c>
    </row>
    <row r="55" spans="1:5" x14ac:dyDescent="0.35">
      <c r="A55">
        <v>2013</v>
      </c>
      <c r="B55">
        <v>2</v>
      </c>
      <c r="C55">
        <v>513.44000000000005</v>
      </c>
      <c r="D55">
        <v>469.1</v>
      </c>
      <c r="E55">
        <v>54.31</v>
      </c>
    </row>
    <row r="56" spans="1:5" x14ac:dyDescent="0.35">
      <c r="A56">
        <v>2013</v>
      </c>
      <c r="B56">
        <v>3</v>
      </c>
      <c r="C56">
        <v>566.16</v>
      </c>
      <c r="D56">
        <v>590.52</v>
      </c>
      <c r="E56">
        <v>48.81</v>
      </c>
    </row>
    <row r="57" spans="1:5" x14ac:dyDescent="0.35">
      <c r="A57">
        <v>2013</v>
      </c>
      <c r="B57">
        <v>4</v>
      </c>
      <c r="C57">
        <v>530.83000000000004</v>
      </c>
      <c r="D57">
        <v>422.57</v>
      </c>
      <c r="E57">
        <v>54.22</v>
      </c>
    </row>
    <row r="58" spans="1:5" x14ac:dyDescent="0.35">
      <c r="A58">
        <v>2014</v>
      </c>
      <c r="B58">
        <v>1</v>
      </c>
      <c r="C58">
        <v>603.84</v>
      </c>
      <c r="D58">
        <v>646.55999999999995</v>
      </c>
      <c r="E58">
        <v>50.19</v>
      </c>
    </row>
    <row r="59" spans="1:5" x14ac:dyDescent="0.35">
      <c r="A59">
        <v>2014</v>
      </c>
      <c r="B59">
        <v>2</v>
      </c>
      <c r="C59">
        <v>570.91999999999996</v>
      </c>
      <c r="D59">
        <v>745.08</v>
      </c>
      <c r="E59">
        <v>58.22</v>
      </c>
    </row>
    <row r="60" spans="1:5" x14ac:dyDescent="0.35">
      <c r="A60">
        <v>2014</v>
      </c>
      <c r="B60">
        <v>3</v>
      </c>
      <c r="C60">
        <v>552.12</v>
      </c>
      <c r="D60">
        <v>829.96</v>
      </c>
      <c r="E60">
        <v>54.96</v>
      </c>
    </row>
    <row r="61" spans="1:5" x14ac:dyDescent="0.35">
      <c r="A61">
        <v>2014</v>
      </c>
      <c r="B61">
        <v>4</v>
      </c>
      <c r="C61">
        <v>595.5</v>
      </c>
      <c r="D61">
        <v>263.27</v>
      </c>
      <c r="E61">
        <v>58.69</v>
      </c>
    </row>
    <row r="62" spans="1:5" x14ac:dyDescent="0.35">
      <c r="A62">
        <v>2015</v>
      </c>
      <c r="B62">
        <v>1</v>
      </c>
      <c r="C62">
        <v>508.04</v>
      </c>
      <c r="D62">
        <v>464.74</v>
      </c>
      <c r="E62">
        <v>49.61</v>
      </c>
    </row>
    <row r="63" spans="1:5" x14ac:dyDescent="0.35">
      <c r="A63">
        <v>2015</v>
      </c>
      <c r="B63">
        <v>2</v>
      </c>
      <c r="C63">
        <v>528.04999999999995</v>
      </c>
      <c r="D63">
        <v>586.29999999999995</v>
      </c>
      <c r="E63">
        <v>58.85</v>
      </c>
    </row>
    <row r="64" spans="1:5" x14ac:dyDescent="0.35">
      <c r="A64">
        <v>2015</v>
      </c>
      <c r="B64">
        <v>3</v>
      </c>
      <c r="C64">
        <v>548.98</v>
      </c>
      <c r="D64">
        <v>748.43</v>
      </c>
      <c r="E64">
        <v>49.41</v>
      </c>
    </row>
    <row r="65" spans="1:5" x14ac:dyDescent="0.35">
      <c r="A65">
        <v>2015</v>
      </c>
      <c r="B65">
        <v>4</v>
      </c>
      <c r="C65">
        <v>544.17999999999995</v>
      </c>
      <c r="D65">
        <v>423.11</v>
      </c>
      <c r="E65">
        <v>53.33</v>
      </c>
    </row>
    <row r="66" spans="1:5" x14ac:dyDescent="0.35">
      <c r="A66">
        <v>2016</v>
      </c>
      <c r="B66">
        <v>1</v>
      </c>
      <c r="C66">
        <v>452.91</v>
      </c>
      <c r="D66">
        <v>730.75</v>
      </c>
      <c r="E66">
        <v>43.03</v>
      </c>
    </row>
    <row r="67" spans="1:5" x14ac:dyDescent="0.35">
      <c r="A67">
        <v>2016</v>
      </c>
      <c r="B67">
        <v>2</v>
      </c>
      <c r="C67">
        <v>476.36</v>
      </c>
      <c r="D67">
        <v>466.12</v>
      </c>
      <c r="E67">
        <v>47.43</v>
      </c>
    </row>
    <row r="68" spans="1:5" x14ac:dyDescent="0.35">
      <c r="A68">
        <v>2016</v>
      </c>
      <c r="B68">
        <v>3</v>
      </c>
      <c r="C68">
        <v>570.34</v>
      </c>
      <c r="D68">
        <v>887.37</v>
      </c>
      <c r="E68">
        <v>52.24</v>
      </c>
    </row>
    <row r="69" spans="1:5" x14ac:dyDescent="0.35">
      <c r="A69">
        <v>2016</v>
      </c>
      <c r="B69">
        <v>4</v>
      </c>
      <c r="C69">
        <v>593.35</v>
      </c>
      <c r="D69">
        <v>357.79</v>
      </c>
      <c r="E69">
        <v>52.59</v>
      </c>
    </row>
    <row r="70" spans="1:5" x14ac:dyDescent="0.35">
      <c r="A70">
        <v>2017</v>
      </c>
      <c r="B70">
        <v>1</v>
      </c>
      <c r="C70">
        <v>545.76</v>
      </c>
      <c r="D70">
        <v>707.26</v>
      </c>
      <c r="E70">
        <v>46.99</v>
      </c>
    </row>
    <row r="71" spans="1:5" x14ac:dyDescent="0.35">
      <c r="A71">
        <v>2017</v>
      </c>
      <c r="B71">
        <v>2</v>
      </c>
      <c r="C71">
        <v>464.74</v>
      </c>
      <c r="D71">
        <v>598.65</v>
      </c>
      <c r="E71">
        <v>49.71</v>
      </c>
    </row>
    <row r="72" spans="1:5" x14ac:dyDescent="0.35">
      <c r="A72">
        <v>2017</v>
      </c>
      <c r="B72">
        <v>3</v>
      </c>
      <c r="C72">
        <v>623.15</v>
      </c>
      <c r="D72">
        <v>678.25</v>
      </c>
      <c r="E72">
        <v>58.54</v>
      </c>
    </row>
    <row r="73" spans="1:5" x14ac:dyDescent="0.35">
      <c r="A73">
        <v>2017</v>
      </c>
      <c r="B73">
        <v>4</v>
      </c>
      <c r="C73">
        <v>573.5</v>
      </c>
      <c r="D73">
        <v>429.11</v>
      </c>
      <c r="E73">
        <v>59.73</v>
      </c>
    </row>
    <row r="74" spans="1:5" x14ac:dyDescent="0.35">
      <c r="A74">
        <v>2018</v>
      </c>
      <c r="B74">
        <v>1</v>
      </c>
      <c r="C74">
        <v>678.76</v>
      </c>
      <c r="D74">
        <v>865.97</v>
      </c>
      <c r="E74">
        <v>46</v>
      </c>
    </row>
    <row r="75" spans="1:5" x14ac:dyDescent="0.35">
      <c r="A75">
        <v>2018</v>
      </c>
      <c r="B75">
        <v>2</v>
      </c>
      <c r="C75">
        <v>350.88</v>
      </c>
      <c r="D75">
        <v>622.39</v>
      </c>
      <c r="E75">
        <v>54.16</v>
      </c>
    </row>
    <row r="76" spans="1:5" x14ac:dyDescent="0.35">
      <c r="A76">
        <v>2018</v>
      </c>
      <c r="B76">
        <v>3</v>
      </c>
      <c r="C76">
        <v>712.93</v>
      </c>
      <c r="D76">
        <v>1073.46</v>
      </c>
      <c r="E76">
        <v>53.5</v>
      </c>
    </row>
    <row r="77" spans="1:5" x14ac:dyDescent="0.35">
      <c r="A77">
        <v>2018</v>
      </c>
      <c r="B77">
        <v>4</v>
      </c>
      <c r="C77">
        <v>613.75</v>
      </c>
      <c r="D77">
        <v>377.09</v>
      </c>
      <c r="E77">
        <v>51.46</v>
      </c>
    </row>
    <row r="78" spans="1:5" x14ac:dyDescent="0.35">
      <c r="A78">
        <v>2019</v>
      </c>
      <c r="B78">
        <v>1</v>
      </c>
      <c r="C78">
        <v>595.99</v>
      </c>
      <c r="D78">
        <v>783.15</v>
      </c>
      <c r="E78">
        <v>33.35</v>
      </c>
    </row>
    <row r="79" spans="1:5" x14ac:dyDescent="0.35">
      <c r="A79">
        <v>2019</v>
      </c>
      <c r="B79">
        <v>2</v>
      </c>
      <c r="C79">
        <v>433.79</v>
      </c>
      <c r="D79">
        <v>392.25</v>
      </c>
      <c r="E79">
        <v>51.58</v>
      </c>
    </row>
    <row r="80" spans="1:5" x14ac:dyDescent="0.35">
      <c r="A80">
        <v>2019</v>
      </c>
      <c r="B80">
        <v>3</v>
      </c>
      <c r="C80">
        <v>690.78</v>
      </c>
      <c r="D80">
        <v>595.63</v>
      </c>
      <c r="E80">
        <v>58.22</v>
      </c>
    </row>
    <row r="81" spans="1:5" x14ac:dyDescent="0.35">
      <c r="A81">
        <v>2019</v>
      </c>
      <c r="B81">
        <v>4</v>
      </c>
      <c r="C81">
        <v>590.33000000000004</v>
      </c>
      <c r="D81">
        <v>372.07</v>
      </c>
      <c r="E81">
        <v>50.88</v>
      </c>
    </row>
    <row r="82" spans="1:5" x14ac:dyDescent="0.35">
      <c r="A82">
        <v>2020</v>
      </c>
      <c r="B82">
        <v>1</v>
      </c>
      <c r="C82">
        <v>613.79999999999995</v>
      </c>
      <c r="D82">
        <v>662.45</v>
      </c>
      <c r="E82">
        <v>44.21</v>
      </c>
    </row>
    <row r="83" spans="1:5" x14ac:dyDescent="0.35">
      <c r="A83">
        <v>2020</v>
      </c>
      <c r="B83">
        <v>2</v>
      </c>
      <c r="C83">
        <v>453.34</v>
      </c>
      <c r="D83">
        <v>460.2</v>
      </c>
      <c r="E83">
        <v>66.09</v>
      </c>
    </row>
    <row r="84" spans="1:5" x14ac:dyDescent="0.35">
      <c r="A84">
        <v>2020</v>
      </c>
      <c r="B84">
        <v>3</v>
      </c>
      <c r="C84">
        <v>615.88</v>
      </c>
      <c r="D84">
        <v>769.92</v>
      </c>
      <c r="E84">
        <v>51.24</v>
      </c>
    </row>
    <row r="85" spans="1:5" x14ac:dyDescent="0.35">
      <c r="A85">
        <v>2020</v>
      </c>
      <c r="B85">
        <v>4</v>
      </c>
      <c r="C85">
        <v>681.79</v>
      </c>
      <c r="D85">
        <v>263.43</v>
      </c>
      <c r="E85">
        <v>73.34</v>
      </c>
    </row>
    <row r="86" spans="1:5" x14ac:dyDescent="0.35">
      <c r="A86">
        <v>2021</v>
      </c>
      <c r="B86">
        <v>1</v>
      </c>
      <c r="C86">
        <v>839.56</v>
      </c>
      <c r="D86">
        <v>764.22</v>
      </c>
      <c r="E86">
        <v>43.63</v>
      </c>
    </row>
    <row r="87" spans="1:5" x14ac:dyDescent="0.35">
      <c r="A87">
        <v>2021</v>
      </c>
      <c r="B87">
        <v>2</v>
      </c>
      <c r="C87">
        <v>411.86</v>
      </c>
      <c r="D87">
        <v>454.63</v>
      </c>
      <c r="E87">
        <v>59.72</v>
      </c>
    </row>
    <row r="88" spans="1:5" x14ac:dyDescent="0.35">
      <c r="A88">
        <v>2021</v>
      </c>
      <c r="B88">
        <v>3</v>
      </c>
      <c r="C88">
        <v>796.72</v>
      </c>
      <c r="D88">
        <v>836.94</v>
      </c>
      <c r="E88">
        <v>70.290000000000006</v>
      </c>
    </row>
    <row r="89" spans="1:5" x14ac:dyDescent="0.35">
      <c r="A89">
        <v>2021</v>
      </c>
      <c r="B89">
        <v>4</v>
      </c>
      <c r="C89">
        <v>592.94000000000005</v>
      </c>
      <c r="D89">
        <v>292.27999999999997</v>
      </c>
      <c r="E89">
        <v>64.25</v>
      </c>
    </row>
    <row r="90" spans="1:5" x14ac:dyDescent="0.35">
      <c r="A90">
        <v>2022</v>
      </c>
      <c r="B90">
        <v>1</v>
      </c>
      <c r="C90">
        <v>675.95</v>
      </c>
      <c r="D90">
        <v>813.52</v>
      </c>
      <c r="E90">
        <v>40.799999999999997</v>
      </c>
    </row>
    <row r="91" spans="1:5" x14ac:dyDescent="0.35">
      <c r="A91">
        <v>2022</v>
      </c>
      <c r="B91">
        <v>2</v>
      </c>
      <c r="C91">
        <v>394.05</v>
      </c>
      <c r="D91">
        <v>511.1</v>
      </c>
      <c r="E91">
        <v>55.09</v>
      </c>
    </row>
    <row r="92" spans="1:5" x14ac:dyDescent="0.35">
      <c r="A92">
        <v>2022</v>
      </c>
      <c r="B92">
        <v>3</v>
      </c>
      <c r="C92">
        <v>707.14</v>
      </c>
      <c r="D92">
        <v>929.73</v>
      </c>
      <c r="E92">
        <v>63.31</v>
      </c>
    </row>
    <row r="93" spans="1:5" x14ac:dyDescent="0.35">
      <c r="A93">
        <v>2022</v>
      </c>
      <c r="B93">
        <v>4</v>
      </c>
      <c r="C93">
        <v>550.25</v>
      </c>
      <c r="D93">
        <v>422.85</v>
      </c>
      <c r="E93">
        <v>73.209999999999994</v>
      </c>
    </row>
    <row r="94" spans="1:5" x14ac:dyDescent="0.35">
      <c r="A94">
        <v>2023</v>
      </c>
      <c r="B94">
        <v>1</v>
      </c>
      <c r="C94">
        <v>683.63</v>
      </c>
      <c r="D94">
        <v>719.13</v>
      </c>
      <c r="E94">
        <v>41.77</v>
      </c>
    </row>
    <row r="95" spans="1:5" x14ac:dyDescent="0.35">
      <c r="A95">
        <v>2023</v>
      </c>
      <c r="B95">
        <v>2</v>
      </c>
      <c r="C95">
        <v>401.32</v>
      </c>
      <c r="D95">
        <v>430.59</v>
      </c>
      <c r="E95">
        <v>57.83</v>
      </c>
    </row>
    <row r="96" spans="1:5" x14ac:dyDescent="0.35">
      <c r="A96">
        <v>2023</v>
      </c>
      <c r="B96">
        <v>3</v>
      </c>
      <c r="C96">
        <v>623.99</v>
      </c>
      <c r="D96">
        <v>951.41</v>
      </c>
      <c r="E96">
        <v>61.96</v>
      </c>
    </row>
    <row r="97" spans="1:5" x14ac:dyDescent="0.35">
      <c r="A97">
        <v>2023</v>
      </c>
      <c r="B97">
        <v>4</v>
      </c>
      <c r="C97">
        <v>682.24</v>
      </c>
      <c r="D97">
        <v>274.04000000000002</v>
      </c>
      <c r="E97">
        <v>55.21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9CB-E862-4352-BEA2-73B07FB23A26}">
  <dimension ref="A3:D28"/>
  <sheetViews>
    <sheetView topLeftCell="B1" zoomScale="59" workbookViewId="0">
      <selection activeCell="G32" sqref="G32"/>
    </sheetView>
  </sheetViews>
  <sheetFormatPr defaultRowHeight="14.5" x14ac:dyDescent="0.35"/>
  <cols>
    <col min="1" max="1" width="12.453125" bestFit="1" customWidth="1"/>
    <col min="2" max="2" width="16.7265625" bestFit="1" customWidth="1"/>
    <col min="3" max="3" width="23.54296875" bestFit="1" customWidth="1"/>
    <col min="4" max="4" width="17.08984375" bestFit="1" customWidth="1"/>
  </cols>
  <sheetData>
    <row r="3" spans="1:4" x14ac:dyDescent="0.35">
      <c r="A3" s="1" t="s">
        <v>8</v>
      </c>
      <c r="B3" t="s">
        <v>11</v>
      </c>
      <c r="C3" t="s">
        <v>12</v>
      </c>
      <c r="D3" t="s">
        <v>10</v>
      </c>
    </row>
    <row r="4" spans="1:4" x14ac:dyDescent="0.35">
      <c r="A4" s="2">
        <v>2000</v>
      </c>
      <c r="B4">
        <v>625.77249999999992</v>
      </c>
      <c r="C4">
        <v>46.727499999999999</v>
      </c>
      <c r="D4">
        <v>428.79250000000002</v>
      </c>
    </row>
    <row r="5" spans="1:4" x14ac:dyDescent="0.35">
      <c r="A5" s="2">
        <v>2001</v>
      </c>
      <c r="B5">
        <v>604.32249999999999</v>
      </c>
      <c r="C5">
        <v>48.212499999999999</v>
      </c>
      <c r="D5">
        <v>497.10250000000002</v>
      </c>
    </row>
    <row r="6" spans="1:4" x14ac:dyDescent="0.35">
      <c r="A6" s="2">
        <v>2002</v>
      </c>
      <c r="B6">
        <v>550.67250000000001</v>
      </c>
      <c r="C6">
        <v>45.607499999999995</v>
      </c>
      <c r="D6">
        <v>505.33749999999998</v>
      </c>
    </row>
    <row r="7" spans="1:4" x14ac:dyDescent="0.35">
      <c r="A7" s="2">
        <v>2003</v>
      </c>
      <c r="B7">
        <v>602.55250000000001</v>
      </c>
      <c r="C7">
        <v>42.455000000000005</v>
      </c>
      <c r="D7">
        <v>492.77499999999998</v>
      </c>
    </row>
    <row r="8" spans="1:4" x14ac:dyDescent="0.35">
      <c r="A8" s="2">
        <v>2004</v>
      </c>
      <c r="B8">
        <v>644.73250000000007</v>
      </c>
      <c r="C8">
        <v>44.5</v>
      </c>
      <c r="D8">
        <v>480.19</v>
      </c>
    </row>
    <row r="9" spans="1:4" x14ac:dyDescent="0.35">
      <c r="A9" s="2">
        <v>2005</v>
      </c>
      <c r="B9">
        <v>766.38750000000005</v>
      </c>
      <c r="C9">
        <v>47.287500000000009</v>
      </c>
      <c r="D9">
        <v>468.8725</v>
      </c>
    </row>
    <row r="10" spans="1:4" x14ac:dyDescent="0.35">
      <c r="A10" s="2">
        <v>2006</v>
      </c>
      <c r="B10">
        <v>614.32000000000005</v>
      </c>
      <c r="C10">
        <v>46.392499999999998</v>
      </c>
      <c r="D10">
        <v>522.04999999999995</v>
      </c>
    </row>
    <row r="11" spans="1:4" x14ac:dyDescent="0.35">
      <c r="A11" s="2">
        <v>2007</v>
      </c>
      <c r="B11">
        <v>641.15250000000003</v>
      </c>
      <c r="C11">
        <v>47.922499999999999</v>
      </c>
      <c r="D11">
        <v>470.98749999999995</v>
      </c>
    </row>
    <row r="12" spans="1:4" x14ac:dyDescent="0.35">
      <c r="A12" s="2">
        <v>2008</v>
      </c>
      <c r="B12">
        <v>552.76250000000005</v>
      </c>
      <c r="C12">
        <v>51.55</v>
      </c>
      <c r="D12">
        <v>503.84749999999997</v>
      </c>
    </row>
    <row r="13" spans="1:4" x14ac:dyDescent="0.35">
      <c r="A13" s="2">
        <v>2009</v>
      </c>
      <c r="B13">
        <v>674.56499999999994</v>
      </c>
      <c r="C13">
        <v>47.039999999999992</v>
      </c>
      <c r="D13">
        <v>522.09249999999997</v>
      </c>
    </row>
    <row r="14" spans="1:4" x14ac:dyDescent="0.35">
      <c r="A14" s="2">
        <v>2010</v>
      </c>
      <c r="B14">
        <v>602.67250000000001</v>
      </c>
      <c r="C14">
        <v>45.677500000000002</v>
      </c>
      <c r="D14">
        <v>549.93499999999995</v>
      </c>
    </row>
    <row r="15" spans="1:4" x14ac:dyDescent="0.35">
      <c r="A15" s="2">
        <v>2011</v>
      </c>
      <c r="B15">
        <v>626.76</v>
      </c>
      <c r="C15">
        <v>52.065000000000005</v>
      </c>
      <c r="D15">
        <v>575.57749999999999</v>
      </c>
    </row>
    <row r="16" spans="1:4" x14ac:dyDescent="0.35">
      <c r="A16" s="2">
        <v>2012</v>
      </c>
      <c r="B16">
        <v>661.83499999999992</v>
      </c>
      <c r="C16">
        <v>54.190000000000005</v>
      </c>
      <c r="D16">
        <v>586.04250000000002</v>
      </c>
    </row>
    <row r="17" spans="1:4" x14ac:dyDescent="0.35">
      <c r="A17" s="2">
        <v>2013</v>
      </c>
      <c r="B17">
        <v>511.18749999999994</v>
      </c>
      <c r="C17">
        <v>52.175000000000004</v>
      </c>
      <c r="D17">
        <v>528.53</v>
      </c>
    </row>
    <row r="18" spans="1:4" x14ac:dyDescent="0.35">
      <c r="A18" s="2">
        <v>2014</v>
      </c>
      <c r="B18">
        <v>621.21749999999997</v>
      </c>
      <c r="C18">
        <v>55.515000000000001</v>
      </c>
      <c r="D18">
        <v>580.59500000000003</v>
      </c>
    </row>
    <row r="19" spans="1:4" x14ac:dyDescent="0.35">
      <c r="A19" s="2">
        <v>2015</v>
      </c>
      <c r="B19">
        <v>555.64499999999998</v>
      </c>
      <c r="C19">
        <v>52.8</v>
      </c>
      <c r="D19">
        <v>532.3125</v>
      </c>
    </row>
    <row r="20" spans="1:4" x14ac:dyDescent="0.35">
      <c r="A20" s="2">
        <v>2016</v>
      </c>
      <c r="B20">
        <v>610.50749999999994</v>
      </c>
      <c r="C20">
        <v>48.822500000000005</v>
      </c>
      <c r="D20">
        <v>523.24</v>
      </c>
    </row>
    <row r="21" spans="1:4" x14ac:dyDescent="0.35">
      <c r="A21" s="2">
        <v>2017</v>
      </c>
      <c r="B21">
        <v>603.3175</v>
      </c>
      <c r="C21">
        <v>53.7425</v>
      </c>
      <c r="D21">
        <v>551.78750000000002</v>
      </c>
    </row>
    <row r="22" spans="1:4" x14ac:dyDescent="0.35">
      <c r="A22" s="2">
        <v>2018</v>
      </c>
      <c r="B22">
        <v>734.72750000000008</v>
      </c>
      <c r="C22">
        <v>51.28</v>
      </c>
      <c r="D22">
        <v>589.07999999999993</v>
      </c>
    </row>
    <row r="23" spans="1:4" x14ac:dyDescent="0.35">
      <c r="A23" s="2">
        <v>2019</v>
      </c>
      <c r="B23">
        <v>535.77500000000009</v>
      </c>
      <c r="C23">
        <v>48.5075</v>
      </c>
      <c r="D23">
        <v>577.72249999999997</v>
      </c>
    </row>
    <row r="24" spans="1:4" x14ac:dyDescent="0.35">
      <c r="A24" s="2">
        <v>2020</v>
      </c>
      <c r="B24">
        <v>539</v>
      </c>
      <c r="C24">
        <v>58.720000000000006</v>
      </c>
      <c r="D24">
        <v>591.20249999999999</v>
      </c>
    </row>
    <row r="25" spans="1:4" x14ac:dyDescent="0.35">
      <c r="A25" s="2">
        <v>2021</v>
      </c>
      <c r="B25">
        <v>587.01749999999993</v>
      </c>
      <c r="C25">
        <v>59.472499999999997</v>
      </c>
      <c r="D25">
        <v>660.2700000000001</v>
      </c>
    </row>
    <row r="26" spans="1:4" x14ac:dyDescent="0.35">
      <c r="A26" s="2">
        <v>2022</v>
      </c>
      <c r="B26">
        <v>669.3</v>
      </c>
      <c r="C26">
        <v>58.102499999999992</v>
      </c>
      <c r="D26">
        <v>581.84749999999997</v>
      </c>
    </row>
    <row r="27" spans="1:4" x14ac:dyDescent="0.35">
      <c r="A27" s="2">
        <v>2023</v>
      </c>
      <c r="B27">
        <v>593.79250000000002</v>
      </c>
      <c r="C27">
        <v>54.192500000000003</v>
      </c>
      <c r="D27">
        <v>597.79500000000007</v>
      </c>
    </row>
    <row r="28" spans="1:4" x14ac:dyDescent="0.35">
      <c r="A28" s="2" t="s">
        <v>9</v>
      </c>
      <c r="B28">
        <v>613.74979166666651</v>
      </c>
      <c r="C28">
        <v>50.539895833333333</v>
      </c>
      <c r="D28">
        <v>538.24937499999976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Visual</vt:lpstr>
      <vt:lpstr>Data</vt:lpstr>
      <vt:lpstr>Dates Visuals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Fabrice Mukendi</cp:lastModifiedBy>
  <dcterms:created xsi:type="dcterms:W3CDTF">2025-02-20T00:18:13Z</dcterms:created>
  <dcterms:modified xsi:type="dcterms:W3CDTF">2025-02-25T23:56:28Z</dcterms:modified>
</cp:coreProperties>
</file>