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licers/slicer2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comments5.xml" ContentType="application/vnd.openxmlformats-officedocument.spreadsheetml.comments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comments7.xml" ContentType="application/vnd.openxmlformats-officedocument.spreadsheetml.comments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comments8.xml" ContentType="application/vnd.openxmlformats-officedocument.spreadsheetml.comments+xml"/>
  <Override PartName="/xl/drawings/drawing12.xml" ContentType="application/vnd.openxmlformats-officedocument.drawing+xml"/>
  <Override PartName="/xl/tables/table10.xml" ContentType="application/vnd.openxmlformats-officedocument.spreadsheetml.table+xml"/>
  <Override PartName="/xl/comments9.xml" ContentType="application/vnd.openxmlformats-officedocument.spreadsheetml.comments+xml"/>
  <Override PartName="/xl/drawings/drawing13.xml" ContentType="application/vnd.openxmlformats-officedocument.drawing+xml"/>
  <Override PartName="/xl/tables/table11.xml" ContentType="application/vnd.openxmlformats-officedocument.spreadsheetml.table+xml"/>
  <Override PartName="/xl/comments10.xml" ContentType="application/vnd.openxmlformats-officedocument.spreadsheetml.comments+xml"/>
  <Override PartName="/xl/drawings/drawing14.xml" ContentType="application/vnd.openxmlformats-officedocument.drawing+xml"/>
  <Override PartName="/xl/tables/table12.xml" ContentType="application/vnd.openxmlformats-officedocument.spreadsheetml.table+xml"/>
  <Override PartName="/xl/comments11.xml" ContentType="application/vnd.openxmlformats-officedocument.spreadsheetml.comments+xml"/>
  <Override PartName="/xl/drawings/drawing15.xml" ContentType="application/vnd.openxmlformats-officedocument.drawing+xml"/>
  <Override PartName="/xl/tables/table13.xml" ContentType="application/vnd.openxmlformats-officedocument.spreadsheetml.table+xml"/>
  <Override PartName="/xl/comments12.xml" ContentType="application/vnd.openxmlformats-officedocument.spreadsheetml.comments+xml"/>
  <Override PartName="/xl/drawings/drawing16.xml" ContentType="application/vnd.openxmlformats-officedocument.drawing+xml"/>
  <Override PartName="/xl/tables/table14.xml" ContentType="application/vnd.openxmlformats-officedocument.spreadsheetml.table+xml"/>
  <Override PartName="/xl/comments13.xml" ContentType="application/vnd.openxmlformats-officedocument.spreadsheetml.comments+xml"/>
  <Override PartName="/xl/drawings/drawing17.xml" ContentType="application/vnd.openxmlformats-officedocument.drawing+xml"/>
  <Override PartName="/xl/tables/table15.xml" ContentType="application/vnd.openxmlformats-officedocument.spreadsheetml.table+xml"/>
  <Override PartName="/xl/comments14.xml" ContentType="application/vnd.openxmlformats-officedocument.spreadsheetml.comments+xml"/>
  <Override PartName="/xl/drawings/drawing18.xml" ContentType="application/vnd.openxmlformats-officedocument.drawing+xml"/>
  <Override PartName="/xl/tables/table16.xml" ContentType="application/vnd.openxmlformats-officedocument.spreadsheetml.table+xml"/>
  <Override PartName="/xl/comments15.xml" ContentType="application/vnd.openxmlformats-officedocument.spreadsheetml.comments+xml"/>
  <Override PartName="/xl/drawings/drawing19.xml" ContentType="application/vnd.openxmlformats-officedocument.drawing+xml"/>
  <Override PartName="/xl/tables/table17.xml" ContentType="application/vnd.openxmlformats-officedocument.spreadsheetml.table+xml"/>
  <Override PartName="/xl/comments16.xml" ContentType="application/vnd.openxmlformats-officedocument.spreadsheetml.comments+xml"/>
  <Override PartName="/xl/drawings/drawing20.xml" ContentType="application/vnd.openxmlformats-officedocument.drawing+xml"/>
  <Override PartName="/xl/tables/table18.xml" ContentType="application/vnd.openxmlformats-officedocument.spreadsheetml.table+xml"/>
  <Override PartName="/xl/comments17.xml" ContentType="application/vnd.openxmlformats-officedocument.spreadsheetml.comments+xml"/>
  <Override PartName="/xl/drawings/drawing21.xml" ContentType="application/vnd.openxmlformats-officedocument.drawing+xml"/>
  <Override PartName="/xl/tables/table19.xml" ContentType="application/vnd.openxmlformats-officedocument.spreadsheetml.table+xml"/>
  <Override PartName="/xl/comments18.xml" ContentType="application/vnd.openxmlformats-officedocument.spreadsheetml.comments+xml"/>
  <Override PartName="/xl/drawings/drawing22.xml" ContentType="application/vnd.openxmlformats-officedocument.drawing+xml"/>
  <Override PartName="/xl/tables/table20.xml" ContentType="application/vnd.openxmlformats-officedocument.spreadsheetml.table+xml"/>
  <Override PartName="/xl/comments19.xml" ContentType="application/vnd.openxmlformats-officedocument.spreadsheetml.comments+xml"/>
  <Override PartName="/xl/drawings/drawing23.xml" ContentType="application/vnd.openxmlformats-officedocument.drawing+xml"/>
  <Override PartName="/xl/tables/table21.xml" ContentType="application/vnd.openxmlformats-officedocument.spreadsheetml.table+xml"/>
  <Override PartName="/xl/comments20.xml" ContentType="application/vnd.openxmlformats-officedocument.spreadsheetml.comments+xml"/>
  <Override PartName="/xl/drawings/drawing24.xml" ContentType="application/vnd.openxmlformats-officedocument.drawing+xml"/>
  <Override PartName="/xl/tables/table22.xml" ContentType="application/vnd.openxmlformats-officedocument.spreadsheetml.table+xml"/>
  <Override PartName="/xl/comments21.xml" ContentType="application/vnd.openxmlformats-officedocument.spreadsheetml.comments+xml"/>
  <Override PartName="/xl/drawings/drawing25.xml" ContentType="application/vnd.openxmlformats-officedocument.drawing+xml"/>
  <Override PartName="/xl/tables/table23.xml" ContentType="application/vnd.openxmlformats-officedocument.spreadsheetml.table+xml"/>
  <Override PartName="/xl/comments22.xml" ContentType="application/vnd.openxmlformats-officedocument.spreadsheetml.comments+xml"/>
  <Override PartName="/xl/drawings/drawing26.xml" ContentType="application/vnd.openxmlformats-officedocument.drawing+xml"/>
  <Override PartName="/xl/tables/table24.xml" ContentType="application/vnd.openxmlformats-officedocument.spreadsheetml.table+xml"/>
  <Override PartName="/xl/comments23.xml" ContentType="application/vnd.openxmlformats-officedocument.spreadsheetml.comments+xml"/>
  <Override PartName="/xl/drawings/drawing27.xml" ContentType="application/vnd.openxmlformats-officedocument.drawing+xml"/>
  <Override PartName="/xl/tables/table25.xml" ContentType="application/vnd.openxmlformats-officedocument.spreadsheetml.table+xml"/>
  <Override PartName="/xl/comments24.xml" ContentType="application/vnd.openxmlformats-officedocument.spreadsheetml.comment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C:\Users\fabri\OneDrive\Área de Trabalho\"/>
    </mc:Choice>
  </mc:AlternateContent>
  <xr:revisionPtr revIDLastSave="0" documentId="13_ncr:1_{E7385BE1-58DA-4ED7-83A0-BAFF5B2BEA8B}" xr6:coauthVersionLast="47" xr6:coauthVersionMax="47" xr10:uidLastSave="{00000000-0000-0000-0000-000000000000}"/>
  <bookViews>
    <workbookView xWindow="-120" yWindow="-120" windowWidth="29040" windowHeight="15840" tabRatio="855" firstSheet="3" activeTab="3" xr2:uid="{7D7D51DE-9243-401F-902A-2CC7BF5B9048}"/>
  </bookViews>
  <sheets>
    <sheet name="Dados" sheetId="2" state="hidden" r:id="rId1"/>
    <sheet name="Editar" sheetId="3" r:id="rId2"/>
    <sheet name="Gráfico" sheetId="27" r:id="rId3"/>
    <sheet name="Janeiro" sheetId="1" r:id="rId4"/>
    <sheet name="Fevereiro" sheetId="4" r:id="rId5"/>
    <sheet name="Março" sheetId="5" r:id="rId6"/>
    <sheet name="Abril" sheetId="6" r:id="rId7"/>
    <sheet name="Maio" sheetId="7" r:id="rId8"/>
    <sheet name="Junho" sheetId="8" r:id="rId9"/>
    <sheet name="Julho" sheetId="9" r:id="rId10"/>
    <sheet name="Agosto" sheetId="10" r:id="rId11"/>
    <sheet name="Setembro" sheetId="11" r:id="rId12"/>
    <sheet name="Outubro" sheetId="14" r:id="rId13"/>
    <sheet name="Novembro" sheetId="12" r:id="rId14"/>
    <sheet name="Dezembro" sheetId="13" r:id="rId15"/>
    <sheet name="January" sheetId="15" r:id="rId16"/>
    <sheet name="February" sheetId="16" r:id="rId17"/>
    <sheet name="March" sheetId="17" r:id="rId18"/>
    <sheet name="April" sheetId="18" r:id="rId19"/>
    <sheet name="May" sheetId="19" r:id="rId20"/>
    <sheet name="June" sheetId="20" r:id="rId21"/>
    <sheet name="July" sheetId="21" r:id="rId22"/>
    <sheet name="August" sheetId="22" r:id="rId23"/>
    <sheet name="September" sheetId="23" r:id="rId24"/>
    <sheet name="October" sheetId="24" r:id="rId25"/>
    <sheet name="November" sheetId="25" r:id="rId26"/>
    <sheet name="December" sheetId="26" r:id="rId27"/>
  </sheets>
  <functionGroups builtInGroupCount="19"/>
  <definedNames>
    <definedName name="_xlnm._FilterDatabase" localSheetId="6" hidden="1">Abril!$D$61:$K$1059</definedName>
    <definedName name="_xlnm._FilterDatabase" localSheetId="10" hidden="1">Agosto!$D$61:$K$1059</definedName>
    <definedName name="_xlnm._FilterDatabase" localSheetId="18" hidden="1">April!$D$61:$K$1059</definedName>
    <definedName name="_xlnm._FilterDatabase" localSheetId="22" hidden="1">August!$D$61:$K$1059</definedName>
    <definedName name="_xlnm._FilterDatabase" localSheetId="26" hidden="1">December!$D$61:$K$1059</definedName>
    <definedName name="_xlnm._FilterDatabase" localSheetId="14" hidden="1">Dezembro!$D$61:$K$1059</definedName>
    <definedName name="_xlnm._FilterDatabase" localSheetId="16" hidden="1">February!$D$61:$K$1059</definedName>
    <definedName name="_xlnm._FilterDatabase" localSheetId="4" hidden="1">Fevereiro!$D$61:$K$1059</definedName>
    <definedName name="_xlnm._FilterDatabase" localSheetId="3" hidden="1">Janeiro!$C$61:$K$1059</definedName>
    <definedName name="_xlnm._FilterDatabase" localSheetId="15" hidden="1">January!$D$61:$K$1059</definedName>
    <definedName name="_xlnm._FilterDatabase" localSheetId="9" hidden="1">Julho!$D$61:$K$1059</definedName>
    <definedName name="_xlnm._FilterDatabase" localSheetId="21" hidden="1">July!$D$61:$K$1059</definedName>
    <definedName name="_xlnm._FilterDatabase" localSheetId="20" hidden="1">June!$D$61:$K$1059</definedName>
    <definedName name="_xlnm._FilterDatabase" localSheetId="8" hidden="1">Junho!$D$61:$K$1059</definedName>
    <definedName name="_xlnm._FilterDatabase" localSheetId="7" hidden="1">Maio!$D$61:$K$1059</definedName>
    <definedName name="_xlnm._FilterDatabase" localSheetId="17" hidden="1">March!$D$61:$K$1059</definedName>
    <definedName name="_xlnm._FilterDatabase" localSheetId="5" hidden="1">Março!$D$61:$K$1059</definedName>
    <definedName name="_xlnm._FilterDatabase" localSheetId="19" hidden="1">May!$D$61:$K$1059</definedName>
    <definedName name="_xlnm._FilterDatabase" localSheetId="25" hidden="1">November!$D$61:$K$1059</definedName>
    <definedName name="_xlnm._FilterDatabase" localSheetId="13" hidden="1">Novembro!$D$61:$K$1059</definedName>
    <definedName name="_xlnm._FilterDatabase" localSheetId="24" hidden="1">October!$D$61:$K$1059</definedName>
    <definedName name="_xlnm._FilterDatabase" localSheetId="12" hidden="1">Outubro!$D$61:$K$1059</definedName>
    <definedName name="_xlnm._FilterDatabase" localSheetId="23" hidden="1">September!$D$61:$K$1059</definedName>
    <definedName name="_xlnm._FilterDatabase" localSheetId="11" hidden="1">Setembro!$D$61:$K$1059</definedName>
    <definedName name="_xlchart.v2.0" hidden="1">Gráfico!$K$17:$L$36</definedName>
    <definedName name="_xlchart.v2.1" hidden="1">Gráfico!$M$16</definedName>
    <definedName name="_xlchart.v2.2" hidden="1">Gráfico!$M$17:$M$36</definedName>
    <definedName name="ListaCartão">OFFSET(Dados!$S$13, 0, 0, COUNTA(Dados!$S$13:$S$24))</definedName>
    <definedName name="ListaCategorias">OFFSET(Dados!$B$13, 0, 0, COUNTA(Dados!$B$13:$B$32))</definedName>
    <definedName name="ListaGrafico">OFFSET(Dados!$F$13, 0, 0, COUNTA(Dados!$F$13:$F$35))</definedName>
    <definedName name="ListaValida">OFFSET(#REF!, 0, 0, COUNTA(#REF!))</definedName>
    <definedName name="SegmentaçãodeDados_Ano">#N/A</definedName>
    <definedName name="SegmentaçãodeDados_Meses">#N/A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28"/>
        <x14:slicerCache r:id="rId29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13" i="2" l="1" a="1"/>
  <c r="S13" i="2" s="1"/>
  <c r="B13" i="2" a="1"/>
  <c r="B13" i="2" s="1"/>
  <c r="D19" i="26"/>
  <c r="D19" i="25"/>
  <c r="D19" i="24"/>
  <c r="D19" i="23"/>
  <c r="D19" i="22"/>
  <c r="D19" i="21"/>
  <c r="D19" i="20"/>
  <c r="D19" i="19"/>
  <c r="D19" i="18"/>
  <c r="D19" i="17"/>
  <c r="D19" i="16"/>
  <c r="D19" i="15"/>
  <c r="D19" i="13"/>
  <c r="D19" i="12"/>
  <c r="D19" i="14"/>
  <c r="D19" i="11"/>
  <c r="D19" i="10"/>
  <c r="D19" i="9"/>
  <c r="D19" i="8"/>
  <c r="D19" i="7"/>
  <c r="D19" i="6"/>
  <c r="D19" i="5"/>
  <c r="D19" i="4"/>
  <c r="B45" i="2"/>
  <c r="B41" i="2"/>
  <c r="B37" i="2"/>
  <c r="B7" i="2"/>
  <c r="Y66" i="2"/>
  <c r="Y75" i="2"/>
  <c r="Y69" i="2"/>
  <c r="Y56" i="2"/>
  <c r="Y61" i="2"/>
  <c r="Y55" i="2"/>
  <c r="Y53" i="2"/>
  <c r="Y65" i="2"/>
  <c r="Y70" i="2"/>
  <c r="Y68" i="2"/>
  <c r="Y73" i="2"/>
  <c r="Y60" i="2"/>
  <c r="Y54" i="2"/>
  <c r="Y59" i="2"/>
  <c r="Y76" i="2"/>
  <c r="Y57" i="2"/>
  <c r="Y74" i="2"/>
  <c r="Y72" i="2"/>
  <c r="Y67" i="2"/>
  <c r="Y64" i="2"/>
  <c r="Y58" i="2"/>
  <c r="Y63" i="2"/>
  <c r="Y71" i="2"/>
  <c r="Y62" i="2"/>
  <c r="X52" i="2" l="1"/>
  <c r="W52" i="2"/>
  <c r="Z66" i="2"/>
  <c r="Z65" i="2"/>
  <c r="W69" i="2"/>
  <c r="W71" i="2"/>
  <c r="Z73" i="2"/>
  <c r="Z76" i="2"/>
  <c r="Z71" i="2"/>
  <c r="X71" i="2"/>
  <c r="Z74" i="2"/>
  <c r="W62" i="2"/>
  <c r="X75" i="2"/>
  <c r="X67" i="2"/>
  <c r="X63" i="2"/>
  <c r="W76" i="2"/>
  <c r="Z67" i="2"/>
  <c r="W57" i="2"/>
  <c r="W54" i="2"/>
  <c r="W59" i="2"/>
  <c r="W63" i="2"/>
  <c r="W55" i="2"/>
  <c r="W75" i="2"/>
  <c r="W58" i="2"/>
  <c r="Z70" i="2"/>
  <c r="W61" i="2"/>
  <c r="Z69" i="2"/>
  <c r="Z75" i="2"/>
  <c r="W65" i="2"/>
  <c r="Z68" i="2"/>
  <c r="Z72" i="2"/>
  <c r="X55" i="2"/>
  <c r="X59" i="2"/>
  <c r="W66" i="2"/>
  <c r="W74" i="2"/>
  <c r="X74" i="2"/>
  <c r="W67" i="2"/>
  <c r="W70" i="2"/>
  <c r="W73" i="2"/>
  <c r="F13" i="2" l="1" a="1"/>
  <c r="F13" i="2" s="1"/>
  <c r="X72" i="2"/>
  <c r="X61" i="2"/>
  <c r="W56" i="2"/>
  <c r="X57" i="2"/>
  <c r="X68" i="2"/>
  <c r="W60" i="2"/>
  <c r="X56" i="2"/>
  <c r="X73" i="2"/>
  <c r="X60" i="2"/>
  <c r="X65" i="2"/>
  <c r="W68" i="2"/>
  <c r="W64" i="2"/>
  <c r="X64" i="2"/>
  <c r="X76" i="2"/>
  <c r="W72" i="2"/>
  <c r="X66" i="2"/>
  <c r="X69" i="2"/>
  <c r="X58" i="2"/>
  <c r="X70" i="2"/>
  <c r="X54" i="2"/>
  <c r="X62" i="2"/>
  <c r="N52" i="2" l="1"/>
  <c r="V52" i="2"/>
  <c r="G52" i="2"/>
  <c r="S52" i="2"/>
  <c r="L52" i="2"/>
  <c r="K52" i="2"/>
  <c r="J52" i="2"/>
  <c r="O52" i="2"/>
  <c r="F52" i="2"/>
  <c r="R52" i="2"/>
  <c r="H52" i="2"/>
  <c r="P52" i="2"/>
  <c r="T52" i="2"/>
  <c r="I52" i="2"/>
  <c r="M52" i="2"/>
  <c r="Q52" i="2"/>
  <c r="U52" i="2"/>
  <c r="E52" i="2" l="1"/>
  <c r="C1059" i="26" l="1"/>
  <c r="C1058" i="26"/>
  <c r="C1057" i="26"/>
  <c r="C1056" i="26"/>
  <c r="C1055" i="26"/>
  <c r="C1054" i="26"/>
  <c r="C1053" i="26"/>
  <c r="C1052" i="26"/>
  <c r="C1051" i="26"/>
  <c r="C1050" i="26"/>
  <c r="C1049" i="26"/>
  <c r="C1048" i="26"/>
  <c r="C1047" i="26"/>
  <c r="C1046" i="26"/>
  <c r="C1045" i="26"/>
  <c r="C1044" i="26"/>
  <c r="C1043" i="26"/>
  <c r="C1042" i="26"/>
  <c r="C1041" i="26"/>
  <c r="C1040" i="26"/>
  <c r="C1039" i="26"/>
  <c r="C1038" i="26"/>
  <c r="C1037" i="26"/>
  <c r="C1036" i="26"/>
  <c r="C1035" i="26"/>
  <c r="C1034" i="26"/>
  <c r="C1033" i="26"/>
  <c r="C1032" i="26"/>
  <c r="C1031" i="26"/>
  <c r="C1030" i="26"/>
  <c r="C1029" i="26"/>
  <c r="C1028" i="26"/>
  <c r="C1027" i="26"/>
  <c r="C1026" i="26"/>
  <c r="C1025" i="26"/>
  <c r="C1024" i="26"/>
  <c r="C1023" i="26"/>
  <c r="C1022" i="26"/>
  <c r="C1021" i="26"/>
  <c r="C1020" i="26"/>
  <c r="C1019" i="26"/>
  <c r="C1018" i="26"/>
  <c r="C1017" i="26"/>
  <c r="C1016" i="26"/>
  <c r="C1015" i="26"/>
  <c r="C1014" i="26"/>
  <c r="C1013" i="26"/>
  <c r="C1012" i="26"/>
  <c r="C1011" i="26"/>
  <c r="C1010" i="26"/>
  <c r="C1009" i="26"/>
  <c r="C1008" i="26"/>
  <c r="C1007" i="26"/>
  <c r="C1006" i="26"/>
  <c r="C1005" i="26"/>
  <c r="C1004" i="26"/>
  <c r="C1003" i="26"/>
  <c r="C1002" i="26"/>
  <c r="C1001" i="26"/>
  <c r="C1000" i="26"/>
  <c r="C999" i="26"/>
  <c r="C998" i="26"/>
  <c r="C997" i="26"/>
  <c r="C996" i="26"/>
  <c r="C995" i="26"/>
  <c r="C994" i="26"/>
  <c r="C993" i="26"/>
  <c r="C992" i="26"/>
  <c r="C991" i="26"/>
  <c r="C990" i="26"/>
  <c r="C989" i="26"/>
  <c r="C988" i="26"/>
  <c r="C987" i="26"/>
  <c r="C986" i="26"/>
  <c r="C985" i="26"/>
  <c r="C984" i="26"/>
  <c r="C983" i="26"/>
  <c r="C982" i="26"/>
  <c r="C981" i="26"/>
  <c r="C980" i="26"/>
  <c r="C979" i="26"/>
  <c r="C978" i="26"/>
  <c r="C977" i="26"/>
  <c r="C976" i="26"/>
  <c r="C975" i="26"/>
  <c r="C974" i="26"/>
  <c r="C973" i="26"/>
  <c r="C972" i="26"/>
  <c r="C971" i="26"/>
  <c r="C970" i="26"/>
  <c r="C969" i="26"/>
  <c r="C968" i="26"/>
  <c r="C967" i="26"/>
  <c r="C966" i="26"/>
  <c r="C965" i="26"/>
  <c r="C964" i="26"/>
  <c r="C963" i="26"/>
  <c r="C962" i="26"/>
  <c r="C961" i="26"/>
  <c r="C960" i="26"/>
  <c r="C959" i="26"/>
  <c r="C958" i="26"/>
  <c r="C957" i="26"/>
  <c r="C956" i="26"/>
  <c r="C955" i="26"/>
  <c r="C954" i="26"/>
  <c r="C953" i="26"/>
  <c r="C952" i="26"/>
  <c r="C951" i="26"/>
  <c r="C950" i="26"/>
  <c r="C949" i="26"/>
  <c r="C948" i="26"/>
  <c r="C947" i="26"/>
  <c r="C946" i="26"/>
  <c r="C945" i="26"/>
  <c r="C944" i="26"/>
  <c r="C943" i="26"/>
  <c r="C942" i="26"/>
  <c r="C941" i="26"/>
  <c r="C940" i="26"/>
  <c r="C939" i="26"/>
  <c r="C938" i="26"/>
  <c r="C937" i="26"/>
  <c r="C936" i="26"/>
  <c r="C935" i="26"/>
  <c r="C934" i="26"/>
  <c r="C933" i="26"/>
  <c r="C932" i="26"/>
  <c r="C931" i="26"/>
  <c r="C930" i="26"/>
  <c r="C929" i="26"/>
  <c r="C928" i="26"/>
  <c r="C927" i="26"/>
  <c r="C926" i="26"/>
  <c r="C925" i="26"/>
  <c r="C924" i="26"/>
  <c r="C923" i="26"/>
  <c r="C922" i="26"/>
  <c r="C921" i="26"/>
  <c r="C920" i="26"/>
  <c r="C919" i="26"/>
  <c r="C918" i="26"/>
  <c r="C917" i="26"/>
  <c r="C916" i="26"/>
  <c r="C915" i="26"/>
  <c r="C914" i="26"/>
  <c r="C913" i="26"/>
  <c r="C912" i="26"/>
  <c r="C911" i="26"/>
  <c r="C910" i="26"/>
  <c r="C909" i="26"/>
  <c r="C908" i="26"/>
  <c r="C907" i="26"/>
  <c r="C906" i="26"/>
  <c r="C905" i="26"/>
  <c r="C904" i="26"/>
  <c r="C903" i="26"/>
  <c r="C902" i="26"/>
  <c r="C901" i="26"/>
  <c r="C900" i="26"/>
  <c r="C899" i="26"/>
  <c r="C898" i="26"/>
  <c r="C897" i="26"/>
  <c r="C896" i="26"/>
  <c r="C895" i="26"/>
  <c r="C894" i="26"/>
  <c r="C893" i="26"/>
  <c r="C892" i="26"/>
  <c r="C891" i="26"/>
  <c r="C890" i="26"/>
  <c r="C889" i="26"/>
  <c r="C888" i="26"/>
  <c r="C887" i="26"/>
  <c r="C886" i="26"/>
  <c r="C885" i="26"/>
  <c r="C884" i="26"/>
  <c r="C883" i="26"/>
  <c r="C882" i="26"/>
  <c r="C881" i="26"/>
  <c r="C880" i="26"/>
  <c r="C879" i="26"/>
  <c r="C878" i="26"/>
  <c r="C877" i="26"/>
  <c r="C876" i="26"/>
  <c r="C875" i="26"/>
  <c r="C874" i="26"/>
  <c r="C873" i="26"/>
  <c r="C872" i="26"/>
  <c r="C871" i="26"/>
  <c r="C870" i="26"/>
  <c r="C869" i="26"/>
  <c r="C868" i="26"/>
  <c r="C867" i="26"/>
  <c r="C866" i="26"/>
  <c r="C865" i="26"/>
  <c r="C864" i="26"/>
  <c r="C863" i="26"/>
  <c r="C862" i="26"/>
  <c r="C861" i="26"/>
  <c r="C860" i="26"/>
  <c r="C859" i="26"/>
  <c r="C858" i="26"/>
  <c r="C857" i="26"/>
  <c r="C856" i="26"/>
  <c r="C855" i="26"/>
  <c r="C854" i="26"/>
  <c r="C853" i="26"/>
  <c r="C852" i="26"/>
  <c r="C851" i="26"/>
  <c r="C850" i="26"/>
  <c r="C849" i="26"/>
  <c r="C848" i="26"/>
  <c r="C847" i="26"/>
  <c r="C846" i="26"/>
  <c r="C845" i="26"/>
  <c r="C844" i="26"/>
  <c r="C843" i="26"/>
  <c r="C842" i="26"/>
  <c r="C841" i="26"/>
  <c r="C840" i="26"/>
  <c r="C839" i="26"/>
  <c r="C838" i="26"/>
  <c r="C837" i="26"/>
  <c r="C836" i="26"/>
  <c r="C835" i="26"/>
  <c r="C834" i="26"/>
  <c r="C833" i="26"/>
  <c r="C832" i="26"/>
  <c r="C831" i="26"/>
  <c r="C830" i="26"/>
  <c r="C829" i="26"/>
  <c r="C828" i="26"/>
  <c r="C827" i="26"/>
  <c r="C826" i="26"/>
  <c r="C825" i="26"/>
  <c r="C824" i="26"/>
  <c r="C823" i="26"/>
  <c r="C822" i="26"/>
  <c r="C821" i="26"/>
  <c r="C820" i="26"/>
  <c r="C819" i="26"/>
  <c r="C818" i="26"/>
  <c r="C817" i="26"/>
  <c r="C816" i="26"/>
  <c r="C815" i="26"/>
  <c r="C814" i="26"/>
  <c r="C813" i="26"/>
  <c r="C812" i="26"/>
  <c r="C811" i="26"/>
  <c r="C810" i="26"/>
  <c r="C809" i="26"/>
  <c r="C808" i="26"/>
  <c r="C807" i="26"/>
  <c r="C806" i="26"/>
  <c r="C805" i="26"/>
  <c r="C804" i="26"/>
  <c r="C803" i="26"/>
  <c r="C802" i="26"/>
  <c r="C801" i="26"/>
  <c r="C800" i="26"/>
  <c r="C799" i="26"/>
  <c r="C798" i="26"/>
  <c r="C797" i="26"/>
  <c r="C796" i="26"/>
  <c r="C795" i="26"/>
  <c r="C794" i="26"/>
  <c r="C793" i="26"/>
  <c r="C792" i="26"/>
  <c r="C791" i="26"/>
  <c r="C790" i="26"/>
  <c r="C789" i="26"/>
  <c r="C788" i="26"/>
  <c r="C787" i="26"/>
  <c r="C786" i="26"/>
  <c r="C785" i="26"/>
  <c r="C784" i="26"/>
  <c r="C783" i="26"/>
  <c r="C782" i="26"/>
  <c r="C781" i="26"/>
  <c r="C780" i="26"/>
  <c r="C779" i="26"/>
  <c r="C778" i="26"/>
  <c r="C777" i="26"/>
  <c r="C776" i="26"/>
  <c r="C775" i="26"/>
  <c r="C774" i="26"/>
  <c r="C773" i="26"/>
  <c r="C772" i="26"/>
  <c r="C771" i="26"/>
  <c r="C770" i="26"/>
  <c r="C769" i="26"/>
  <c r="C768" i="26"/>
  <c r="C767" i="26"/>
  <c r="C766" i="26"/>
  <c r="C765" i="26"/>
  <c r="C764" i="26"/>
  <c r="C763" i="26"/>
  <c r="C762" i="26"/>
  <c r="C761" i="26"/>
  <c r="C760" i="26"/>
  <c r="C759" i="26"/>
  <c r="C758" i="26"/>
  <c r="C757" i="26"/>
  <c r="C756" i="26"/>
  <c r="C755" i="26"/>
  <c r="C754" i="26"/>
  <c r="C753" i="26"/>
  <c r="C752" i="26"/>
  <c r="C751" i="26"/>
  <c r="C750" i="26"/>
  <c r="C749" i="26"/>
  <c r="C748" i="26"/>
  <c r="C747" i="26"/>
  <c r="C746" i="26"/>
  <c r="C745" i="26"/>
  <c r="C744" i="26"/>
  <c r="C743" i="26"/>
  <c r="C742" i="26"/>
  <c r="C741" i="26"/>
  <c r="C740" i="26"/>
  <c r="C739" i="26"/>
  <c r="C738" i="26"/>
  <c r="C737" i="26"/>
  <c r="C736" i="26"/>
  <c r="C735" i="26"/>
  <c r="C734" i="26"/>
  <c r="C733" i="26"/>
  <c r="C732" i="26"/>
  <c r="C731" i="26"/>
  <c r="C730" i="26"/>
  <c r="C729" i="26"/>
  <c r="C728" i="26"/>
  <c r="C727" i="26"/>
  <c r="C726" i="26"/>
  <c r="C725" i="26"/>
  <c r="C724" i="26"/>
  <c r="C723" i="26"/>
  <c r="C722" i="26"/>
  <c r="C721" i="26"/>
  <c r="C720" i="26"/>
  <c r="C719" i="26"/>
  <c r="C718" i="26"/>
  <c r="C717" i="26"/>
  <c r="C716" i="26"/>
  <c r="C715" i="26"/>
  <c r="C714" i="26"/>
  <c r="C713" i="26"/>
  <c r="C712" i="26"/>
  <c r="C711" i="26"/>
  <c r="C710" i="26"/>
  <c r="C709" i="26"/>
  <c r="C708" i="26"/>
  <c r="C707" i="26"/>
  <c r="C706" i="26"/>
  <c r="C705" i="26"/>
  <c r="C704" i="26"/>
  <c r="C703" i="26"/>
  <c r="C702" i="26"/>
  <c r="C701" i="26"/>
  <c r="C700" i="26"/>
  <c r="C699" i="26"/>
  <c r="C698" i="26"/>
  <c r="C697" i="26"/>
  <c r="C696" i="26"/>
  <c r="C695" i="26"/>
  <c r="C694" i="26"/>
  <c r="C693" i="26"/>
  <c r="C692" i="26"/>
  <c r="C691" i="26"/>
  <c r="C690" i="26"/>
  <c r="C689" i="26"/>
  <c r="C688" i="26"/>
  <c r="C687" i="26"/>
  <c r="C686" i="26"/>
  <c r="C685" i="26"/>
  <c r="C684" i="26"/>
  <c r="C683" i="26"/>
  <c r="C682" i="26"/>
  <c r="C681" i="26"/>
  <c r="C680" i="26"/>
  <c r="C679" i="26"/>
  <c r="C678" i="26"/>
  <c r="C677" i="26"/>
  <c r="C676" i="26"/>
  <c r="C675" i="26"/>
  <c r="C674" i="26"/>
  <c r="C673" i="26"/>
  <c r="C672" i="26"/>
  <c r="C671" i="26"/>
  <c r="C670" i="26"/>
  <c r="C669" i="26"/>
  <c r="C668" i="26"/>
  <c r="C667" i="26"/>
  <c r="C666" i="26"/>
  <c r="C665" i="26"/>
  <c r="C664" i="26"/>
  <c r="C663" i="26"/>
  <c r="C662" i="26"/>
  <c r="C661" i="26"/>
  <c r="C660" i="26"/>
  <c r="C659" i="26"/>
  <c r="C658" i="26"/>
  <c r="C657" i="26"/>
  <c r="C656" i="26"/>
  <c r="C655" i="26"/>
  <c r="C654" i="26"/>
  <c r="C653" i="26"/>
  <c r="C652" i="26"/>
  <c r="C651" i="26"/>
  <c r="C650" i="26"/>
  <c r="C649" i="26"/>
  <c r="C648" i="26"/>
  <c r="C647" i="26"/>
  <c r="C646" i="26"/>
  <c r="C645" i="26"/>
  <c r="C644" i="26"/>
  <c r="C643" i="26"/>
  <c r="C642" i="26"/>
  <c r="C641" i="26"/>
  <c r="C640" i="26"/>
  <c r="C639" i="26"/>
  <c r="C638" i="26"/>
  <c r="C637" i="26"/>
  <c r="C636" i="26"/>
  <c r="C635" i="26"/>
  <c r="C634" i="26"/>
  <c r="C633" i="26"/>
  <c r="C632" i="26"/>
  <c r="C631" i="26"/>
  <c r="C630" i="26"/>
  <c r="C629" i="26"/>
  <c r="C628" i="26"/>
  <c r="C627" i="26"/>
  <c r="C626" i="26"/>
  <c r="C625" i="26"/>
  <c r="C624" i="26"/>
  <c r="C623" i="26"/>
  <c r="C622" i="26"/>
  <c r="C621" i="26"/>
  <c r="C620" i="26"/>
  <c r="C619" i="26"/>
  <c r="C618" i="26"/>
  <c r="C617" i="26"/>
  <c r="C616" i="26"/>
  <c r="C615" i="26"/>
  <c r="C614" i="26"/>
  <c r="C613" i="26"/>
  <c r="C612" i="26"/>
  <c r="C611" i="26"/>
  <c r="C610" i="26"/>
  <c r="C609" i="26"/>
  <c r="C608" i="26"/>
  <c r="C607" i="26"/>
  <c r="C606" i="26"/>
  <c r="C605" i="26"/>
  <c r="C604" i="26"/>
  <c r="C603" i="26"/>
  <c r="C602" i="26"/>
  <c r="C601" i="26"/>
  <c r="C600" i="26"/>
  <c r="C599" i="26"/>
  <c r="C598" i="26"/>
  <c r="C597" i="26"/>
  <c r="C596" i="26"/>
  <c r="C595" i="26"/>
  <c r="C594" i="26"/>
  <c r="C593" i="26"/>
  <c r="C592" i="26"/>
  <c r="C591" i="26"/>
  <c r="C590" i="26"/>
  <c r="C589" i="26"/>
  <c r="C588" i="26"/>
  <c r="C587" i="26"/>
  <c r="C586" i="26"/>
  <c r="C585" i="26"/>
  <c r="C584" i="26"/>
  <c r="C583" i="26"/>
  <c r="C582" i="26"/>
  <c r="C581" i="26"/>
  <c r="C580" i="26"/>
  <c r="C579" i="26"/>
  <c r="C578" i="26"/>
  <c r="C577" i="26"/>
  <c r="C576" i="26"/>
  <c r="C575" i="26"/>
  <c r="C574" i="26"/>
  <c r="C573" i="26"/>
  <c r="C572" i="26"/>
  <c r="C571" i="26"/>
  <c r="C570" i="26"/>
  <c r="C569" i="26"/>
  <c r="C568" i="26"/>
  <c r="C567" i="26"/>
  <c r="C566" i="26"/>
  <c r="C565" i="26"/>
  <c r="C564" i="26"/>
  <c r="C563" i="26"/>
  <c r="C562" i="26"/>
  <c r="C561" i="26"/>
  <c r="C560" i="26"/>
  <c r="C559" i="26"/>
  <c r="C558" i="26"/>
  <c r="C557" i="26"/>
  <c r="C556" i="26"/>
  <c r="C555" i="26"/>
  <c r="C554" i="26"/>
  <c r="C553" i="26"/>
  <c r="C552" i="26"/>
  <c r="C551" i="26"/>
  <c r="C550" i="26"/>
  <c r="C549" i="26"/>
  <c r="C548" i="26"/>
  <c r="C547" i="26"/>
  <c r="C546" i="26"/>
  <c r="C545" i="26"/>
  <c r="C544" i="26"/>
  <c r="C543" i="26"/>
  <c r="C542" i="26"/>
  <c r="C541" i="26"/>
  <c r="C540" i="26"/>
  <c r="C539" i="26"/>
  <c r="C538" i="26"/>
  <c r="C537" i="26"/>
  <c r="C536" i="26"/>
  <c r="C535" i="26"/>
  <c r="C534" i="26"/>
  <c r="C533" i="26"/>
  <c r="C532" i="26"/>
  <c r="C531" i="26"/>
  <c r="C530" i="26"/>
  <c r="C529" i="26"/>
  <c r="C528" i="26"/>
  <c r="C527" i="26"/>
  <c r="C526" i="26"/>
  <c r="C525" i="26"/>
  <c r="C524" i="26"/>
  <c r="C523" i="26"/>
  <c r="C522" i="26"/>
  <c r="C521" i="26"/>
  <c r="C520" i="26"/>
  <c r="C519" i="26"/>
  <c r="C518" i="26"/>
  <c r="C517" i="26"/>
  <c r="C516" i="26"/>
  <c r="C515" i="26"/>
  <c r="C514" i="26"/>
  <c r="C513" i="26"/>
  <c r="C512" i="26"/>
  <c r="C511" i="26"/>
  <c r="C510" i="26"/>
  <c r="C509" i="26"/>
  <c r="C508" i="26"/>
  <c r="C507" i="26"/>
  <c r="C506" i="26"/>
  <c r="C505" i="26"/>
  <c r="C504" i="26"/>
  <c r="C503" i="26"/>
  <c r="C502" i="26"/>
  <c r="C501" i="26"/>
  <c r="C500" i="26"/>
  <c r="C499" i="26"/>
  <c r="C498" i="26"/>
  <c r="C497" i="26"/>
  <c r="C496" i="26"/>
  <c r="C495" i="26"/>
  <c r="C494" i="26"/>
  <c r="C493" i="26"/>
  <c r="C492" i="26"/>
  <c r="C491" i="26"/>
  <c r="C490" i="26"/>
  <c r="C489" i="26"/>
  <c r="C488" i="26"/>
  <c r="C487" i="26"/>
  <c r="C486" i="26"/>
  <c r="C485" i="26"/>
  <c r="C484" i="26"/>
  <c r="C483" i="26"/>
  <c r="C482" i="26"/>
  <c r="C481" i="26"/>
  <c r="C480" i="26"/>
  <c r="C479" i="26"/>
  <c r="C478" i="26"/>
  <c r="C477" i="26"/>
  <c r="C476" i="26"/>
  <c r="C475" i="26"/>
  <c r="C474" i="26"/>
  <c r="C473" i="26"/>
  <c r="C472" i="26"/>
  <c r="C471" i="26"/>
  <c r="C470" i="26"/>
  <c r="C469" i="26"/>
  <c r="C468" i="26"/>
  <c r="C467" i="26"/>
  <c r="C466" i="26"/>
  <c r="C465" i="26"/>
  <c r="C464" i="26"/>
  <c r="C463" i="26"/>
  <c r="C462" i="26"/>
  <c r="C461" i="26"/>
  <c r="C460" i="26"/>
  <c r="C459" i="26"/>
  <c r="C458" i="26"/>
  <c r="C457" i="26"/>
  <c r="C456" i="26"/>
  <c r="C455" i="26"/>
  <c r="C454" i="26"/>
  <c r="C453" i="26"/>
  <c r="C452" i="26"/>
  <c r="C451" i="26"/>
  <c r="C450" i="26"/>
  <c r="C449" i="26"/>
  <c r="C448" i="26"/>
  <c r="C447" i="26"/>
  <c r="C446" i="26"/>
  <c r="C445" i="26"/>
  <c r="C444" i="26"/>
  <c r="C443" i="26"/>
  <c r="C442" i="26"/>
  <c r="C441" i="26"/>
  <c r="C440" i="26"/>
  <c r="C439" i="26"/>
  <c r="C438" i="26"/>
  <c r="C437" i="26"/>
  <c r="C436" i="26"/>
  <c r="C435" i="26"/>
  <c r="C434" i="26"/>
  <c r="C433" i="26"/>
  <c r="C432" i="26"/>
  <c r="C431" i="26"/>
  <c r="C430" i="26"/>
  <c r="C429" i="26"/>
  <c r="C428" i="26"/>
  <c r="C427" i="26"/>
  <c r="C426" i="26"/>
  <c r="C425" i="26"/>
  <c r="C424" i="26"/>
  <c r="C423" i="26"/>
  <c r="C422" i="26"/>
  <c r="C421" i="26"/>
  <c r="C420" i="26"/>
  <c r="C419" i="26"/>
  <c r="C418" i="26"/>
  <c r="C417" i="26"/>
  <c r="C416" i="26"/>
  <c r="C415" i="26"/>
  <c r="C414" i="26"/>
  <c r="C413" i="26"/>
  <c r="C412" i="26"/>
  <c r="C411" i="26"/>
  <c r="C410" i="26"/>
  <c r="C409" i="26"/>
  <c r="C408" i="26"/>
  <c r="C407" i="26"/>
  <c r="C406" i="26"/>
  <c r="C405" i="26"/>
  <c r="C404" i="26"/>
  <c r="C403" i="26"/>
  <c r="C402" i="26"/>
  <c r="C401" i="26"/>
  <c r="C400" i="26"/>
  <c r="C399" i="26"/>
  <c r="C398" i="26"/>
  <c r="C397" i="26"/>
  <c r="C396" i="26"/>
  <c r="C395" i="26"/>
  <c r="C394" i="26"/>
  <c r="C393" i="26"/>
  <c r="C392" i="26"/>
  <c r="C391" i="26"/>
  <c r="C390" i="26"/>
  <c r="C389" i="26"/>
  <c r="C388" i="26"/>
  <c r="C387" i="26"/>
  <c r="C386" i="26"/>
  <c r="C385" i="26"/>
  <c r="C384" i="26"/>
  <c r="C383" i="26"/>
  <c r="C382" i="26"/>
  <c r="C381" i="26"/>
  <c r="C380" i="26"/>
  <c r="C379" i="26"/>
  <c r="C378" i="26"/>
  <c r="C377" i="26"/>
  <c r="C376" i="26"/>
  <c r="C375" i="26"/>
  <c r="C374" i="26"/>
  <c r="C373" i="26"/>
  <c r="C372" i="26"/>
  <c r="C371" i="26"/>
  <c r="C370" i="26"/>
  <c r="C369" i="26"/>
  <c r="C368" i="26"/>
  <c r="C367" i="26"/>
  <c r="C366" i="26"/>
  <c r="C365" i="26"/>
  <c r="C364" i="26"/>
  <c r="C363" i="26"/>
  <c r="C362" i="26"/>
  <c r="C361" i="26"/>
  <c r="C360" i="26"/>
  <c r="C359" i="26"/>
  <c r="C358" i="26"/>
  <c r="C357" i="26"/>
  <c r="C356" i="26"/>
  <c r="C355" i="26"/>
  <c r="C354" i="26"/>
  <c r="C353" i="26"/>
  <c r="C352" i="26"/>
  <c r="C351" i="26"/>
  <c r="C350" i="26"/>
  <c r="C349" i="26"/>
  <c r="C348" i="26"/>
  <c r="C347" i="26"/>
  <c r="C346" i="26"/>
  <c r="C345" i="26"/>
  <c r="C344" i="26"/>
  <c r="C343" i="26"/>
  <c r="C342" i="26"/>
  <c r="C341" i="26"/>
  <c r="C340" i="26"/>
  <c r="C339" i="26"/>
  <c r="C338" i="26"/>
  <c r="C337" i="26"/>
  <c r="C336" i="26"/>
  <c r="C335" i="26"/>
  <c r="C334" i="26"/>
  <c r="C333" i="26"/>
  <c r="C332" i="26"/>
  <c r="C331" i="26"/>
  <c r="C330" i="26"/>
  <c r="C329" i="26"/>
  <c r="C328" i="26"/>
  <c r="C327" i="26"/>
  <c r="C326" i="26"/>
  <c r="C325" i="26"/>
  <c r="C324" i="26"/>
  <c r="C323" i="26"/>
  <c r="C322" i="26"/>
  <c r="C321" i="26"/>
  <c r="C320" i="26"/>
  <c r="C319" i="26"/>
  <c r="C318" i="26"/>
  <c r="C317" i="26"/>
  <c r="C316" i="26"/>
  <c r="C315" i="26"/>
  <c r="C314" i="26"/>
  <c r="C313" i="26"/>
  <c r="C312" i="26"/>
  <c r="C311" i="26"/>
  <c r="C310" i="26"/>
  <c r="C309" i="26"/>
  <c r="C308" i="26"/>
  <c r="C307" i="26"/>
  <c r="C306" i="26"/>
  <c r="C305" i="26"/>
  <c r="C304" i="26"/>
  <c r="C303" i="26"/>
  <c r="C302" i="26"/>
  <c r="C301" i="26"/>
  <c r="C300" i="26"/>
  <c r="C299" i="26"/>
  <c r="C298" i="26"/>
  <c r="C297" i="26"/>
  <c r="C296" i="26"/>
  <c r="C295" i="26"/>
  <c r="C294" i="26"/>
  <c r="C293" i="26"/>
  <c r="C292" i="26"/>
  <c r="C291" i="26"/>
  <c r="C290" i="26"/>
  <c r="C289" i="26"/>
  <c r="C288" i="26"/>
  <c r="C287" i="26"/>
  <c r="C286" i="26"/>
  <c r="C285" i="26"/>
  <c r="C284" i="26"/>
  <c r="C283" i="26"/>
  <c r="C282" i="26"/>
  <c r="C281" i="26"/>
  <c r="C280" i="26"/>
  <c r="C279" i="26"/>
  <c r="C278" i="26"/>
  <c r="C277" i="26"/>
  <c r="C276" i="26"/>
  <c r="C275" i="26"/>
  <c r="C274" i="26"/>
  <c r="C273" i="26"/>
  <c r="C272" i="26"/>
  <c r="C271" i="26"/>
  <c r="C270" i="26"/>
  <c r="C269" i="26"/>
  <c r="C268" i="26"/>
  <c r="C267" i="26"/>
  <c r="C266" i="26"/>
  <c r="C265" i="26"/>
  <c r="C264" i="26"/>
  <c r="C263" i="26"/>
  <c r="C262" i="26"/>
  <c r="C261" i="26"/>
  <c r="C260" i="26"/>
  <c r="C259" i="26"/>
  <c r="C258" i="26"/>
  <c r="C257" i="26"/>
  <c r="C256" i="26"/>
  <c r="C255" i="26"/>
  <c r="C254" i="26"/>
  <c r="C253" i="26"/>
  <c r="C252" i="26"/>
  <c r="C251" i="26"/>
  <c r="C250" i="26"/>
  <c r="C249" i="26"/>
  <c r="C248" i="26"/>
  <c r="C247" i="26"/>
  <c r="C246" i="26"/>
  <c r="C245" i="26"/>
  <c r="C244" i="26"/>
  <c r="C243" i="26"/>
  <c r="C242" i="26"/>
  <c r="C241" i="26"/>
  <c r="C240" i="26"/>
  <c r="C239" i="26"/>
  <c r="C238" i="26"/>
  <c r="C237" i="26"/>
  <c r="C236" i="26"/>
  <c r="C235" i="26"/>
  <c r="C234" i="26"/>
  <c r="C233" i="26"/>
  <c r="C232" i="26"/>
  <c r="C231" i="26"/>
  <c r="C230" i="26"/>
  <c r="C229" i="26"/>
  <c r="C228" i="26"/>
  <c r="C227" i="26"/>
  <c r="C226" i="26"/>
  <c r="C225" i="26"/>
  <c r="C224" i="26"/>
  <c r="C223" i="26"/>
  <c r="C222" i="26"/>
  <c r="C221" i="26"/>
  <c r="C220" i="26"/>
  <c r="C219" i="26"/>
  <c r="C218" i="26"/>
  <c r="C217" i="26"/>
  <c r="C216" i="26"/>
  <c r="C215" i="26"/>
  <c r="C214" i="26"/>
  <c r="C213" i="26"/>
  <c r="C212" i="26"/>
  <c r="C211" i="26"/>
  <c r="C210" i="26"/>
  <c r="C209" i="26"/>
  <c r="C208" i="26"/>
  <c r="C207" i="26"/>
  <c r="C206" i="26"/>
  <c r="C205" i="26"/>
  <c r="C204" i="26"/>
  <c r="C203" i="26"/>
  <c r="C202" i="26"/>
  <c r="C201" i="26"/>
  <c r="C200" i="26"/>
  <c r="C199" i="26"/>
  <c r="C198" i="26"/>
  <c r="C197" i="26"/>
  <c r="C196" i="26"/>
  <c r="C195" i="26"/>
  <c r="C194" i="26"/>
  <c r="C193" i="26"/>
  <c r="C192" i="26"/>
  <c r="C191" i="26"/>
  <c r="C190" i="26"/>
  <c r="C189" i="26"/>
  <c r="C188" i="26"/>
  <c r="C187" i="26"/>
  <c r="C186" i="26"/>
  <c r="C185" i="26"/>
  <c r="C184" i="26"/>
  <c r="C183" i="26"/>
  <c r="C182" i="26"/>
  <c r="C181" i="26"/>
  <c r="C180" i="26"/>
  <c r="C179" i="26"/>
  <c r="C178" i="26"/>
  <c r="C177" i="26"/>
  <c r="C176" i="26"/>
  <c r="C175" i="26"/>
  <c r="C174" i="26"/>
  <c r="C173" i="26"/>
  <c r="C172" i="26"/>
  <c r="C171" i="26"/>
  <c r="C170" i="26"/>
  <c r="C169" i="26"/>
  <c r="C168" i="26"/>
  <c r="C167" i="26"/>
  <c r="C166" i="26"/>
  <c r="C165" i="26"/>
  <c r="C164" i="26"/>
  <c r="C163" i="26"/>
  <c r="C162" i="26"/>
  <c r="C161" i="26"/>
  <c r="C160" i="26"/>
  <c r="C159" i="26"/>
  <c r="C158" i="26"/>
  <c r="C157" i="26"/>
  <c r="C156" i="26"/>
  <c r="C155" i="26"/>
  <c r="C154" i="26"/>
  <c r="C153" i="26"/>
  <c r="C152" i="26"/>
  <c r="C151" i="26"/>
  <c r="C150" i="26"/>
  <c r="C149" i="26"/>
  <c r="C148" i="26"/>
  <c r="C147" i="26"/>
  <c r="C146" i="26"/>
  <c r="C145" i="26"/>
  <c r="C144" i="26"/>
  <c r="C143" i="26"/>
  <c r="C142" i="26"/>
  <c r="C141" i="26"/>
  <c r="C140" i="26"/>
  <c r="C139" i="26"/>
  <c r="C138" i="26"/>
  <c r="C137" i="26"/>
  <c r="C136" i="26"/>
  <c r="C135" i="26"/>
  <c r="C134" i="26"/>
  <c r="C133" i="26"/>
  <c r="C132" i="26"/>
  <c r="C131" i="26"/>
  <c r="C130" i="26"/>
  <c r="C129" i="26"/>
  <c r="C128" i="26"/>
  <c r="C127" i="26"/>
  <c r="C126" i="26"/>
  <c r="C125" i="26"/>
  <c r="C124" i="26"/>
  <c r="C123" i="26"/>
  <c r="C122" i="26"/>
  <c r="C121" i="26"/>
  <c r="C120" i="26"/>
  <c r="C119" i="26"/>
  <c r="C118" i="26"/>
  <c r="C117" i="26"/>
  <c r="C116" i="26"/>
  <c r="C115" i="26"/>
  <c r="C114" i="26"/>
  <c r="C113" i="26"/>
  <c r="C112" i="26"/>
  <c r="C111" i="26"/>
  <c r="C110" i="26"/>
  <c r="C109" i="26"/>
  <c r="C108" i="26"/>
  <c r="C107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1059" i="25"/>
  <c r="C1058" i="25"/>
  <c r="C1057" i="25"/>
  <c r="C1056" i="25"/>
  <c r="C1055" i="25"/>
  <c r="C1054" i="25"/>
  <c r="C1053" i="25"/>
  <c r="C1052" i="25"/>
  <c r="C1051" i="25"/>
  <c r="C1050" i="25"/>
  <c r="C1049" i="25"/>
  <c r="C1048" i="25"/>
  <c r="C1047" i="25"/>
  <c r="C1046" i="25"/>
  <c r="C1045" i="25"/>
  <c r="C1044" i="25"/>
  <c r="C1043" i="25"/>
  <c r="C1042" i="25"/>
  <c r="C1041" i="25"/>
  <c r="C1040" i="25"/>
  <c r="C1039" i="25"/>
  <c r="C1038" i="25"/>
  <c r="C1037" i="25"/>
  <c r="C1036" i="25"/>
  <c r="C1035" i="25"/>
  <c r="C1034" i="25"/>
  <c r="C1033" i="25"/>
  <c r="C1032" i="25"/>
  <c r="C1031" i="25"/>
  <c r="C1030" i="25"/>
  <c r="C1029" i="25"/>
  <c r="C1028" i="25"/>
  <c r="C1027" i="25"/>
  <c r="C1026" i="25"/>
  <c r="C1025" i="25"/>
  <c r="C1024" i="25"/>
  <c r="C1023" i="25"/>
  <c r="C1022" i="25"/>
  <c r="C1021" i="25"/>
  <c r="C1020" i="25"/>
  <c r="C1019" i="25"/>
  <c r="C1018" i="25"/>
  <c r="C1017" i="25"/>
  <c r="C1016" i="25"/>
  <c r="C1015" i="25"/>
  <c r="C1014" i="25"/>
  <c r="C1013" i="25"/>
  <c r="C1012" i="25"/>
  <c r="C1011" i="25"/>
  <c r="C1010" i="25"/>
  <c r="C1009" i="25"/>
  <c r="C1008" i="25"/>
  <c r="C1007" i="25"/>
  <c r="C1006" i="25"/>
  <c r="C1005" i="25"/>
  <c r="C1004" i="25"/>
  <c r="C1003" i="25"/>
  <c r="C1002" i="25"/>
  <c r="C1001" i="25"/>
  <c r="C1000" i="25"/>
  <c r="C999" i="25"/>
  <c r="C998" i="25"/>
  <c r="C997" i="25"/>
  <c r="C996" i="25"/>
  <c r="C995" i="25"/>
  <c r="C994" i="25"/>
  <c r="C993" i="25"/>
  <c r="C992" i="25"/>
  <c r="C991" i="25"/>
  <c r="C990" i="25"/>
  <c r="C989" i="25"/>
  <c r="C988" i="25"/>
  <c r="C987" i="25"/>
  <c r="C986" i="25"/>
  <c r="C985" i="25"/>
  <c r="C984" i="25"/>
  <c r="C983" i="25"/>
  <c r="C982" i="25"/>
  <c r="C981" i="25"/>
  <c r="C980" i="25"/>
  <c r="C979" i="25"/>
  <c r="C978" i="25"/>
  <c r="C977" i="25"/>
  <c r="C976" i="25"/>
  <c r="C975" i="25"/>
  <c r="C974" i="25"/>
  <c r="C973" i="25"/>
  <c r="C972" i="25"/>
  <c r="C971" i="25"/>
  <c r="C970" i="25"/>
  <c r="C969" i="25"/>
  <c r="C968" i="25"/>
  <c r="C967" i="25"/>
  <c r="C966" i="25"/>
  <c r="C965" i="25"/>
  <c r="C964" i="25"/>
  <c r="C963" i="25"/>
  <c r="C962" i="25"/>
  <c r="C961" i="25"/>
  <c r="C960" i="25"/>
  <c r="C959" i="25"/>
  <c r="C958" i="25"/>
  <c r="C957" i="25"/>
  <c r="C956" i="25"/>
  <c r="C955" i="25"/>
  <c r="C954" i="25"/>
  <c r="C953" i="25"/>
  <c r="C952" i="25"/>
  <c r="C951" i="25"/>
  <c r="C950" i="25"/>
  <c r="C949" i="25"/>
  <c r="C948" i="25"/>
  <c r="C947" i="25"/>
  <c r="C946" i="25"/>
  <c r="C945" i="25"/>
  <c r="C944" i="25"/>
  <c r="C943" i="25"/>
  <c r="C942" i="25"/>
  <c r="C941" i="25"/>
  <c r="C940" i="25"/>
  <c r="C939" i="25"/>
  <c r="C938" i="25"/>
  <c r="C937" i="25"/>
  <c r="C936" i="25"/>
  <c r="C935" i="25"/>
  <c r="C934" i="25"/>
  <c r="C933" i="25"/>
  <c r="C932" i="25"/>
  <c r="C931" i="25"/>
  <c r="C930" i="25"/>
  <c r="C929" i="25"/>
  <c r="C928" i="25"/>
  <c r="C927" i="25"/>
  <c r="C926" i="25"/>
  <c r="C925" i="25"/>
  <c r="C924" i="25"/>
  <c r="C923" i="25"/>
  <c r="C922" i="25"/>
  <c r="C921" i="25"/>
  <c r="C920" i="25"/>
  <c r="C919" i="25"/>
  <c r="C918" i="25"/>
  <c r="C917" i="25"/>
  <c r="C916" i="25"/>
  <c r="C915" i="25"/>
  <c r="C914" i="25"/>
  <c r="C913" i="25"/>
  <c r="C912" i="25"/>
  <c r="C911" i="25"/>
  <c r="C910" i="25"/>
  <c r="C909" i="25"/>
  <c r="C908" i="25"/>
  <c r="C907" i="25"/>
  <c r="C906" i="25"/>
  <c r="C905" i="25"/>
  <c r="C904" i="25"/>
  <c r="C903" i="25"/>
  <c r="C902" i="25"/>
  <c r="C901" i="25"/>
  <c r="C900" i="25"/>
  <c r="C899" i="25"/>
  <c r="C898" i="25"/>
  <c r="C897" i="25"/>
  <c r="C896" i="25"/>
  <c r="C895" i="25"/>
  <c r="C894" i="25"/>
  <c r="C893" i="25"/>
  <c r="C892" i="25"/>
  <c r="C891" i="25"/>
  <c r="C890" i="25"/>
  <c r="C889" i="25"/>
  <c r="C888" i="25"/>
  <c r="C887" i="25"/>
  <c r="C886" i="25"/>
  <c r="C885" i="25"/>
  <c r="C884" i="25"/>
  <c r="C883" i="25"/>
  <c r="C882" i="25"/>
  <c r="C881" i="25"/>
  <c r="C880" i="25"/>
  <c r="C879" i="25"/>
  <c r="C878" i="25"/>
  <c r="C877" i="25"/>
  <c r="C876" i="25"/>
  <c r="C875" i="25"/>
  <c r="C874" i="25"/>
  <c r="C873" i="25"/>
  <c r="C872" i="25"/>
  <c r="C871" i="25"/>
  <c r="C870" i="25"/>
  <c r="C869" i="25"/>
  <c r="C868" i="25"/>
  <c r="C867" i="25"/>
  <c r="C866" i="25"/>
  <c r="C865" i="25"/>
  <c r="C864" i="25"/>
  <c r="C863" i="25"/>
  <c r="C862" i="25"/>
  <c r="C861" i="25"/>
  <c r="C860" i="25"/>
  <c r="C859" i="25"/>
  <c r="C858" i="25"/>
  <c r="C857" i="25"/>
  <c r="C856" i="25"/>
  <c r="C855" i="25"/>
  <c r="C854" i="25"/>
  <c r="C853" i="25"/>
  <c r="C852" i="25"/>
  <c r="C851" i="25"/>
  <c r="C850" i="25"/>
  <c r="C849" i="25"/>
  <c r="C848" i="25"/>
  <c r="C847" i="25"/>
  <c r="C846" i="25"/>
  <c r="C845" i="25"/>
  <c r="C844" i="25"/>
  <c r="C843" i="25"/>
  <c r="C842" i="25"/>
  <c r="C841" i="25"/>
  <c r="C840" i="25"/>
  <c r="C839" i="25"/>
  <c r="C838" i="25"/>
  <c r="C837" i="25"/>
  <c r="C836" i="25"/>
  <c r="C835" i="25"/>
  <c r="C834" i="25"/>
  <c r="C833" i="25"/>
  <c r="C832" i="25"/>
  <c r="C831" i="25"/>
  <c r="C830" i="25"/>
  <c r="C829" i="25"/>
  <c r="C828" i="25"/>
  <c r="C827" i="25"/>
  <c r="C826" i="25"/>
  <c r="C825" i="25"/>
  <c r="C824" i="25"/>
  <c r="C823" i="25"/>
  <c r="C822" i="25"/>
  <c r="C821" i="25"/>
  <c r="C820" i="25"/>
  <c r="C819" i="25"/>
  <c r="C818" i="25"/>
  <c r="C817" i="25"/>
  <c r="C816" i="25"/>
  <c r="C815" i="25"/>
  <c r="C814" i="25"/>
  <c r="C813" i="25"/>
  <c r="C812" i="25"/>
  <c r="C811" i="25"/>
  <c r="C810" i="25"/>
  <c r="C809" i="25"/>
  <c r="C808" i="25"/>
  <c r="C807" i="25"/>
  <c r="C806" i="25"/>
  <c r="C805" i="25"/>
  <c r="C804" i="25"/>
  <c r="C803" i="25"/>
  <c r="C802" i="25"/>
  <c r="C801" i="25"/>
  <c r="C800" i="25"/>
  <c r="C799" i="25"/>
  <c r="C798" i="25"/>
  <c r="C797" i="25"/>
  <c r="C796" i="25"/>
  <c r="C795" i="25"/>
  <c r="C794" i="25"/>
  <c r="C793" i="25"/>
  <c r="C792" i="25"/>
  <c r="C791" i="25"/>
  <c r="C790" i="25"/>
  <c r="C789" i="25"/>
  <c r="C788" i="25"/>
  <c r="C787" i="25"/>
  <c r="C786" i="25"/>
  <c r="C785" i="25"/>
  <c r="C784" i="25"/>
  <c r="C783" i="25"/>
  <c r="C782" i="25"/>
  <c r="C781" i="25"/>
  <c r="C780" i="25"/>
  <c r="C779" i="25"/>
  <c r="C778" i="25"/>
  <c r="C777" i="25"/>
  <c r="C776" i="25"/>
  <c r="C775" i="25"/>
  <c r="C774" i="25"/>
  <c r="C773" i="25"/>
  <c r="C772" i="25"/>
  <c r="C771" i="25"/>
  <c r="C770" i="25"/>
  <c r="C769" i="25"/>
  <c r="C768" i="25"/>
  <c r="C767" i="25"/>
  <c r="C766" i="25"/>
  <c r="C765" i="25"/>
  <c r="C764" i="25"/>
  <c r="C763" i="25"/>
  <c r="C762" i="25"/>
  <c r="C761" i="25"/>
  <c r="C760" i="25"/>
  <c r="C759" i="25"/>
  <c r="C758" i="25"/>
  <c r="C757" i="25"/>
  <c r="C756" i="25"/>
  <c r="C755" i="25"/>
  <c r="C754" i="25"/>
  <c r="C753" i="25"/>
  <c r="C752" i="25"/>
  <c r="C751" i="25"/>
  <c r="C750" i="25"/>
  <c r="C749" i="25"/>
  <c r="C748" i="25"/>
  <c r="C747" i="25"/>
  <c r="C746" i="25"/>
  <c r="C745" i="25"/>
  <c r="C744" i="25"/>
  <c r="C743" i="25"/>
  <c r="C742" i="25"/>
  <c r="C741" i="25"/>
  <c r="C740" i="25"/>
  <c r="C739" i="25"/>
  <c r="C738" i="25"/>
  <c r="C737" i="25"/>
  <c r="C736" i="25"/>
  <c r="C735" i="25"/>
  <c r="C734" i="25"/>
  <c r="C733" i="25"/>
  <c r="C732" i="25"/>
  <c r="C731" i="25"/>
  <c r="C730" i="25"/>
  <c r="C729" i="25"/>
  <c r="C728" i="25"/>
  <c r="C727" i="25"/>
  <c r="C726" i="25"/>
  <c r="C725" i="25"/>
  <c r="C724" i="25"/>
  <c r="C723" i="25"/>
  <c r="C722" i="25"/>
  <c r="C721" i="25"/>
  <c r="C720" i="25"/>
  <c r="C719" i="25"/>
  <c r="C718" i="25"/>
  <c r="C717" i="25"/>
  <c r="C716" i="25"/>
  <c r="C715" i="25"/>
  <c r="C714" i="25"/>
  <c r="C713" i="25"/>
  <c r="C712" i="25"/>
  <c r="C711" i="25"/>
  <c r="C710" i="25"/>
  <c r="C709" i="25"/>
  <c r="C708" i="25"/>
  <c r="C707" i="25"/>
  <c r="C706" i="25"/>
  <c r="C705" i="25"/>
  <c r="C704" i="25"/>
  <c r="C703" i="25"/>
  <c r="C702" i="25"/>
  <c r="C701" i="25"/>
  <c r="C700" i="25"/>
  <c r="C699" i="25"/>
  <c r="C698" i="25"/>
  <c r="C697" i="25"/>
  <c r="C696" i="25"/>
  <c r="C695" i="25"/>
  <c r="C694" i="25"/>
  <c r="C693" i="25"/>
  <c r="C692" i="25"/>
  <c r="C691" i="25"/>
  <c r="C690" i="25"/>
  <c r="C689" i="25"/>
  <c r="C688" i="25"/>
  <c r="C687" i="25"/>
  <c r="C686" i="25"/>
  <c r="C685" i="25"/>
  <c r="C684" i="25"/>
  <c r="C683" i="25"/>
  <c r="C682" i="25"/>
  <c r="C681" i="25"/>
  <c r="C680" i="25"/>
  <c r="C679" i="25"/>
  <c r="C678" i="25"/>
  <c r="C677" i="25"/>
  <c r="C676" i="25"/>
  <c r="C675" i="25"/>
  <c r="C674" i="25"/>
  <c r="C673" i="25"/>
  <c r="C672" i="25"/>
  <c r="C671" i="25"/>
  <c r="C670" i="25"/>
  <c r="C669" i="25"/>
  <c r="C668" i="25"/>
  <c r="C667" i="25"/>
  <c r="C666" i="25"/>
  <c r="C665" i="25"/>
  <c r="C664" i="25"/>
  <c r="C663" i="25"/>
  <c r="C662" i="25"/>
  <c r="C661" i="25"/>
  <c r="C660" i="25"/>
  <c r="C659" i="25"/>
  <c r="C658" i="25"/>
  <c r="C657" i="25"/>
  <c r="C656" i="25"/>
  <c r="C655" i="25"/>
  <c r="C654" i="25"/>
  <c r="C653" i="25"/>
  <c r="C652" i="25"/>
  <c r="C651" i="25"/>
  <c r="C650" i="25"/>
  <c r="C649" i="25"/>
  <c r="C648" i="25"/>
  <c r="C647" i="25"/>
  <c r="C646" i="25"/>
  <c r="C645" i="25"/>
  <c r="C644" i="25"/>
  <c r="C643" i="25"/>
  <c r="C642" i="25"/>
  <c r="C641" i="25"/>
  <c r="C640" i="25"/>
  <c r="C639" i="25"/>
  <c r="C638" i="25"/>
  <c r="C637" i="25"/>
  <c r="C636" i="25"/>
  <c r="C635" i="25"/>
  <c r="C634" i="25"/>
  <c r="C633" i="25"/>
  <c r="C632" i="25"/>
  <c r="C631" i="25"/>
  <c r="C630" i="25"/>
  <c r="C629" i="25"/>
  <c r="C628" i="25"/>
  <c r="C627" i="25"/>
  <c r="C626" i="25"/>
  <c r="C625" i="25"/>
  <c r="C624" i="25"/>
  <c r="C623" i="25"/>
  <c r="C622" i="25"/>
  <c r="C621" i="25"/>
  <c r="C620" i="25"/>
  <c r="C619" i="25"/>
  <c r="C618" i="25"/>
  <c r="C617" i="25"/>
  <c r="C616" i="25"/>
  <c r="C615" i="25"/>
  <c r="C614" i="25"/>
  <c r="C613" i="25"/>
  <c r="C612" i="25"/>
  <c r="C611" i="25"/>
  <c r="C610" i="25"/>
  <c r="C609" i="25"/>
  <c r="C608" i="25"/>
  <c r="C607" i="25"/>
  <c r="C606" i="25"/>
  <c r="C605" i="25"/>
  <c r="C604" i="25"/>
  <c r="C603" i="25"/>
  <c r="C602" i="25"/>
  <c r="C601" i="25"/>
  <c r="C600" i="25"/>
  <c r="C599" i="25"/>
  <c r="C598" i="25"/>
  <c r="C597" i="25"/>
  <c r="C596" i="25"/>
  <c r="C595" i="25"/>
  <c r="C594" i="25"/>
  <c r="C593" i="25"/>
  <c r="C592" i="25"/>
  <c r="C591" i="25"/>
  <c r="C590" i="25"/>
  <c r="C589" i="25"/>
  <c r="C588" i="25"/>
  <c r="C587" i="25"/>
  <c r="C586" i="25"/>
  <c r="C585" i="25"/>
  <c r="C584" i="25"/>
  <c r="C583" i="25"/>
  <c r="C582" i="25"/>
  <c r="C581" i="25"/>
  <c r="C580" i="25"/>
  <c r="C579" i="25"/>
  <c r="C578" i="25"/>
  <c r="C577" i="25"/>
  <c r="C576" i="25"/>
  <c r="C575" i="25"/>
  <c r="C574" i="25"/>
  <c r="C573" i="25"/>
  <c r="C572" i="25"/>
  <c r="C571" i="25"/>
  <c r="C570" i="25"/>
  <c r="C569" i="25"/>
  <c r="C568" i="25"/>
  <c r="C567" i="25"/>
  <c r="C566" i="25"/>
  <c r="C565" i="25"/>
  <c r="C564" i="25"/>
  <c r="C563" i="25"/>
  <c r="C562" i="25"/>
  <c r="C561" i="25"/>
  <c r="C560" i="25"/>
  <c r="C559" i="25"/>
  <c r="C558" i="25"/>
  <c r="C557" i="25"/>
  <c r="C556" i="25"/>
  <c r="C555" i="25"/>
  <c r="C554" i="25"/>
  <c r="C553" i="25"/>
  <c r="C552" i="25"/>
  <c r="C551" i="25"/>
  <c r="C550" i="25"/>
  <c r="C549" i="25"/>
  <c r="C548" i="25"/>
  <c r="C547" i="25"/>
  <c r="C546" i="25"/>
  <c r="C545" i="25"/>
  <c r="C544" i="25"/>
  <c r="C543" i="25"/>
  <c r="C542" i="25"/>
  <c r="C541" i="25"/>
  <c r="C540" i="25"/>
  <c r="C539" i="25"/>
  <c r="C538" i="25"/>
  <c r="C537" i="25"/>
  <c r="C536" i="25"/>
  <c r="C535" i="25"/>
  <c r="C534" i="25"/>
  <c r="C533" i="25"/>
  <c r="C532" i="25"/>
  <c r="C531" i="25"/>
  <c r="C530" i="25"/>
  <c r="C529" i="25"/>
  <c r="C528" i="25"/>
  <c r="C527" i="25"/>
  <c r="C526" i="25"/>
  <c r="C525" i="25"/>
  <c r="C524" i="25"/>
  <c r="C523" i="25"/>
  <c r="C522" i="25"/>
  <c r="C521" i="25"/>
  <c r="C520" i="25"/>
  <c r="C519" i="25"/>
  <c r="C518" i="25"/>
  <c r="C517" i="25"/>
  <c r="C516" i="25"/>
  <c r="C515" i="25"/>
  <c r="C514" i="25"/>
  <c r="C513" i="25"/>
  <c r="C512" i="25"/>
  <c r="C511" i="25"/>
  <c r="C510" i="25"/>
  <c r="C509" i="25"/>
  <c r="C508" i="25"/>
  <c r="C507" i="25"/>
  <c r="C506" i="25"/>
  <c r="C505" i="25"/>
  <c r="C504" i="25"/>
  <c r="C503" i="25"/>
  <c r="C502" i="25"/>
  <c r="C501" i="25"/>
  <c r="C500" i="25"/>
  <c r="C499" i="25"/>
  <c r="C498" i="25"/>
  <c r="C497" i="25"/>
  <c r="C496" i="25"/>
  <c r="C495" i="25"/>
  <c r="C494" i="25"/>
  <c r="C493" i="25"/>
  <c r="C492" i="25"/>
  <c r="C491" i="25"/>
  <c r="C490" i="25"/>
  <c r="C489" i="25"/>
  <c r="C488" i="25"/>
  <c r="C487" i="25"/>
  <c r="C486" i="25"/>
  <c r="C485" i="25"/>
  <c r="C484" i="25"/>
  <c r="C483" i="25"/>
  <c r="C482" i="25"/>
  <c r="C481" i="25"/>
  <c r="C480" i="25"/>
  <c r="C479" i="25"/>
  <c r="C478" i="25"/>
  <c r="C477" i="25"/>
  <c r="C476" i="25"/>
  <c r="C475" i="25"/>
  <c r="C474" i="25"/>
  <c r="C473" i="25"/>
  <c r="C472" i="25"/>
  <c r="C471" i="25"/>
  <c r="C470" i="25"/>
  <c r="C469" i="25"/>
  <c r="C468" i="25"/>
  <c r="C467" i="25"/>
  <c r="C466" i="25"/>
  <c r="C465" i="25"/>
  <c r="C464" i="25"/>
  <c r="C463" i="25"/>
  <c r="C462" i="25"/>
  <c r="C461" i="25"/>
  <c r="C460" i="25"/>
  <c r="C459" i="25"/>
  <c r="C458" i="25"/>
  <c r="C457" i="25"/>
  <c r="C456" i="25"/>
  <c r="C455" i="25"/>
  <c r="C454" i="25"/>
  <c r="C453" i="25"/>
  <c r="C452" i="25"/>
  <c r="C451" i="25"/>
  <c r="C450" i="25"/>
  <c r="C449" i="25"/>
  <c r="C448" i="25"/>
  <c r="C447" i="25"/>
  <c r="C446" i="25"/>
  <c r="C445" i="25"/>
  <c r="C444" i="25"/>
  <c r="C443" i="25"/>
  <c r="C442" i="25"/>
  <c r="C441" i="25"/>
  <c r="C440" i="25"/>
  <c r="C439" i="25"/>
  <c r="C438" i="25"/>
  <c r="C437" i="25"/>
  <c r="C436" i="25"/>
  <c r="C435" i="25"/>
  <c r="C434" i="25"/>
  <c r="C433" i="25"/>
  <c r="C432" i="25"/>
  <c r="C431" i="25"/>
  <c r="C430" i="25"/>
  <c r="C429" i="25"/>
  <c r="C428" i="25"/>
  <c r="C427" i="25"/>
  <c r="C426" i="25"/>
  <c r="C425" i="25"/>
  <c r="C424" i="25"/>
  <c r="C423" i="25"/>
  <c r="C422" i="25"/>
  <c r="C421" i="25"/>
  <c r="C420" i="25"/>
  <c r="C419" i="25"/>
  <c r="C418" i="25"/>
  <c r="C417" i="25"/>
  <c r="C416" i="25"/>
  <c r="C415" i="25"/>
  <c r="C414" i="25"/>
  <c r="C413" i="25"/>
  <c r="C412" i="25"/>
  <c r="C411" i="25"/>
  <c r="C410" i="25"/>
  <c r="C409" i="25"/>
  <c r="C408" i="25"/>
  <c r="C407" i="25"/>
  <c r="C406" i="25"/>
  <c r="C405" i="25"/>
  <c r="C404" i="25"/>
  <c r="C403" i="25"/>
  <c r="C402" i="25"/>
  <c r="C401" i="25"/>
  <c r="C400" i="25"/>
  <c r="C399" i="25"/>
  <c r="C398" i="25"/>
  <c r="C397" i="25"/>
  <c r="C396" i="25"/>
  <c r="C395" i="25"/>
  <c r="C394" i="25"/>
  <c r="C393" i="25"/>
  <c r="C392" i="25"/>
  <c r="C391" i="25"/>
  <c r="C390" i="25"/>
  <c r="C389" i="25"/>
  <c r="C388" i="25"/>
  <c r="C387" i="25"/>
  <c r="C386" i="25"/>
  <c r="C385" i="25"/>
  <c r="C384" i="25"/>
  <c r="C383" i="25"/>
  <c r="C382" i="25"/>
  <c r="C381" i="25"/>
  <c r="C380" i="25"/>
  <c r="C379" i="25"/>
  <c r="C378" i="25"/>
  <c r="C377" i="25"/>
  <c r="C376" i="25"/>
  <c r="C375" i="25"/>
  <c r="C374" i="25"/>
  <c r="C373" i="25"/>
  <c r="C372" i="25"/>
  <c r="C371" i="25"/>
  <c r="C370" i="25"/>
  <c r="C369" i="25"/>
  <c r="C368" i="25"/>
  <c r="C367" i="25"/>
  <c r="C366" i="25"/>
  <c r="C365" i="25"/>
  <c r="C364" i="25"/>
  <c r="C363" i="25"/>
  <c r="C362" i="25"/>
  <c r="C361" i="25"/>
  <c r="C360" i="25"/>
  <c r="C359" i="25"/>
  <c r="C358" i="25"/>
  <c r="C357" i="25"/>
  <c r="C356" i="25"/>
  <c r="C355" i="25"/>
  <c r="C354" i="25"/>
  <c r="C353" i="25"/>
  <c r="C352" i="25"/>
  <c r="C351" i="25"/>
  <c r="C350" i="25"/>
  <c r="C349" i="25"/>
  <c r="C348" i="25"/>
  <c r="C347" i="25"/>
  <c r="C346" i="25"/>
  <c r="C345" i="25"/>
  <c r="C344" i="25"/>
  <c r="C343" i="25"/>
  <c r="C342" i="25"/>
  <c r="C341" i="25"/>
  <c r="C340" i="25"/>
  <c r="C339" i="25"/>
  <c r="C338" i="25"/>
  <c r="C337" i="25"/>
  <c r="C336" i="25"/>
  <c r="C335" i="25"/>
  <c r="C334" i="25"/>
  <c r="C333" i="25"/>
  <c r="C332" i="25"/>
  <c r="C331" i="25"/>
  <c r="C330" i="25"/>
  <c r="C329" i="25"/>
  <c r="C328" i="25"/>
  <c r="C327" i="25"/>
  <c r="C326" i="25"/>
  <c r="C325" i="25"/>
  <c r="C324" i="25"/>
  <c r="C323" i="25"/>
  <c r="C322" i="25"/>
  <c r="C321" i="25"/>
  <c r="C320" i="25"/>
  <c r="C319" i="25"/>
  <c r="C318" i="25"/>
  <c r="C317" i="25"/>
  <c r="C316" i="25"/>
  <c r="C315" i="25"/>
  <c r="C314" i="25"/>
  <c r="C313" i="25"/>
  <c r="C312" i="25"/>
  <c r="C311" i="25"/>
  <c r="C310" i="25"/>
  <c r="C309" i="25"/>
  <c r="C308" i="25"/>
  <c r="C307" i="25"/>
  <c r="C306" i="25"/>
  <c r="C305" i="25"/>
  <c r="C304" i="25"/>
  <c r="C303" i="25"/>
  <c r="C302" i="25"/>
  <c r="C301" i="25"/>
  <c r="C300" i="25"/>
  <c r="C299" i="25"/>
  <c r="C298" i="25"/>
  <c r="C297" i="25"/>
  <c r="C296" i="25"/>
  <c r="C295" i="25"/>
  <c r="C294" i="25"/>
  <c r="C293" i="25"/>
  <c r="C292" i="25"/>
  <c r="C291" i="25"/>
  <c r="C290" i="25"/>
  <c r="C289" i="25"/>
  <c r="C288" i="25"/>
  <c r="C287" i="25"/>
  <c r="C286" i="25"/>
  <c r="C285" i="25"/>
  <c r="C284" i="25"/>
  <c r="C283" i="25"/>
  <c r="C282" i="25"/>
  <c r="C281" i="25"/>
  <c r="C280" i="25"/>
  <c r="C279" i="25"/>
  <c r="C278" i="25"/>
  <c r="C277" i="25"/>
  <c r="C276" i="25"/>
  <c r="C275" i="25"/>
  <c r="C274" i="25"/>
  <c r="C273" i="25"/>
  <c r="C272" i="25"/>
  <c r="C271" i="25"/>
  <c r="C270" i="25"/>
  <c r="C269" i="25"/>
  <c r="C268" i="25"/>
  <c r="C267" i="25"/>
  <c r="C266" i="25"/>
  <c r="C265" i="25"/>
  <c r="C264" i="25"/>
  <c r="C263" i="25"/>
  <c r="C262" i="25"/>
  <c r="C261" i="25"/>
  <c r="C260" i="25"/>
  <c r="C259" i="25"/>
  <c r="C258" i="25"/>
  <c r="C257" i="25"/>
  <c r="C256" i="25"/>
  <c r="C255" i="25"/>
  <c r="C254" i="25"/>
  <c r="C253" i="25"/>
  <c r="C252" i="25"/>
  <c r="C251" i="25"/>
  <c r="C250" i="25"/>
  <c r="C249" i="25"/>
  <c r="C248" i="25"/>
  <c r="C247" i="25"/>
  <c r="C246" i="25"/>
  <c r="C245" i="25"/>
  <c r="C244" i="25"/>
  <c r="C243" i="25"/>
  <c r="C242" i="25"/>
  <c r="C241" i="25"/>
  <c r="C240" i="25"/>
  <c r="C239" i="25"/>
  <c r="C238" i="25"/>
  <c r="C237" i="25"/>
  <c r="C236" i="25"/>
  <c r="C235" i="25"/>
  <c r="C234" i="25"/>
  <c r="C233" i="25"/>
  <c r="C232" i="25"/>
  <c r="C231" i="25"/>
  <c r="C230" i="25"/>
  <c r="C229" i="25"/>
  <c r="C228" i="25"/>
  <c r="C227" i="25"/>
  <c r="C226" i="25"/>
  <c r="C225" i="25"/>
  <c r="C224" i="25"/>
  <c r="C223" i="25"/>
  <c r="C222" i="25"/>
  <c r="C221" i="25"/>
  <c r="C220" i="25"/>
  <c r="C219" i="25"/>
  <c r="C218" i="25"/>
  <c r="C217" i="25"/>
  <c r="C216" i="25"/>
  <c r="C215" i="25"/>
  <c r="C214" i="25"/>
  <c r="C213" i="25"/>
  <c r="C212" i="25"/>
  <c r="C211" i="25"/>
  <c r="C210" i="25"/>
  <c r="C209" i="25"/>
  <c r="C208" i="25"/>
  <c r="C207" i="25"/>
  <c r="C206" i="25"/>
  <c r="C205" i="25"/>
  <c r="C204" i="25"/>
  <c r="C203" i="25"/>
  <c r="C202" i="25"/>
  <c r="C201" i="25"/>
  <c r="C200" i="25"/>
  <c r="C199" i="25"/>
  <c r="C198" i="25"/>
  <c r="C197" i="25"/>
  <c r="C196" i="25"/>
  <c r="C195" i="25"/>
  <c r="C194" i="25"/>
  <c r="C193" i="25"/>
  <c r="C192" i="25"/>
  <c r="C191" i="25"/>
  <c r="C190" i="25"/>
  <c r="C189" i="25"/>
  <c r="C188" i="25"/>
  <c r="C187" i="25"/>
  <c r="C186" i="25"/>
  <c r="C185" i="25"/>
  <c r="C184" i="25"/>
  <c r="C183" i="25"/>
  <c r="C182" i="25"/>
  <c r="C181" i="25"/>
  <c r="C180" i="25"/>
  <c r="C179" i="25"/>
  <c r="C178" i="25"/>
  <c r="C177" i="25"/>
  <c r="C176" i="25"/>
  <c r="C175" i="25"/>
  <c r="C174" i="25"/>
  <c r="C173" i="25"/>
  <c r="C172" i="25"/>
  <c r="C171" i="25"/>
  <c r="C170" i="25"/>
  <c r="C169" i="25"/>
  <c r="C168" i="25"/>
  <c r="C167" i="25"/>
  <c r="C166" i="25"/>
  <c r="C165" i="25"/>
  <c r="C164" i="25"/>
  <c r="C163" i="25"/>
  <c r="C162" i="25"/>
  <c r="C161" i="25"/>
  <c r="C160" i="25"/>
  <c r="C159" i="25"/>
  <c r="C158" i="25"/>
  <c r="C157" i="25"/>
  <c r="C156" i="25"/>
  <c r="C155" i="25"/>
  <c r="C154" i="25"/>
  <c r="C153" i="25"/>
  <c r="C152" i="25"/>
  <c r="C151" i="25"/>
  <c r="C150" i="25"/>
  <c r="C149" i="25"/>
  <c r="C148" i="25"/>
  <c r="C147" i="25"/>
  <c r="C146" i="25"/>
  <c r="C145" i="25"/>
  <c r="C144" i="25"/>
  <c r="C143" i="25"/>
  <c r="C142" i="25"/>
  <c r="C141" i="25"/>
  <c r="C140" i="25"/>
  <c r="C139" i="25"/>
  <c r="C138" i="25"/>
  <c r="C137" i="25"/>
  <c r="C136" i="25"/>
  <c r="C135" i="25"/>
  <c r="C134" i="25"/>
  <c r="C133" i="25"/>
  <c r="C132" i="25"/>
  <c r="C131" i="25"/>
  <c r="C130" i="25"/>
  <c r="C129" i="25"/>
  <c r="C128" i="25"/>
  <c r="C127" i="25"/>
  <c r="C126" i="25"/>
  <c r="C125" i="25"/>
  <c r="C124" i="25"/>
  <c r="C123" i="25"/>
  <c r="C122" i="25"/>
  <c r="C121" i="25"/>
  <c r="C120" i="25"/>
  <c r="C119" i="25"/>
  <c r="C118" i="25"/>
  <c r="C117" i="25"/>
  <c r="C116" i="25"/>
  <c r="C115" i="25"/>
  <c r="C114" i="25"/>
  <c r="C113" i="25"/>
  <c r="C112" i="25"/>
  <c r="C111" i="25"/>
  <c r="C110" i="25"/>
  <c r="C109" i="25"/>
  <c r="C108" i="25"/>
  <c r="C107" i="25"/>
  <c r="C106" i="25"/>
  <c r="C105" i="25"/>
  <c r="C104" i="25"/>
  <c r="C103" i="25"/>
  <c r="C102" i="25"/>
  <c r="C101" i="25"/>
  <c r="C100" i="25"/>
  <c r="C99" i="25"/>
  <c r="C98" i="25"/>
  <c r="C97" i="25"/>
  <c r="C96" i="25"/>
  <c r="C95" i="25"/>
  <c r="C94" i="25"/>
  <c r="C93" i="25"/>
  <c r="C92" i="25"/>
  <c r="C91" i="25"/>
  <c r="C90" i="25"/>
  <c r="C89" i="25"/>
  <c r="C88" i="25"/>
  <c r="C87" i="25"/>
  <c r="C86" i="25"/>
  <c r="C85" i="25"/>
  <c r="C84" i="25"/>
  <c r="C83" i="25"/>
  <c r="C82" i="25"/>
  <c r="C81" i="25"/>
  <c r="C80" i="25"/>
  <c r="C79" i="25"/>
  <c r="C78" i="25"/>
  <c r="C77" i="25"/>
  <c r="C76" i="25"/>
  <c r="C75" i="25"/>
  <c r="C74" i="25"/>
  <c r="C73" i="25"/>
  <c r="C72" i="25"/>
  <c r="C71" i="25"/>
  <c r="C70" i="25"/>
  <c r="C69" i="25"/>
  <c r="C68" i="25"/>
  <c r="C67" i="25"/>
  <c r="C66" i="25"/>
  <c r="C65" i="25"/>
  <c r="C64" i="25"/>
  <c r="C63" i="25"/>
  <c r="C62" i="25"/>
  <c r="C1059" i="24"/>
  <c r="C1058" i="24"/>
  <c r="C1057" i="24"/>
  <c r="C1056" i="24"/>
  <c r="C1055" i="24"/>
  <c r="C1054" i="24"/>
  <c r="C1053" i="24"/>
  <c r="C1052" i="24"/>
  <c r="C1051" i="24"/>
  <c r="C1050" i="24"/>
  <c r="C1049" i="24"/>
  <c r="C1048" i="24"/>
  <c r="C1047" i="24"/>
  <c r="C1046" i="24"/>
  <c r="C1045" i="24"/>
  <c r="C1044" i="24"/>
  <c r="C1043" i="24"/>
  <c r="C1042" i="24"/>
  <c r="C1041" i="24"/>
  <c r="C1040" i="24"/>
  <c r="C1039" i="24"/>
  <c r="C1038" i="24"/>
  <c r="C1037" i="24"/>
  <c r="C1036" i="24"/>
  <c r="C1035" i="24"/>
  <c r="C1034" i="24"/>
  <c r="C1033" i="24"/>
  <c r="C1032" i="24"/>
  <c r="C1031" i="24"/>
  <c r="C1030" i="24"/>
  <c r="C1029" i="24"/>
  <c r="C1028" i="24"/>
  <c r="C1027" i="24"/>
  <c r="C1026" i="24"/>
  <c r="C1025" i="24"/>
  <c r="C1024" i="24"/>
  <c r="C1023" i="24"/>
  <c r="C1022" i="24"/>
  <c r="C1021" i="24"/>
  <c r="C1020" i="24"/>
  <c r="C1019" i="24"/>
  <c r="C1018" i="24"/>
  <c r="C1017" i="24"/>
  <c r="C1016" i="24"/>
  <c r="C1015" i="24"/>
  <c r="C1014" i="24"/>
  <c r="C1013" i="24"/>
  <c r="C1012" i="24"/>
  <c r="C1011" i="24"/>
  <c r="C1010" i="24"/>
  <c r="C1009" i="24"/>
  <c r="C1008" i="24"/>
  <c r="C1007" i="24"/>
  <c r="C1006" i="24"/>
  <c r="C1005" i="24"/>
  <c r="C1004" i="24"/>
  <c r="C1003" i="24"/>
  <c r="C1002" i="24"/>
  <c r="C1001" i="24"/>
  <c r="C1000" i="24"/>
  <c r="C999" i="24"/>
  <c r="C998" i="24"/>
  <c r="C997" i="24"/>
  <c r="C996" i="24"/>
  <c r="C995" i="24"/>
  <c r="C994" i="24"/>
  <c r="C993" i="24"/>
  <c r="C992" i="24"/>
  <c r="C991" i="24"/>
  <c r="C990" i="24"/>
  <c r="C989" i="24"/>
  <c r="C988" i="24"/>
  <c r="C987" i="24"/>
  <c r="C986" i="24"/>
  <c r="C985" i="24"/>
  <c r="C984" i="24"/>
  <c r="C983" i="24"/>
  <c r="C982" i="24"/>
  <c r="C981" i="24"/>
  <c r="C980" i="24"/>
  <c r="C979" i="24"/>
  <c r="C978" i="24"/>
  <c r="C977" i="24"/>
  <c r="C976" i="24"/>
  <c r="C975" i="24"/>
  <c r="C974" i="24"/>
  <c r="C973" i="24"/>
  <c r="C972" i="24"/>
  <c r="C971" i="24"/>
  <c r="C970" i="24"/>
  <c r="C969" i="24"/>
  <c r="C968" i="24"/>
  <c r="C967" i="24"/>
  <c r="C966" i="24"/>
  <c r="C965" i="24"/>
  <c r="C964" i="24"/>
  <c r="C963" i="24"/>
  <c r="C962" i="24"/>
  <c r="C961" i="24"/>
  <c r="C960" i="24"/>
  <c r="C959" i="24"/>
  <c r="C958" i="24"/>
  <c r="C957" i="24"/>
  <c r="C956" i="24"/>
  <c r="C955" i="24"/>
  <c r="C954" i="24"/>
  <c r="C953" i="24"/>
  <c r="C952" i="24"/>
  <c r="C951" i="24"/>
  <c r="C950" i="24"/>
  <c r="C949" i="24"/>
  <c r="C948" i="24"/>
  <c r="C947" i="24"/>
  <c r="C946" i="24"/>
  <c r="C945" i="24"/>
  <c r="C944" i="24"/>
  <c r="C943" i="24"/>
  <c r="C942" i="24"/>
  <c r="C941" i="24"/>
  <c r="C940" i="24"/>
  <c r="C939" i="24"/>
  <c r="C938" i="24"/>
  <c r="C937" i="24"/>
  <c r="C936" i="24"/>
  <c r="C935" i="24"/>
  <c r="C934" i="24"/>
  <c r="C933" i="24"/>
  <c r="C932" i="24"/>
  <c r="C931" i="24"/>
  <c r="C930" i="24"/>
  <c r="C929" i="24"/>
  <c r="C928" i="24"/>
  <c r="C927" i="24"/>
  <c r="C926" i="24"/>
  <c r="C925" i="24"/>
  <c r="C924" i="24"/>
  <c r="C923" i="24"/>
  <c r="C922" i="24"/>
  <c r="C921" i="24"/>
  <c r="C920" i="24"/>
  <c r="C919" i="24"/>
  <c r="C918" i="24"/>
  <c r="C917" i="24"/>
  <c r="C916" i="24"/>
  <c r="C915" i="24"/>
  <c r="C914" i="24"/>
  <c r="C913" i="24"/>
  <c r="C912" i="24"/>
  <c r="C911" i="24"/>
  <c r="C910" i="24"/>
  <c r="C909" i="24"/>
  <c r="C908" i="24"/>
  <c r="C907" i="24"/>
  <c r="C906" i="24"/>
  <c r="C905" i="24"/>
  <c r="C904" i="24"/>
  <c r="C903" i="24"/>
  <c r="C902" i="24"/>
  <c r="C901" i="24"/>
  <c r="C900" i="24"/>
  <c r="C899" i="24"/>
  <c r="C898" i="24"/>
  <c r="C897" i="24"/>
  <c r="C896" i="24"/>
  <c r="C895" i="24"/>
  <c r="C894" i="24"/>
  <c r="C893" i="24"/>
  <c r="C892" i="24"/>
  <c r="C891" i="24"/>
  <c r="C890" i="24"/>
  <c r="C889" i="24"/>
  <c r="C888" i="24"/>
  <c r="C887" i="24"/>
  <c r="C886" i="24"/>
  <c r="C885" i="24"/>
  <c r="C884" i="24"/>
  <c r="C883" i="24"/>
  <c r="C882" i="24"/>
  <c r="C881" i="24"/>
  <c r="C880" i="24"/>
  <c r="C879" i="24"/>
  <c r="C878" i="24"/>
  <c r="C877" i="24"/>
  <c r="C876" i="24"/>
  <c r="C875" i="24"/>
  <c r="C874" i="24"/>
  <c r="C873" i="24"/>
  <c r="C872" i="24"/>
  <c r="C871" i="24"/>
  <c r="C870" i="24"/>
  <c r="C869" i="24"/>
  <c r="C868" i="24"/>
  <c r="C867" i="24"/>
  <c r="C866" i="24"/>
  <c r="C865" i="24"/>
  <c r="C864" i="24"/>
  <c r="C863" i="24"/>
  <c r="C862" i="24"/>
  <c r="C861" i="24"/>
  <c r="C860" i="24"/>
  <c r="C859" i="24"/>
  <c r="C858" i="24"/>
  <c r="C857" i="24"/>
  <c r="C856" i="24"/>
  <c r="C855" i="24"/>
  <c r="C854" i="24"/>
  <c r="C853" i="24"/>
  <c r="C852" i="24"/>
  <c r="C851" i="24"/>
  <c r="C850" i="24"/>
  <c r="C849" i="24"/>
  <c r="C848" i="24"/>
  <c r="C847" i="24"/>
  <c r="C846" i="24"/>
  <c r="C845" i="24"/>
  <c r="C844" i="24"/>
  <c r="C843" i="24"/>
  <c r="C842" i="24"/>
  <c r="C841" i="24"/>
  <c r="C840" i="24"/>
  <c r="C839" i="24"/>
  <c r="C838" i="24"/>
  <c r="C837" i="24"/>
  <c r="C836" i="24"/>
  <c r="C835" i="24"/>
  <c r="C834" i="24"/>
  <c r="C833" i="24"/>
  <c r="C832" i="24"/>
  <c r="C831" i="24"/>
  <c r="C830" i="24"/>
  <c r="C829" i="24"/>
  <c r="C828" i="24"/>
  <c r="C827" i="24"/>
  <c r="C826" i="24"/>
  <c r="C825" i="24"/>
  <c r="C824" i="24"/>
  <c r="C823" i="24"/>
  <c r="C822" i="24"/>
  <c r="C821" i="24"/>
  <c r="C820" i="24"/>
  <c r="C819" i="24"/>
  <c r="C818" i="24"/>
  <c r="C817" i="24"/>
  <c r="C816" i="24"/>
  <c r="C815" i="24"/>
  <c r="C814" i="24"/>
  <c r="C813" i="24"/>
  <c r="C812" i="24"/>
  <c r="C811" i="24"/>
  <c r="C810" i="24"/>
  <c r="C809" i="24"/>
  <c r="C808" i="24"/>
  <c r="C807" i="24"/>
  <c r="C806" i="24"/>
  <c r="C805" i="24"/>
  <c r="C804" i="24"/>
  <c r="C803" i="24"/>
  <c r="C802" i="24"/>
  <c r="C801" i="24"/>
  <c r="C800" i="24"/>
  <c r="C799" i="24"/>
  <c r="C798" i="24"/>
  <c r="C797" i="24"/>
  <c r="C796" i="24"/>
  <c r="C795" i="24"/>
  <c r="C794" i="24"/>
  <c r="C793" i="24"/>
  <c r="C792" i="24"/>
  <c r="C791" i="24"/>
  <c r="C790" i="24"/>
  <c r="C789" i="24"/>
  <c r="C788" i="24"/>
  <c r="C787" i="24"/>
  <c r="C786" i="24"/>
  <c r="C785" i="24"/>
  <c r="C784" i="24"/>
  <c r="C783" i="24"/>
  <c r="C782" i="24"/>
  <c r="C781" i="24"/>
  <c r="C780" i="24"/>
  <c r="C779" i="24"/>
  <c r="C778" i="24"/>
  <c r="C777" i="24"/>
  <c r="C776" i="24"/>
  <c r="C775" i="24"/>
  <c r="C774" i="24"/>
  <c r="C773" i="24"/>
  <c r="C772" i="24"/>
  <c r="C771" i="24"/>
  <c r="C770" i="24"/>
  <c r="C769" i="24"/>
  <c r="C768" i="24"/>
  <c r="C767" i="24"/>
  <c r="C766" i="24"/>
  <c r="C765" i="24"/>
  <c r="C764" i="24"/>
  <c r="C763" i="24"/>
  <c r="C762" i="24"/>
  <c r="C761" i="24"/>
  <c r="C760" i="24"/>
  <c r="C759" i="24"/>
  <c r="C758" i="24"/>
  <c r="C757" i="24"/>
  <c r="C756" i="24"/>
  <c r="C755" i="24"/>
  <c r="C754" i="24"/>
  <c r="C753" i="24"/>
  <c r="C752" i="24"/>
  <c r="C751" i="24"/>
  <c r="C750" i="24"/>
  <c r="C749" i="24"/>
  <c r="C748" i="24"/>
  <c r="C747" i="24"/>
  <c r="C746" i="24"/>
  <c r="C745" i="24"/>
  <c r="C744" i="24"/>
  <c r="C743" i="24"/>
  <c r="C742" i="24"/>
  <c r="C741" i="24"/>
  <c r="C740" i="24"/>
  <c r="C739" i="24"/>
  <c r="C738" i="24"/>
  <c r="C737" i="24"/>
  <c r="C736" i="24"/>
  <c r="C735" i="24"/>
  <c r="C734" i="24"/>
  <c r="C733" i="24"/>
  <c r="C732" i="24"/>
  <c r="C731" i="24"/>
  <c r="C730" i="24"/>
  <c r="C729" i="24"/>
  <c r="C728" i="24"/>
  <c r="C727" i="24"/>
  <c r="C726" i="24"/>
  <c r="C725" i="24"/>
  <c r="C724" i="24"/>
  <c r="C723" i="24"/>
  <c r="C722" i="24"/>
  <c r="C721" i="24"/>
  <c r="C720" i="24"/>
  <c r="C719" i="24"/>
  <c r="C718" i="24"/>
  <c r="C717" i="24"/>
  <c r="C716" i="24"/>
  <c r="C715" i="24"/>
  <c r="C714" i="24"/>
  <c r="C713" i="24"/>
  <c r="C712" i="24"/>
  <c r="C711" i="24"/>
  <c r="C710" i="24"/>
  <c r="C709" i="24"/>
  <c r="C708" i="24"/>
  <c r="C707" i="24"/>
  <c r="C706" i="24"/>
  <c r="C705" i="24"/>
  <c r="C704" i="24"/>
  <c r="C703" i="24"/>
  <c r="C702" i="24"/>
  <c r="C701" i="24"/>
  <c r="C700" i="24"/>
  <c r="C699" i="24"/>
  <c r="C698" i="24"/>
  <c r="C697" i="24"/>
  <c r="C696" i="24"/>
  <c r="C695" i="24"/>
  <c r="C694" i="24"/>
  <c r="C693" i="24"/>
  <c r="C692" i="24"/>
  <c r="C691" i="24"/>
  <c r="C690" i="24"/>
  <c r="C689" i="24"/>
  <c r="C688" i="24"/>
  <c r="C687" i="24"/>
  <c r="C686" i="24"/>
  <c r="C685" i="24"/>
  <c r="C684" i="24"/>
  <c r="C683" i="24"/>
  <c r="C682" i="24"/>
  <c r="C681" i="24"/>
  <c r="C680" i="24"/>
  <c r="C679" i="24"/>
  <c r="C678" i="24"/>
  <c r="C677" i="24"/>
  <c r="C676" i="24"/>
  <c r="C675" i="24"/>
  <c r="C674" i="24"/>
  <c r="C673" i="24"/>
  <c r="C672" i="24"/>
  <c r="C671" i="24"/>
  <c r="C670" i="24"/>
  <c r="C669" i="24"/>
  <c r="C668" i="24"/>
  <c r="C667" i="24"/>
  <c r="C666" i="24"/>
  <c r="C665" i="24"/>
  <c r="C664" i="24"/>
  <c r="C663" i="24"/>
  <c r="C662" i="24"/>
  <c r="C661" i="24"/>
  <c r="C660" i="24"/>
  <c r="C659" i="24"/>
  <c r="C658" i="24"/>
  <c r="C657" i="24"/>
  <c r="C656" i="24"/>
  <c r="C655" i="24"/>
  <c r="C654" i="24"/>
  <c r="C653" i="24"/>
  <c r="C652" i="24"/>
  <c r="C651" i="24"/>
  <c r="C650" i="24"/>
  <c r="C649" i="24"/>
  <c r="C648" i="24"/>
  <c r="C647" i="24"/>
  <c r="C646" i="24"/>
  <c r="C645" i="24"/>
  <c r="C644" i="24"/>
  <c r="C643" i="24"/>
  <c r="C642" i="24"/>
  <c r="C641" i="24"/>
  <c r="C640" i="24"/>
  <c r="C639" i="24"/>
  <c r="C638" i="24"/>
  <c r="C637" i="24"/>
  <c r="C636" i="24"/>
  <c r="C635" i="24"/>
  <c r="C634" i="24"/>
  <c r="C633" i="24"/>
  <c r="C632" i="24"/>
  <c r="C631" i="24"/>
  <c r="C630" i="24"/>
  <c r="C629" i="24"/>
  <c r="C628" i="24"/>
  <c r="C627" i="24"/>
  <c r="C626" i="24"/>
  <c r="C625" i="24"/>
  <c r="C624" i="24"/>
  <c r="C623" i="24"/>
  <c r="C622" i="24"/>
  <c r="C621" i="24"/>
  <c r="C620" i="24"/>
  <c r="C619" i="24"/>
  <c r="C618" i="24"/>
  <c r="C617" i="24"/>
  <c r="C616" i="24"/>
  <c r="C615" i="24"/>
  <c r="C614" i="24"/>
  <c r="C613" i="24"/>
  <c r="C612" i="24"/>
  <c r="C611" i="24"/>
  <c r="C610" i="24"/>
  <c r="C609" i="24"/>
  <c r="C608" i="24"/>
  <c r="C607" i="24"/>
  <c r="C606" i="24"/>
  <c r="C605" i="24"/>
  <c r="C604" i="24"/>
  <c r="C603" i="24"/>
  <c r="C602" i="24"/>
  <c r="C601" i="24"/>
  <c r="C600" i="24"/>
  <c r="C599" i="24"/>
  <c r="C598" i="24"/>
  <c r="C597" i="24"/>
  <c r="C596" i="24"/>
  <c r="C595" i="24"/>
  <c r="C594" i="24"/>
  <c r="C593" i="24"/>
  <c r="C592" i="24"/>
  <c r="C591" i="24"/>
  <c r="C590" i="24"/>
  <c r="C589" i="24"/>
  <c r="C588" i="24"/>
  <c r="C587" i="24"/>
  <c r="C586" i="24"/>
  <c r="C585" i="24"/>
  <c r="C584" i="24"/>
  <c r="C583" i="24"/>
  <c r="C582" i="24"/>
  <c r="C581" i="24"/>
  <c r="C580" i="24"/>
  <c r="C579" i="24"/>
  <c r="C578" i="24"/>
  <c r="C577" i="24"/>
  <c r="C576" i="24"/>
  <c r="C575" i="24"/>
  <c r="C574" i="24"/>
  <c r="C573" i="24"/>
  <c r="C572" i="24"/>
  <c r="C571" i="24"/>
  <c r="C570" i="24"/>
  <c r="C569" i="24"/>
  <c r="C568" i="24"/>
  <c r="C567" i="24"/>
  <c r="C566" i="24"/>
  <c r="C565" i="24"/>
  <c r="C564" i="24"/>
  <c r="C563" i="24"/>
  <c r="C562" i="24"/>
  <c r="C561" i="24"/>
  <c r="C560" i="24"/>
  <c r="C559" i="24"/>
  <c r="C558" i="24"/>
  <c r="C557" i="24"/>
  <c r="C556" i="24"/>
  <c r="C555" i="24"/>
  <c r="C554" i="24"/>
  <c r="C553" i="24"/>
  <c r="C552" i="24"/>
  <c r="C551" i="24"/>
  <c r="C550" i="24"/>
  <c r="C549" i="24"/>
  <c r="C548" i="24"/>
  <c r="C547" i="24"/>
  <c r="C546" i="24"/>
  <c r="C545" i="24"/>
  <c r="C544" i="24"/>
  <c r="C543" i="24"/>
  <c r="C542" i="24"/>
  <c r="C541" i="24"/>
  <c r="C540" i="24"/>
  <c r="C539" i="24"/>
  <c r="C538" i="24"/>
  <c r="C537" i="24"/>
  <c r="C536" i="24"/>
  <c r="C535" i="24"/>
  <c r="C534" i="24"/>
  <c r="C533" i="24"/>
  <c r="C532" i="24"/>
  <c r="C531" i="24"/>
  <c r="C530" i="24"/>
  <c r="C529" i="24"/>
  <c r="C528" i="24"/>
  <c r="C527" i="24"/>
  <c r="C526" i="24"/>
  <c r="C525" i="24"/>
  <c r="C524" i="24"/>
  <c r="C523" i="24"/>
  <c r="C522" i="24"/>
  <c r="C521" i="24"/>
  <c r="C520" i="24"/>
  <c r="C519" i="24"/>
  <c r="C518" i="24"/>
  <c r="C517" i="24"/>
  <c r="C516" i="24"/>
  <c r="C515" i="24"/>
  <c r="C514" i="24"/>
  <c r="C513" i="24"/>
  <c r="C512" i="24"/>
  <c r="C511" i="24"/>
  <c r="C510" i="24"/>
  <c r="C509" i="24"/>
  <c r="C508" i="24"/>
  <c r="C507" i="24"/>
  <c r="C506" i="24"/>
  <c r="C505" i="24"/>
  <c r="C504" i="24"/>
  <c r="C503" i="24"/>
  <c r="C502" i="24"/>
  <c r="C501" i="24"/>
  <c r="C500" i="24"/>
  <c r="C499" i="24"/>
  <c r="C498" i="24"/>
  <c r="C497" i="24"/>
  <c r="C496" i="24"/>
  <c r="C495" i="24"/>
  <c r="C494" i="24"/>
  <c r="C493" i="24"/>
  <c r="C492" i="24"/>
  <c r="C491" i="24"/>
  <c r="C490" i="24"/>
  <c r="C489" i="24"/>
  <c r="C488" i="24"/>
  <c r="C487" i="24"/>
  <c r="C486" i="24"/>
  <c r="C485" i="24"/>
  <c r="C484" i="24"/>
  <c r="C483" i="24"/>
  <c r="C482" i="24"/>
  <c r="C481" i="24"/>
  <c r="C480" i="24"/>
  <c r="C479" i="24"/>
  <c r="C478" i="24"/>
  <c r="C477" i="24"/>
  <c r="C476" i="24"/>
  <c r="C475" i="24"/>
  <c r="C474" i="24"/>
  <c r="C473" i="24"/>
  <c r="C472" i="24"/>
  <c r="C471" i="24"/>
  <c r="C470" i="24"/>
  <c r="C469" i="24"/>
  <c r="C468" i="24"/>
  <c r="C467" i="24"/>
  <c r="C466" i="24"/>
  <c r="C465" i="24"/>
  <c r="C464" i="24"/>
  <c r="C463" i="24"/>
  <c r="C462" i="24"/>
  <c r="C461" i="24"/>
  <c r="C460" i="24"/>
  <c r="C459" i="24"/>
  <c r="C458" i="24"/>
  <c r="C457" i="24"/>
  <c r="C456" i="24"/>
  <c r="C455" i="24"/>
  <c r="C454" i="24"/>
  <c r="C453" i="24"/>
  <c r="C452" i="24"/>
  <c r="C451" i="24"/>
  <c r="C450" i="24"/>
  <c r="C449" i="24"/>
  <c r="C448" i="24"/>
  <c r="C447" i="24"/>
  <c r="C446" i="24"/>
  <c r="C445" i="24"/>
  <c r="C444" i="24"/>
  <c r="C443" i="24"/>
  <c r="C442" i="24"/>
  <c r="C441" i="24"/>
  <c r="C440" i="24"/>
  <c r="C439" i="24"/>
  <c r="C438" i="24"/>
  <c r="C437" i="24"/>
  <c r="C436" i="24"/>
  <c r="C435" i="24"/>
  <c r="C434" i="24"/>
  <c r="C433" i="24"/>
  <c r="C432" i="24"/>
  <c r="C431" i="24"/>
  <c r="C430" i="24"/>
  <c r="C429" i="24"/>
  <c r="C428" i="24"/>
  <c r="C427" i="24"/>
  <c r="C426" i="24"/>
  <c r="C425" i="24"/>
  <c r="C424" i="24"/>
  <c r="C423" i="24"/>
  <c r="C422" i="24"/>
  <c r="C421" i="24"/>
  <c r="C420" i="24"/>
  <c r="C419" i="24"/>
  <c r="C418" i="24"/>
  <c r="C417" i="24"/>
  <c r="C416" i="24"/>
  <c r="C415" i="24"/>
  <c r="C414" i="24"/>
  <c r="C413" i="24"/>
  <c r="C412" i="24"/>
  <c r="C411" i="24"/>
  <c r="C410" i="24"/>
  <c r="C409" i="24"/>
  <c r="C408" i="24"/>
  <c r="C407" i="24"/>
  <c r="C406" i="24"/>
  <c r="C405" i="24"/>
  <c r="C404" i="24"/>
  <c r="C403" i="24"/>
  <c r="C402" i="24"/>
  <c r="C401" i="24"/>
  <c r="C400" i="24"/>
  <c r="C399" i="24"/>
  <c r="C398" i="24"/>
  <c r="C397" i="24"/>
  <c r="C396" i="24"/>
  <c r="C395" i="24"/>
  <c r="C394" i="24"/>
  <c r="C393" i="24"/>
  <c r="C392" i="24"/>
  <c r="C391" i="24"/>
  <c r="C390" i="24"/>
  <c r="C389" i="24"/>
  <c r="C388" i="24"/>
  <c r="C387" i="24"/>
  <c r="C386" i="24"/>
  <c r="C385" i="24"/>
  <c r="C384" i="24"/>
  <c r="C383" i="24"/>
  <c r="C382" i="24"/>
  <c r="C381" i="24"/>
  <c r="C380" i="24"/>
  <c r="C379" i="24"/>
  <c r="C378" i="24"/>
  <c r="C377" i="24"/>
  <c r="C376" i="24"/>
  <c r="C375" i="24"/>
  <c r="C374" i="24"/>
  <c r="C373" i="24"/>
  <c r="C372" i="24"/>
  <c r="C371" i="24"/>
  <c r="C370" i="24"/>
  <c r="C369" i="24"/>
  <c r="C368" i="24"/>
  <c r="C367" i="24"/>
  <c r="C366" i="24"/>
  <c r="C365" i="24"/>
  <c r="C364" i="24"/>
  <c r="C363" i="24"/>
  <c r="C362" i="24"/>
  <c r="C361" i="24"/>
  <c r="C360" i="24"/>
  <c r="C359" i="24"/>
  <c r="C358" i="24"/>
  <c r="C357" i="24"/>
  <c r="C356" i="24"/>
  <c r="C355" i="24"/>
  <c r="C354" i="24"/>
  <c r="C353" i="24"/>
  <c r="C352" i="24"/>
  <c r="C351" i="24"/>
  <c r="C350" i="24"/>
  <c r="C349" i="24"/>
  <c r="C348" i="24"/>
  <c r="C347" i="24"/>
  <c r="C346" i="24"/>
  <c r="C345" i="24"/>
  <c r="C344" i="24"/>
  <c r="C343" i="24"/>
  <c r="C342" i="24"/>
  <c r="C341" i="24"/>
  <c r="C340" i="24"/>
  <c r="C339" i="24"/>
  <c r="C338" i="24"/>
  <c r="C337" i="24"/>
  <c r="C336" i="24"/>
  <c r="C335" i="24"/>
  <c r="C334" i="24"/>
  <c r="C333" i="24"/>
  <c r="C332" i="24"/>
  <c r="C331" i="24"/>
  <c r="C330" i="24"/>
  <c r="C329" i="24"/>
  <c r="C328" i="24"/>
  <c r="C327" i="24"/>
  <c r="C326" i="24"/>
  <c r="C325" i="24"/>
  <c r="C324" i="24"/>
  <c r="C323" i="24"/>
  <c r="C322" i="24"/>
  <c r="C321" i="24"/>
  <c r="C320" i="24"/>
  <c r="C319" i="24"/>
  <c r="C318" i="24"/>
  <c r="C317" i="24"/>
  <c r="C316" i="24"/>
  <c r="C315" i="24"/>
  <c r="C314" i="24"/>
  <c r="C313" i="24"/>
  <c r="C312" i="24"/>
  <c r="C311" i="24"/>
  <c r="C310" i="24"/>
  <c r="C309" i="24"/>
  <c r="C308" i="24"/>
  <c r="C307" i="24"/>
  <c r="C306" i="24"/>
  <c r="C305" i="24"/>
  <c r="C304" i="24"/>
  <c r="C303" i="24"/>
  <c r="C302" i="24"/>
  <c r="C301" i="24"/>
  <c r="C300" i="24"/>
  <c r="C299" i="24"/>
  <c r="C298" i="24"/>
  <c r="C297" i="24"/>
  <c r="C296" i="24"/>
  <c r="C295" i="24"/>
  <c r="C294" i="24"/>
  <c r="C293" i="24"/>
  <c r="C292" i="24"/>
  <c r="C291" i="24"/>
  <c r="C290" i="24"/>
  <c r="C289" i="24"/>
  <c r="C288" i="24"/>
  <c r="C287" i="24"/>
  <c r="C286" i="24"/>
  <c r="C285" i="24"/>
  <c r="C284" i="24"/>
  <c r="C283" i="24"/>
  <c r="C282" i="24"/>
  <c r="C281" i="24"/>
  <c r="C280" i="24"/>
  <c r="C279" i="24"/>
  <c r="C278" i="24"/>
  <c r="C277" i="24"/>
  <c r="C276" i="24"/>
  <c r="C275" i="24"/>
  <c r="C274" i="24"/>
  <c r="C273" i="24"/>
  <c r="C272" i="24"/>
  <c r="C271" i="24"/>
  <c r="C270" i="24"/>
  <c r="C269" i="24"/>
  <c r="C268" i="24"/>
  <c r="C267" i="24"/>
  <c r="C266" i="24"/>
  <c r="C265" i="24"/>
  <c r="C264" i="24"/>
  <c r="C263" i="24"/>
  <c r="C262" i="24"/>
  <c r="C261" i="24"/>
  <c r="C260" i="24"/>
  <c r="C259" i="24"/>
  <c r="C258" i="24"/>
  <c r="C257" i="24"/>
  <c r="C256" i="24"/>
  <c r="C255" i="24"/>
  <c r="C254" i="24"/>
  <c r="C253" i="24"/>
  <c r="C252" i="24"/>
  <c r="C251" i="24"/>
  <c r="C250" i="24"/>
  <c r="C249" i="24"/>
  <c r="C248" i="24"/>
  <c r="C247" i="24"/>
  <c r="C246" i="24"/>
  <c r="C245" i="24"/>
  <c r="C244" i="24"/>
  <c r="C243" i="24"/>
  <c r="C242" i="24"/>
  <c r="C241" i="24"/>
  <c r="C240" i="24"/>
  <c r="C239" i="24"/>
  <c r="C238" i="24"/>
  <c r="C237" i="24"/>
  <c r="C236" i="24"/>
  <c r="C235" i="24"/>
  <c r="C234" i="24"/>
  <c r="C233" i="24"/>
  <c r="C232" i="24"/>
  <c r="C231" i="24"/>
  <c r="C230" i="24"/>
  <c r="C229" i="24"/>
  <c r="C228" i="24"/>
  <c r="C227" i="24"/>
  <c r="C226" i="24"/>
  <c r="C225" i="24"/>
  <c r="C224" i="24"/>
  <c r="C223" i="24"/>
  <c r="C222" i="24"/>
  <c r="C221" i="24"/>
  <c r="C220" i="24"/>
  <c r="C219" i="24"/>
  <c r="C218" i="24"/>
  <c r="C217" i="24"/>
  <c r="C216" i="24"/>
  <c r="C215" i="24"/>
  <c r="C214" i="24"/>
  <c r="C213" i="24"/>
  <c r="C212" i="24"/>
  <c r="C211" i="24"/>
  <c r="C210" i="24"/>
  <c r="C209" i="24"/>
  <c r="C208" i="24"/>
  <c r="C207" i="24"/>
  <c r="C206" i="24"/>
  <c r="C205" i="24"/>
  <c r="C204" i="24"/>
  <c r="C203" i="24"/>
  <c r="C202" i="24"/>
  <c r="C201" i="24"/>
  <c r="C200" i="24"/>
  <c r="C199" i="24"/>
  <c r="C198" i="24"/>
  <c r="C197" i="24"/>
  <c r="C196" i="24"/>
  <c r="C195" i="24"/>
  <c r="C194" i="24"/>
  <c r="C193" i="24"/>
  <c r="C192" i="24"/>
  <c r="C191" i="24"/>
  <c r="C190" i="24"/>
  <c r="C189" i="24"/>
  <c r="C188" i="24"/>
  <c r="C187" i="24"/>
  <c r="C186" i="24"/>
  <c r="C185" i="24"/>
  <c r="C184" i="24"/>
  <c r="C183" i="24"/>
  <c r="C182" i="24"/>
  <c r="C181" i="24"/>
  <c r="C180" i="24"/>
  <c r="C179" i="24"/>
  <c r="C178" i="24"/>
  <c r="C177" i="24"/>
  <c r="C176" i="24"/>
  <c r="C175" i="24"/>
  <c r="C174" i="24"/>
  <c r="C173" i="24"/>
  <c r="C172" i="24"/>
  <c r="C171" i="24"/>
  <c r="C170" i="24"/>
  <c r="C169" i="24"/>
  <c r="C168" i="24"/>
  <c r="C167" i="24"/>
  <c r="C166" i="24"/>
  <c r="C165" i="24"/>
  <c r="C164" i="24"/>
  <c r="C163" i="24"/>
  <c r="C162" i="24"/>
  <c r="C161" i="24"/>
  <c r="C160" i="24"/>
  <c r="C159" i="24"/>
  <c r="C158" i="24"/>
  <c r="C157" i="24"/>
  <c r="C156" i="24"/>
  <c r="C155" i="24"/>
  <c r="C154" i="24"/>
  <c r="C153" i="24"/>
  <c r="C152" i="24"/>
  <c r="C151" i="24"/>
  <c r="C150" i="24"/>
  <c r="C149" i="24"/>
  <c r="C148" i="24"/>
  <c r="C147" i="24"/>
  <c r="C146" i="24"/>
  <c r="C145" i="24"/>
  <c r="C144" i="24"/>
  <c r="C143" i="24"/>
  <c r="C142" i="24"/>
  <c r="C141" i="24"/>
  <c r="C140" i="24"/>
  <c r="C139" i="24"/>
  <c r="C138" i="24"/>
  <c r="C137" i="24"/>
  <c r="C136" i="24"/>
  <c r="C135" i="24"/>
  <c r="C134" i="24"/>
  <c r="C133" i="24"/>
  <c r="C132" i="24"/>
  <c r="C131" i="24"/>
  <c r="C130" i="24"/>
  <c r="C129" i="24"/>
  <c r="C128" i="24"/>
  <c r="C127" i="24"/>
  <c r="C126" i="24"/>
  <c r="C125" i="24"/>
  <c r="C124" i="24"/>
  <c r="C123" i="24"/>
  <c r="C122" i="24"/>
  <c r="C121" i="24"/>
  <c r="C120" i="24"/>
  <c r="C119" i="24"/>
  <c r="C118" i="24"/>
  <c r="C117" i="24"/>
  <c r="C116" i="24"/>
  <c r="C115" i="24"/>
  <c r="C114" i="24"/>
  <c r="C113" i="24"/>
  <c r="C112" i="24"/>
  <c r="C111" i="24"/>
  <c r="C110" i="24"/>
  <c r="C109" i="24"/>
  <c r="C108" i="24"/>
  <c r="C107" i="24"/>
  <c r="C106" i="24"/>
  <c r="C105" i="24"/>
  <c r="C104" i="24"/>
  <c r="C103" i="24"/>
  <c r="C102" i="24"/>
  <c r="C101" i="24"/>
  <c r="C100" i="24"/>
  <c r="C99" i="24"/>
  <c r="C98" i="24"/>
  <c r="C97" i="24"/>
  <c r="C96" i="24"/>
  <c r="C95" i="24"/>
  <c r="C94" i="24"/>
  <c r="C93" i="24"/>
  <c r="C92" i="24"/>
  <c r="C91" i="24"/>
  <c r="C90" i="24"/>
  <c r="C89" i="24"/>
  <c r="C88" i="24"/>
  <c r="C87" i="24"/>
  <c r="C86" i="24"/>
  <c r="C85" i="24"/>
  <c r="C84" i="24"/>
  <c r="C83" i="24"/>
  <c r="C82" i="24"/>
  <c r="C81" i="24"/>
  <c r="C80" i="24"/>
  <c r="C79" i="24"/>
  <c r="C78" i="24"/>
  <c r="C77" i="24"/>
  <c r="C76" i="24"/>
  <c r="C75" i="24"/>
  <c r="C74" i="24"/>
  <c r="C73" i="24"/>
  <c r="C72" i="24"/>
  <c r="C71" i="24"/>
  <c r="C70" i="24"/>
  <c r="C69" i="24"/>
  <c r="C68" i="24"/>
  <c r="C67" i="24"/>
  <c r="C66" i="24"/>
  <c r="C65" i="24"/>
  <c r="C64" i="24"/>
  <c r="C63" i="24"/>
  <c r="C62" i="24"/>
  <c r="C1059" i="23"/>
  <c r="C1058" i="23"/>
  <c r="C1057" i="23"/>
  <c r="C1056" i="23"/>
  <c r="C1055" i="23"/>
  <c r="C1054" i="23"/>
  <c r="C1053" i="23"/>
  <c r="C1052" i="23"/>
  <c r="C1051" i="23"/>
  <c r="C1050" i="23"/>
  <c r="C1049" i="23"/>
  <c r="C1048" i="23"/>
  <c r="C1047" i="23"/>
  <c r="C1046" i="23"/>
  <c r="C1045" i="23"/>
  <c r="C1044" i="23"/>
  <c r="C1043" i="23"/>
  <c r="C1042" i="23"/>
  <c r="C1041" i="23"/>
  <c r="C1040" i="23"/>
  <c r="C1039" i="23"/>
  <c r="C1038" i="23"/>
  <c r="C1037" i="23"/>
  <c r="C1036" i="23"/>
  <c r="C1035" i="23"/>
  <c r="C1034" i="23"/>
  <c r="C1033" i="23"/>
  <c r="C1032" i="23"/>
  <c r="C1031" i="23"/>
  <c r="C1030" i="23"/>
  <c r="C1029" i="23"/>
  <c r="C1028" i="23"/>
  <c r="C1027" i="23"/>
  <c r="C1026" i="23"/>
  <c r="C1025" i="23"/>
  <c r="C1024" i="23"/>
  <c r="C1023" i="23"/>
  <c r="C1022" i="23"/>
  <c r="C1021" i="23"/>
  <c r="C1020" i="23"/>
  <c r="C1019" i="23"/>
  <c r="C1018" i="23"/>
  <c r="C1017" i="23"/>
  <c r="C1016" i="23"/>
  <c r="C1015" i="23"/>
  <c r="C1014" i="23"/>
  <c r="C1013" i="23"/>
  <c r="C1012" i="23"/>
  <c r="C1011" i="23"/>
  <c r="C1010" i="23"/>
  <c r="C1009" i="23"/>
  <c r="C1008" i="23"/>
  <c r="C1007" i="23"/>
  <c r="C1006" i="23"/>
  <c r="C1005" i="23"/>
  <c r="C1004" i="23"/>
  <c r="C1003" i="23"/>
  <c r="C1002" i="23"/>
  <c r="C1001" i="23"/>
  <c r="C1000" i="23"/>
  <c r="C999" i="23"/>
  <c r="C998" i="23"/>
  <c r="C997" i="23"/>
  <c r="C996" i="23"/>
  <c r="C995" i="23"/>
  <c r="C994" i="23"/>
  <c r="C993" i="23"/>
  <c r="C992" i="23"/>
  <c r="C991" i="23"/>
  <c r="C990" i="23"/>
  <c r="C989" i="23"/>
  <c r="C988" i="23"/>
  <c r="C987" i="23"/>
  <c r="C986" i="23"/>
  <c r="C985" i="23"/>
  <c r="C984" i="23"/>
  <c r="C983" i="23"/>
  <c r="C982" i="23"/>
  <c r="C981" i="23"/>
  <c r="C980" i="23"/>
  <c r="C979" i="23"/>
  <c r="C978" i="23"/>
  <c r="C977" i="23"/>
  <c r="C976" i="23"/>
  <c r="C975" i="23"/>
  <c r="C974" i="23"/>
  <c r="C973" i="23"/>
  <c r="C972" i="23"/>
  <c r="C971" i="23"/>
  <c r="C970" i="23"/>
  <c r="C969" i="23"/>
  <c r="C968" i="23"/>
  <c r="C967" i="23"/>
  <c r="C966" i="23"/>
  <c r="C965" i="23"/>
  <c r="C964" i="23"/>
  <c r="C963" i="23"/>
  <c r="C962" i="23"/>
  <c r="C961" i="23"/>
  <c r="C960" i="23"/>
  <c r="C959" i="23"/>
  <c r="C958" i="23"/>
  <c r="C957" i="23"/>
  <c r="C956" i="23"/>
  <c r="C955" i="23"/>
  <c r="C954" i="23"/>
  <c r="C953" i="23"/>
  <c r="C952" i="23"/>
  <c r="C951" i="23"/>
  <c r="C950" i="23"/>
  <c r="C949" i="23"/>
  <c r="C948" i="23"/>
  <c r="C947" i="23"/>
  <c r="C946" i="23"/>
  <c r="C945" i="23"/>
  <c r="C944" i="23"/>
  <c r="C943" i="23"/>
  <c r="C942" i="23"/>
  <c r="C941" i="23"/>
  <c r="C940" i="23"/>
  <c r="C939" i="23"/>
  <c r="C938" i="23"/>
  <c r="C937" i="23"/>
  <c r="C936" i="23"/>
  <c r="C935" i="23"/>
  <c r="C934" i="23"/>
  <c r="C933" i="23"/>
  <c r="C932" i="23"/>
  <c r="C931" i="23"/>
  <c r="C930" i="23"/>
  <c r="C929" i="23"/>
  <c r="C928" i="23"/>
  <c r="C927" i="23"/>
  <c r="C926" i="23"/>
  <c r="C925" i="23"/>
  <c r="C924" i="23"/>
  <c r="C923" i="23"/>
  <c r="C922" i="23"/>
  <c r="C921" i="23"/>
  <c r="C920" i="23"/>
  <c r="C919" i="23"/>
  <c r="C918" i="23"/>
  <c r="C917" i="23"/>
  <c r="C916" i="23"/>
  <c r="C915" i="23"/>
  <c r="C914" i="23"/>
  <c r="C913" i="23"/>
  <c r="C912" i="23"/>
  <c r="C911" i="23"/>
  <c r="C910" i="23"/>
  <c r="C909" i="23"/>
  <c r="C908" i="23"/>
  <c r="C907" i="23"/>
  <c r="C906" i="23"/>
  <c r="C905" i="23"/>
  <c r="C904" i="23"/>
  <c r="C903" i="23"/>
  <c r="C902" i="23"/>
  <c r="C901" i="23"/>
  <c r="C900" i="23"/>
  <c r="C899" i="23"/>
  <c r="C898" i="23"/>
  <c r="C897" i="23"/>
  <c r="C896" i="23"/>
  <c r="C895" i="23"/>
  <c r="C894" i="23"/>
  <c r="C893" i="23"/>
  <c r="C892" i="23"/>
  <c r="C891" i="23"/>
  <c r="C890" i="23"/>
  <c r="C889" i="23"/>
  <c r="C888" i="23"/>
  <c r="C887" i="23"/>
  <c r="C886" i="23"/>
  <c r="C885" i="23"/>
  <c r="C884" i="23"/>
  <c r="C883" i="23"/>
  <c r="C882" i="23"/>
  <c r="C881" i="23"/>
  <c r="C880" i="23"/>
  <c r="C879" i="23"/>
  <c r="C878" i="23"/>
  <c r="C877" i="23"/>
  <c r="C876" i="23"/>
  <c r="C875" i="23"/>
  <c r="C874" i="23"/>
  <c r="C873" i="23"/>
  <c r="C872" i="23"/>
  <c r="C871" i="23"/>
  <c r="C870" i="23"/>
  <c r="C869" i="23"/>
  <c r="C868" i="23"/>
  <c r="C867" i="23"/>
  <c r="C866" i="23"/>
  <c r="C865" i="23"/>
  <c r="C864" i="23"/>
  <c r="C863" i="23"/>
  <c r="C862" i="23"/>
  <c r="C861" i="23"/>
  <c r="C860" i="23"/>
  <c r="C859" i="23"/>
  <c r="C858" i="23"/>
  <c r="C857" i="23"/>
  <c r="C856" i="23"/>
  <c r="C855" i="23"/>
  <c r="C854" i="23"/>
  <c r="C853" i="23"/>
  <c r="C852" i="23"/>
  <c r="C851" i="23"/>
  <c r="C850" i="23"/>
  <c r="C849" i="23"/>
  <c r="C848" i="23"/>
  <c r="C847" i="23"/>
  <c r="C846" i="23"/>
  <c r="C845" i="23"/>
  <c r="C844" i="23"/>
  <c r="C843" i="23"/>
  <c r="C842" i="23"/>
  <c r="C841" i="23"/>
  <c r="C840" i="23"/>
  <c r="C839" i="23"/>
  <c r="C838" i="23"/>
  <c r="C837" i="23"/>
  <c r="C836" i="23"/>
  <c r="C835" i="23"/>
  <c r="C834" i="23"/>
  <c r="C833" i="23"/>
  <c r="C832" i="23"/>
  <c r="C831" i="23"/>
  <c r="C830" i="23"/>
  <c r="C829" i="23"/>
  <c r="C828" i="23"/>
  <c r="C827" i="23"/>
  <c r="C826" i="23"/>
  <c r="C825" i="23"/>
  <c r="C824" i="23"/>
  <c r="C823" i="23"/>
  <c r="C822" i="23"/>
  <c r="C821" i="23"/>
  <c r="C820" i="23"/>
  <c r="C819" i="23"/>
  <c r="C818" i="23"/>
  <c r="C817" i="23"/>
  <c r="C816" i="23"/>
  <c r="C815" i="23"/>
  <c r="C814" i="23"/>
  <c r="C813" i="23"/>
  <c r="C812" i="23"/>
  <c r="C811" i="23"/>
  <c r="C810" i="23"/>
  <c r="C809" i="23"/>
  <c r="C808" i="23"/>
  <c r="C807" i="23"/>
  <c r="C806" i="23"/>
  <c r="C805" i="23"/>
  <c r="C804" i="23"/>
  <c r="C803" i="23"/>
  <c r="C802" i="23"/>
  <c r="C801" i="23"/>
  <c r="C800" i="23"/>
  <c r="C799" i="23"/>
  <c r="C798" i="23"/>
  <c r="C797" i="23"/>
  <c r="C796" i="23"/>
  <c r="C795" i="23"/>
  <c r="C794" i="23"/>
  <c r="C793" i="23"/>
  <c r="C792" i="23"/>
  <c r="C791" i="23"/>
  <c r="C790" i="23"/>
  <c r="C789" i="23"/>
  <c r="C788" i="23"/>
  <c r="C787" i="23"/>
  <c r="C786" i="23"/>
  <c r="C785" i="23"/>
  <c r="C784" i="23"/>
  <c r="C783" i="23"/>
  <c r="C782" i="23"/>
  <c r="C781" i="23"/>
  <c r="C780" i="23"/>
  <c r="C779" i="23"/>
  <c r="C778" i="23"/>
  <c r="C777" i="23"/>
  <c r="C776" i="23"/>
  <c r="C775" i="23"/>
  <c r="C774" i="23"/>
  <c r="C773" i="23"/>
  <c r="C772" i="23"/>
  <c r="C771" i="23"/>
  <c r="C770" i="23"/>
  <c r="C769" i="23"/>
  <c r="C768" i="23"/>
  <c r="C767" i="23"/>
  <c r="C766" i="23"/>
  <c r="C765" i="23"/>
  <c r="C764" i="23"/>
  <c r="C763" i="23"/>
  <c r="C762" i="23"/>
  <c r="C761" i="23"/>
  <c r="C760" i="23"/>
  <c r="C759" i="23"/>
  <c r="C758" i="23"/>
  <c r="C757" i="23"/>
  <c r="C756" i="23"/>
  <c r="C755" i="23"/>
  <c r="C754" i="23"/>
  <c r="C753" i="23"/>
  <c r="C752" i="23"/>
  <c r="C751" i="23"/>
  <c r="C750" i="23"/>
  <c r="C749" i="23"/>
  <c r="C748" i="23"/>
  <c r="C747" i="23"/>
  <c r="C746" i="23"/>
  <c r="C745" i="23"/>
  <c r="C744" i="23"/>
  <c r="C743" i="23"/>
  <c r="C742" i="23"/>
  <c r="C741" i="23"/>
  <c r="C740" i="23"/>
  <c r="C739" i="23"/>
  <c r="C738" i="23"/>
  <c r="C737" i="23"/>
  <c r="C736" i="23"/>
  <c r="C735" i="23"/>
  <c r="C734" i="23"/>
  <c r="C733" i="23"/>
  <c r="C732" i="23"/>
  <c r="C731" i="23"/>
  <c r="C730" i="23"/>
  <c r="C729" i="23"/>
  <c r="C728" i="23"/>
  <c r="C727" i="23"/>
  <c r="C726" i="23"/>
  <c r="C725" i="23"/>
  <c r="C724" i="23"/>
  <c r="C723" i="23"/>
  <c r="C722" i="23"/>
  <c r="C721" i="23"/>
  <c r="C720" i="23"/>
  <c r="C719" i="23"/>
  <c r="C718" i="23"/>
  <c r="C717" i="23"/>
  <c r="C716" i="23"/>
  <c r="C715" i="23"/>
  <c r="C714" i="23"/>
  <c r="C713" i="23"/>
  <c r="C712" i="23"/>
  <c r="C711" i="23"/>
  <c r="C710" i="23"/>
  <c r="C709" i="23"/>
  <c r="C708" i="23"/>
  <c r="C707" i="23"/>
  <c r="C706" i="23"/>
  <c r="C705" i="23"/>
  <c r="C704" i="23"/>
  <c r="C703" i="23"/>
  <c r="C702" i="23"/>
  <c r="C701" i="23"/>
  <c r="C700" i="23"/>
  <c r="C699" i="23"/>
  <c r="C698" i="23"/>
  <c r="C697" i="23"/>
  <c r="C696" i="23"/>
  <c r="C695" i="23"/>
  <c r="C694" i="23"/>
  <c r="C693" i="23"/>
  <c r="C692" i="23"/>
  <c r="C691" i="23"/>
  <c r="C690" i="23"/>
  <c r="C689" i="23"/>
  <c r="C688" i="23"/>
  <c r="C687" i="23"/>
  <c r="C686" i="23"/>
  <c r="C685" i="23"/>
  <c r="C684" i="23"/>
  <c r="C683" i="23"/>
  <c r="C682" i="23"/>
  <c r="C681" i="23"/>
  <c r="C680" i="23"/>
  <c r="C679" i="23"/>
  <c r="C678" i="23"/>
  <c r="C677" i="23"/>
  <c r="C676" i="23"/>
  <c r="C675" i="23"/>
  <c r="C674" i="23"/>
  <c r="C673" i="23"/>
  <c r="C672" i="23"/>
  <c r="C671" i="23"/>
  <c r="C670" i="23"/>
  <c r="C669" i="23"/>
  <c r="C668" i="23"/>
  <c r="C667" i="23"/>
  <c r="C666" i="23"/>
  <c r="C665" i="23"/>
  <c r="C664" i="23"/>
  <c r="C663" i="23"/>
  <c r="C662" i="23"/>
  <c r="C661" i="23"/>
  <c r="C660" i="23"/>
  <c r="C659" i="23"/>
  <c r="C658" i="23"/>
  <c r="C657" i="23"/>
  <c r="C656" i="23"/>
  <c r="C655" i="23"/>
  <c r="C654" i="23"/>
  <c r="C653" i="23"/>
  <c r="C652" i="23"/>
  <c r="C651" i="23"/>
  <c r="C650" i="23"/>
  <c r="C649" i="23"/>
  <c r="C648" i="23"/>
  <c r="C647" i="23"/>
  <c r="C646" i="23"/>
  <c r="C645" i="23"/>
  <c r="C644" i="23"/>
  <c r="C643" i="23"/>
  <c r="C642" i="23"/>
  <c r="C641" i="23"/>
  <c r="C640" i="23"/>
  <c r="C639" i="23"/>
  <c r="C638" i="23"/>
  <c r="C637" i="23"/>
  <c r="C636" i="23"/>
  <c r="C635" i="23"/>
  <c r="C634" i="23"/>
  <c r="C633" i="23"/>
  <c r="C632" i="23"/>
  <c r="C631" i="23"/>
  <c r="C630" i="23"/>
  <c r="C629" i="23"/>
  <c r="C628" i="23"/>
  <c r="C627" i="23"/>
  <c r="C626" i="23"/>
  <c r="C625" i="23"/>
  <c r="C624" i="23"/>
  <c r="C623" i="23"/>
  <c r="C622" i="23"/>
  <c r="C621" i="23"/>
  <c r="C620" i="23"/>
  <c r="C619" i="23"/>
  <c r="C618" i="23"/>
  <c r="C617" i="23"/>
  <c r="C616" i="23"/>
  <c r="C615" i="23"/>
  <c r="C614" i="23"/>
  <c r="C613" i="23"/>
  <c r="C612" i="23"/>
  <c r="C611" i="23"/>
  <c r="C610" i="23"/>
  <c r="C609" i="23"/>
  <c r="C608" i="23"/>
  <c r="C607" i="23"/>
  <c r="C606" i="23"/>
  <c r="C605" i="23"/>
  <c r="C604" i="23"/>
  <c r="C603" i="23"/>
  <c r="C602" i="23"/>
  <c r="C601" i="23"/>
  <c r="C600" i="23"/>
  <c r="C599" i="23"/>
  <c r="C598" i="23"/>
  <c r="C597" i="23"/>
  <c r="C596" i="23"/>
  <c r="C595" i="23"/>
  <c r="C594" i="23"/>
  <c r="C593" i="23"/>
  <c r="C592" i="23"/>
  <c r="C591" i="23"/>
  <c r="C590" i="23"/>
  <c r="C589" i="23"/>
  <c r="C588" i="23"/>
  <c r="C587" i="23"/>
  <c r="C586" i="23"/>
  <c r="C585" i="23"/>
  <c r="C584" i="23"/>
  <c r="C583" i="23"/>
  <c r="C582" i="23"/>
  <c r="C581" i="23"/>
  <c r="C580" i="23"/>
  <c r="C579" i="23"/>
  <c r="C578" i="23"/>
  <c r="C577" i="23"/>
  <c r="C576" i="23"/>
  <c r="C575" i="23"/>
  <c r="C574" i="23"/>
  <c r="C573" i="23"/>
  <c r="C572" i="23"/>
  <c r="C571" i="23"/>
  <c r="C570" i="23"/>
  <c r="C569" i="23"/>
  <c r="C568" i="23"/>
  <c r="C567" i="23"/>
  <c r="C566" i="23"/>
  <c r="C565" i="23"/>
  <c r="C564" i="23"/>
  <c r="C563" i="23"/>
  <c r="C562" i="23"/>
  <c r="C561" i="23"/>
  <c r="C560" i="23"/>
  <c r="C559" i="23"/>
  <c r="C558" i="23"/>
  <c r="C557" i="23"/>
  <c r="C556" i="23"/>
  <c r="C555" i="23"/>
  <c r="C554" i="23"/>
  <c r="C553" i="23"/>
  <c r="C552" i="23"/>
  <c r="C551" i="23"/>
  <c r="C550" i="23"/>
  <c r="C549" i="23"/>
  <c r="C548" i="23"/>
  <c r="C547" i="23"/>
  <c r="C546" i="23"/>
  <c r="C545" i="23"/>
  <c r="C544" i="23"/>
  <c r="C543" i="23"/>
  <c r="C542" i="23"/>
  <c r="C541" i="23"/>
  <c r="C540" i="23"/>
  <c r="C539" i="23"/>
  <c r="C538" i="23"/>
  <c r="C537" i="23"/>
  <c r="C536" i="23"/>
  <c r="C535" i="23"/>
  <c r="C534" i="23"/>
  <c r="C533" i="23"/>
  <c r="C532" i="23"/>
  <c r="C531" i="23"/>
  <c r="C530" i="23"/>
  <c r="C529" i="23"/>
  <c r="C528" i="23"/>
  <c r="C527" i="23"/>
  <c r="C526" i="23"/>
  <c r="C525" i="23"/>
  <c r="C524" i="23"/>
  <c r="C523" i="23"/>
  <c r="C522" i="23"/>
  <c r="C521" i="23"/>
  <c r="C520" i="23"/>
  <c r="C519" i="23"/>
  <c r="C518" i="23"/>
  <c r="C517" i="23"/>
  <c r="C516" i="23"/>
  <c r="C515" i="23"/>
  <c r="C514" i="23"/>
  <c r="C513" i="23"/>
  <c r="C512" i="23"/>
  <c r="C511" i="23"/>
  <c r="C510" i="23"/>
  <c r="C509" i="23"/>
  <c r="C508" i="23"/>
  <c r="C507" i="23"/>
  <c r="C506" i="23"/>
  <c r="C505" i="23"/>
  <c r="C504" i="23"/>
  <c r="C503" i="23"/>
  <c r="C502" i="23"/>
  <c r="C501" i="23"/>
  <c r="C500" i="23"/>
  <c r="C499" i="23"/>
  <c r="C498" i="23"/>
  <c r="C497" i="23"/>
  <c r="C496" i="23"/>
  <c r="C495" i="23"/>
  <c r="C494" i="23"/>
  <c r="C493" i="23"/>
  <c r="C492" i="23"/>
  <c r="C491" i="23"/>
  <c r="C490" i="23"/>
  <c r="C489" i="23"/>
  <c r="C488" i="23"/>
  <c r="C487" i="23"/>
  <c r="C486" i="23"/>
  <c r="C485" i="23"/>
  <c r="C484" i="23"/>
  <c r="C483" i="23"/>
  <c r="C482" i="23"/>
  <c r="C481" i="23"/>
  <c r="C480" i="23"/>
  <c r="C479" i="23"/>
  <c r="C478" i="23"/>
  <c r="C477" i="23"/>
  <c r="C476" i="23"/>
  <c r="C475" i="23"/>
  <c r="C474" i="23"/>
  <c r="C473" i="23"/>
  <c r="C472" i="23"/>
  <c r="C471" i="23"/>
  <c r="C470" i="23"/>
  <c r="C469" i="23"/>
  <c r="C468" i="23"/>
  <c r="C467" i="23"/>
  <c r="C466" i="23"/>
  <c r="C465" i="23"/>
  <c r="C464" i="23"/>
  <c r="C463" i="23"/>
  <c r="C462" i="23"/>
  <c r="C461" i="23"/>
  <c r="C460" i="23"/>
  <c r="C459" i="23"/>
  <c r="C458" i="23"/>
  <c r="C457" i="23"/>
  <c r="C456" i="23"/>
  <c r="C455" i="23"/>
  <c r="C454" i="23"/>
  <c r="C453" i="23"/>
  <c r="C452" i="23"/>
  <c r="C451" i="23"/>
  <c r="C450" i="23"/>
  <c r="C449" i="23"/>
  <c r="C448" i="23"/>
  <c r="C447" i="23"/>
  <c r="C446" i="23"/>
  <c r="C445" i="23"/>
  <c r="C444" i="23"/>
  <c r="C443" i="23"/>
  <c r="C442" i="23"/>
  <c r="C441" i="23"/>
  <c r="C440" i="23"/>
  <c r="C439" i="23"/>
  <c r="C438" i="23"/>
  <c r="C437" i="23"/>
  <c r="C436" i="23"/>
  <c r="C435" i="23"/>
  <c r="C434" i="23"/>
  <c r="C433" i="23"/>
  <c r="C432" i="23"/>
  <c r="C431" i="23"/>
  <c r="C430" i="23"/>
  <c r="C429" i="23"/>
  <c r="C428" i="23"/>
  <c r="C427" i="23"/>
  <c r="C426" i="23"/>
  <c r="C425" i="23"/>
  <c r="C424" i="23"/>
  <c r="C423" i="23"/>
  <c r="C422" i="23"/>
  <c r="C421" i="23"/>
  <c r="C420" i="23"/>
  <c r="C419" i="23"/>
  <c r="C418" i="23"/>
  <c r="C417" i="23"/>
  <c r="C416" i="23"/>
  <c r="C415" i="23"/>
  <c r="C414" i="23"/>
  <c r="C413" i="23"/>
  <c r="C412" i="23"/>
  <c r="C411" i="23"/>
  <c r="C410" i="23"/>
  <c r="C409" i="23"/>
  <c r="C408" i="23"/>
  <c r="C407" i="23"/>
  <c r="C406" i="23"/>
  <c r="C405" i="23"/>
  <c r="C404" i="23"/>
  <c r="C403" i="23"/>
  <c r="C402" i="23"/>
  <c r="C401" i="23"/>
  <c r="C400" i="23"/>
  <c r="C399" i="23"/>
  <c r="C398" i="23"/>
  <c r="C397" i="23"/>
  <c r="C396" i="23"/>
  <c r="C395" i="23"/>
  <c r="C394" i="23"/>
  <c r="C393" i="23"/>
  <c r="C392" i="23"/>
  <c r="C391" i="23"/>
  <c r="C390" i="23"/>
  <c r="C389" i="23"/>
  <c r="C388" i="23"/>
  <c r="C387" i="23"/>
  <c r="C386" i="23"/>
  <c r="C385" i="23"/>
  <c r="C384" i="23"/>
  <c r="C383" i="23"/>
  <c r="C382" i="23"/>
  <c r="C381" i="23"/>
  <c r="C380" i="23"/>
  <c r="C379" i="23"/>
  <c r="C378" i="23"/>
  <c r="C377" i="23"/>
  <c r="C376" i="23"/>
  <c r="C375" i="23"/>
  <c r="C374" i="23"/>
  <c r="C373" i="23"/>
  <c r="C372" i="23"/>
  <c r="C371" i="23"/>
  <c r="C370" i="23"/>
  <c r="C369" i="23"/>
  <c r="C368" i="23"/>
  <c r="C367" i="23"/>
  <c r="C366" i="23"/>
  <c r="C365" i="23"/>
  <c r="C364" i="23"/>
  <c r="C363" i="23"/>
  <c r="C362" i="23"/>
  <c r="C361" i="23"/>
  <c r="C360" i="23"/>
  <c r="C359" i="23"/>
  <c r="C358" i="23"/>
  <c r="C357" i="23"/>
  <c r="C356" i="23"/>
  <c r="C355" i="23"/>
  <c r="C354" i="23"/>
  <c r="C353" i="23"/>
  <c r="C352" i="23"/>
  <c r="C351" i="23"/>
  <c r="C350" i="23"/>
  <c r="C349" i="23"/>
  <c r="C348" i="23"/>
  <c r="C347" i="23"/>
  <c r="C346" i="23"/>
  <c r="C345" i="23"/>
  <c r="C344" i="23"/>
  <c r="C343" i="23"/>
  <c r="C342" i="23"/>
  <c r="C341" i="23"/>
  <c r="C340" i="23"/>
  <c r="C339" i="23"/>
  <c r="C338" i="23"/>
  <c r="C337" i="23"/>
  <c r="C336" i="23"/>
  <c r="C335" i="23"/>
  <c r="C334" i="23"/>
  <c r="C333" i="23"/>
  <c r="C332" i="23"/>
  <c r="C331" i="23"/>
  <c r="C330" i="23"/>
  <c r="C329" i="23"/>
  <c r="C328" i="23"/>
  <c r="C327" i="23"/>
  <c r="C326" i="23"/>
  <c r="C325" i="23"/>
  <c r="C324" i="23"/>
  <c r="C323" i="23"/>
  <c r="C322" i="23"/>
  <c r="C321" i="23"/>
  <c r="C320" i="23"/>
  <c r="C319" i="23"/>
  <c r="C318" i="23"/>
  <c r="C317" i="23"/>
  <c r="C316" i="23"/>
  <c r="C315" i="23"/>
  <c r="C314" i="23"/>
  <c r="C313" i="23"/>
  <c r="C312" i="23"/>
  <c r="C311" i="23"/>
  <c r="C310" i="23"/>
  <c r="C309" i="23"/>
  <c r="C308" i="23"/>
  <c r="C307" i="23"/>
  <c r="C306" i="23"/>
  <c r="C305" i="23"/>
  <c r="C304" i="23"/>
  <c r="C303" i="23"/>
  <c r="C302" i="23"/>
  <c r="C301" i="23"/>
  <c r="C300" i="23"/>
  <c r="C299" i="23"/>
  <c r="C298" i="23"/>
  <c r="C297" i="23"/>
  <c r="C296" i="23"/>
  <c r="C295" i="23"/>
  <c r="C294" i="23"/>
  <c r="C293" i="23"/>
  <c r="C292" i="23"/>
  <c r="C291" i="23"/>
  <c r="C290" i="23"/>
  <c r="C289" i="23"/>
  <c r="C288" i="23"/>
  <c r="C287" i="23"/>
  <c r="C286" i="23"/>
  <c r="C285" i="23"/>
  <c r="C284" i="23"/>
  <c r="C283" i="23"/>
  <c r="C282" i="23"/>
  <c r="C281" i="23"/>
  <c r="C280" i="23"/>
  <c r="C279" i="23"/>
  <c r="C278" i="23"/>
  <c r="C277" i="23"/>
  <c r="C276" i="23"/>
  <c r="C275" i="23"/>
  <c r="C274" i="23"/>
  <c r="C273" i="23"/>
  <c r="C272" i="23"/>
  <c r="C271" i="23"/>
  <c r="C270" i="23"/>
  <c r="C269" i="23"/>
  <c r="C268" i="23"/>
  <c r="C267" i="23"/>
  <c r="C266" i="23"/>
  <c r="C265" i="23"/>
  <c r="C264" i="23"/>
  <c r="C263" i="23"/>
  <c r="C262" i="23"/>
  <c r="C261" i="23"/>
  <c r="C260" i="23"/>
  <c r="C259" i="23"/>
  <c r="C258" i="23"/>
  <c r="C257" i="23"/>
  <c r="C256" i="23"/>
  <c r="C255" i="23"/>
  <c r="C254" i="23"/>
  <c r="C253" i="23"/>
  <c r="C252" i="23"/>
  <c r="C251" i="23"/>
  <c r="C250" i="23"/>
  <c r="C249" i="23"/>
  <c r="C248" i="23"/>
  <c r="C247" i="23"/>
  <c r="C246" i="23"/>
  <c r="C245" i="23"/>
  <c r="C244" i="23"/>
  <c r="C243" i="23"/>
  <c r="C242" i="23"/>
  <c r="C241" i="23"/>
  <c r="C240" i="23"/>
  <c r="C239" i="23"/>
  <c r="C238" i="23"/>
  <c r="C237" i="23"/>
  <c r="C236" i="23"/>
  <c r="C235" i="23"/>
  <c r="C234" i="23"/>
  <c r="C233" i="23"/>
  <c r="C232" i="23"/>
  <c r="C231" i="23"/>
  <c r="C230" i="23"/>
  <c r="C229" i="23"/>
  <c r="C228" i="23"/>
  <c r="C227" i="23"/>
  <c r="C226" i="23"/>
  <c r="C225" i="23"/>
  <c r="C224" i="23"/>
  <c r="C223" i="23"/>
  <c r="C222" i="23"/>
  <c r="C221" i="23"/>
  <c r="C220" i="23"/>
  <c r="C219" i="23"/>
  <c r="C218" i="23"/>
  <c r="C217" i="23"/>
  <c r="C216" i="23"/>
  <c r="C215" i="23"/>
  <c r="C214" i="23"/>
  <c r="C213" i="23"/>
  <c r="C212" i="23"/>
  <c r="C211" i="23"/>
  <c r="C210" i="23"/>
  <c r="C209" i="23"/>
  <c r="C208" i="23"/>
  <c r="C207" i="23"/>
  <c r="C206" i="23"/>
  <c r="C205" i="23"/>
  <c r="C204" i="23"/>
  <c r="C203" i="23"/>
  <c r="C202" i="23"/>
  <c r="C201" i="23"/>
  <c r="C200" i="23"/>
  <c r="C199" i="23"/>
  <c r="C198" i="23"/>
  <c r="C197" i="23"/>
  <c r="C196" i="23"/>
  <c r="C195" i="23"/>
  <c r="C194" i="23"/>
  <c r="C193" i="23"/>
  <c r="C192" i="23"/>
  <c r="C191" i="23"/>
  <c r="C190" i="23"/>
  <c r="C189" i="23"/>
  <c r="C188" i="23"/>
  <c r="C187" i="23"/>
  <c r="C186" i="23"/>
  <c r="C185" i="23"/>
  <c r="C184" i="23"/>
  <c r="C183" i="23"/>
  <c r="C182" i="23"/>
  <c r="C181" i="23"/>
  <c r="C180" i="23"/>
  <c r="C179" i="23"/>
  <c r="C178" i="23"/>
  <c r="C177" i="23"/>
  <c r="C176" i="23"/>
  <c r="C175" i="23"/>
  <c r="C174" i="23"/>
  <c r="C173" i="23"/>
  <c r="C172" i="23"/>
  <c r="C171" i="23"/>
  <c r="C170" i="23"/>
  <c r="C169" i="23"/>
  <c r="C168" i="23"/>
  <c r="C167" i="23"/>
  <c r="C166" i="23"/>
  <c r="C165" i="23"/>
  <c r="C164" i="23"/>
  <c r="C163" i="23"/>
  <c r="C162" i="23"/>
  <c r="C161" i="23"/>
  <c r="C160" i="23"/>
  <c r="C159" i="23"/>
  <c r="C158" i="23"/>
  <c r="C157" i="23"/>
  <c r="C156" i="23"/>
  <c r="C155" i="23"/>
  <c r="C154" i="23"/>
  <c r="C153" i="23"/>
  <c r="C152" i="23"/>
  <c r="C151" i="23"/>
  <c r="C150" i="23"/>
  <c r="C149" i="23"/>
  <c r="C148" i="23"/>
  <c r="C147" i="23"/>
  <c r="C146" i="23"/>
  <c r="C145" i="23"/>
  <c r="C144" i="23"/>
  <c r="C143" i="23"/>
  <c r="C142" i="23"/>
  <c r="C141" i="23"/>
  <c r="C140" i="23"/>
  <c r="C139" i="23"/>
  <c r="C138" i="23"/>
  <c r="C137" i="23"/>
  <c r="C136" i="23"/>
  <c r="C135" i="23"/>
  <c r="C134" i="23"/>
  <c r="C133" i="23"/>
  <c r="C132" i="23"/>
  <c r="C131" i="23"/>
  <c r="C130" i="23"/>
  <c r="C129" i="23"/>
  <c r="C128" i="23"/>
  <c r="C127" i="23"/>
  <c r="C126" i="23"/>
  <c r="C125" i="23"/>
  <c r="C124" i="23"/>
  <c r="C123" i="23"/>
  <c r="C122" i="23"/>
  <c r="C121" i="23"/>
  <c r="C120" i="23"/>
  <c r="C119" i="23"/>
  <c r="C118" i="23"/>
  <c r="C117" i="23"/>
  <c r="C116" i="23"/>
  <c r="C115" i="23"/>
  <c r="C114" i="23"/>
  <c r="C113" i="23"/>
  <c r="C112" i="23"/>
  <c r="C111" i="23"/>
  <c r="C110" i="23"/>
  <c r="C109" i="23"/>
  <c r="C108" i="23"/>
  <c r="C107" i="23"/>
  <c r="C106" i="23"/>
  <c r="C105" i="23"/>
  <c r="C104" i="23"/>
  <c r="C103" i="23"/>
  <c r="C102" i="23"/>
  <c r="C101" i="23"/>
  <c r="C100" i="23"/>
  <c r="C99" i="23"/>
  <c r="C98" i="23"/>
  <c r="C97" i="23"/>
  <c r="C96" i="23"/>
  <c r="C95" i="23"/>
  <c r="C94" i="23"/>
  <c r="C93" i="23"/>
  <c r="C92" i="23"/>
  <c r="C91" i="23"/>
  <c r="C90" i="23"/>
  <c r="C89" i="23"/>
  <c r="C88" i="23"/>
  <c r="C87" i="23"/>
  <c r="C86" i="23"/>
  <c r="C85" i="23"/>
  <c r="C84" i="23"/>
  <c r="C83" i="23"/>
  <c r="C82" i="23"/>
  <c r="C81" i="23"/>
  <c r="C80" i="23"/>
  <c r="C79" i="23"/>
  <c r="C78" i="23"/>
  <c r="C77" i="23"/>
  <c r="C76" i="23"/>
  <c r="C75" i="23"/>
  <c r="C74" i="23"/>
  <c r="C73" i="23"/>
  <c r="C72" i="23"/>
  <c r="C71" i="23"/>
  <c r="C70" i="23"/>
  <c r="C69" i="23"/>
  <c r="C68" i="23"/>
  <c r="C67" i="23"/>
  <c r="C66" i="23"/>
  <c r="C65" i="23"/>
  <c r="C64" i="23"/>
  <c r="C63" i="23"/>
  <c r="C62" i="23"/>
  <c r="C1059" i="22"/>
  <c r="C1058" i="22"/>
  <c r="C1057" i="22"/>
  <c r="C1056" i="22"/>
  <c r="C1055" i="22"/>
  <c r="C1054" i="22"/>
  <c r="C1053" i="22"/>
  <c r="C1052" i="22"/>
  <c r="C1051" i="22"/>
  <c r="C1050" i="22"/>
  <c r="C1049" i="22"/>
  <c r="C1048" i="22"/>
  <c r="C1047" i="22"/>
  <c r="C1046" i="22"/>
  <c r="C1045" i="22"/>
  <c r="C1044" i="22"/>
  <c r="C1043" i="22"/>
  <c r="C1042" i="22"/>
  <c r="C1041" i="22"/>
  <c r="C1040" i="22"/>
  <c r="C1039" i="22"/>
  <c r="C1038" i="22"/>
  <c r="C1037" i="22"/>
  <c r="C1036" i="22"/>
  <c r="C1035" i="22"/>
  <c r="C1034" i="22"/>
  <c r="C1033" i="22"/>
  <c r="C1032" i="22"/>
  <c r="C1031" i="22"/>
  <c r="C1030" i="22"/>
  <c r="C1029" i="22"/>
  <c r="C1028" i="22"/>
  <c r="C1027" i="22"/>
  <c r="C1026" i="22"/>
  <c r="C1025" i="22"/>
  <c r="C1024" i="22"/>
  <c r="C1023" i="22"/>
  <c r="C1022" i="22"/>
  <c r="C1021" i="22"/>
  <c r="C1020" i="22"/>
  <c r="C1019" i="22"/>
  <c r="C1018" i="22"/>
  <c r="C1017" i="22"/>
  <c r="C1016" i="22"/>
  <c r="C1015" i="22"/>
  <c r="C1014" i="22"/>
  <c r="C1013" i="22"/>
  <c r="C1012" i="22"/>
  <c r="C1011" i="22"/>
  <c r="C1010" i="22"/>
  <c r="C1009" i="22"/>
  <c r="C1008" i="22"/>
  <c r="C1007" i="22"/>
  <c r="C1006" i="22"/>
  <c r="C1005" i="22"/>
  <c r="C1004" i="22"/>
  <c r="C1003" i="22"/>
  <c r="C1002" i="22"/>
  <c r="C1001" i="22"/>
  <c r="C1000" i="22"/>
  <c r="C999" i="22"/>
  <c r="C998" i="22"/>
  <c r="C997" i="22"/>
  <c r="C996" i="22"/>
  <c r="C995" i="22"/>
  <c r="C994" i="22"/>
  <c r="C993" i="22"/>
  <c r="C992" i="22"/>
  <c r="C991" i="22"/>
  <c r="C990" i="22"/>
  <c r="C989" i="22"/>
  <c r="C988" i="22"/>
  <c r="C987" i="22"/>
  <c r="C986" i="22"/>
  <c r="C985" i="22"/>
  <c r="C984" i="22"/>
  <c r="C983" i="22"/>
  <c r="C982" i="22"/>
  <c r="C981" i="22"/>
  <c r="C980" i="22"/>
  <c r="C979" i="22"/>
  <c r="C978" i="22"/>
  <c r="C977" i="22"/>
  <c r="C976" i="22"/>
  <c r="C975" i="22"/>
  <c r="C974" i="22"/>
  <c r="C973" i="22"/>
  <c r="C972" i="22"/>
  <c r="C971" i="22"/>
  <c r="C970" i="22"/>
  <c r="C969" i="22"/>
  <c r="C968" i="22"/>
  <c r="C967" i="22"/>
  <c r="C966" i="22"/>
  <c r="C965" i="22"/>
  <c r="C964" i="22"/>
  <c r="C963" i="22"/>
  <c r="C962" i="22"/>
  <c r="C961" i="22"/>
  <c r="C960" i="22"/>
  <c r="C959" i="22"/>
  <c r="C958" i="22"/>
  <c r="C957" i="22"/>
  <c r="C956" i="22"/>
  <c r="C955" i="22"/>
  <c r="C954" i="22"/>
  <c r="C953" i="22"/>
  <c r="C952" i="22"/>
  <c r="C951" i="22"/>
  <c r="C950" i="22"/>
  <c r="C949" i="22"/>
  <c r="C948" i="22"/>
  <c r="C947" i="22"/>
  <c r="C946" i="22"/>
  <c r="C945" i="22"/>
  <c r="C944" i="22"/>
  <c r="C943" i="22"/>
  <c r="C942" i="22"/>
  <c r="C941" i="22"/>
  <c r="C940" i="22"/>
  <c r="C939" i="22"/>
  <c r="C938" i="22"/>
  <c r="C937" i="22"/>
  <c r="C936" i="22"/>
  <c r="C935" i="22"/>
  <c r="C934" i="22"/>
  <c r="C933" i="22"/>
  <c r="C932" i="22"/>
  <c r="C931" i="22"/>
  <c r="C930" i="22"/>
  <c r="C929" i="22"/>
  <c r="C928" i="22"/>
  <c r="C927" i="22"/>
  <c r="C926" i="22"/>
  <c r="C925" i="22"/>
  <c r="C924" i="22"/>
  <c r="C923" i="22"/>
  <c r="C922" i="22"/>
  <c r="C921" i="22"/>
  <c r="C920" i="22"/>
  <c r="C919" i="22"/>
  <c r="C918" i="22"/>
  <c r="C917" i="22"/>
  <c r="C916" i="22"/>
  <c r="C915" i="22"/>
  <c r="C914" i="22"/>
  <c r="C913" i="22"/>
  <c r="C912" i="22"/>
  <c r="C911" i="22"/>
  <c r="C910" i="22"/>
  <c r="C909" i="22"/>
  <c r="C908" i="22"/>
  <c r="C907" i="22"/>
  <c r="C906" i="22"/>
  <c r="C905" i="22"/>
  <c r="C904" i="22"/>
  <c r="C903" i="22"/>
  <c r="C902" i="22"/>
  <c r="C901" i="22"/>
  <c r="C900" i="22"/>
  <c r="C899" i="22"/>
  <c r="C898" i="22"/>
  <c r="C897" i="22"/>
  <c r="C896" i="22"/>
  <c r="C895" i="22"/>
  <c r="C894" i="22"/>
  <c r="C893" i="22"/>
  <c r="C892" i="22"/>
  <c r="C891" i="22"/>
  <c r="C890" i="22"/>
  <c r="C889" i="22"/>
  <c r="C888" i="22"/>
  <c r="C887" i="22"/>
  <c r="C886" i="22"/>
  <c r="C885" i="22"/>
  <c r="C884" i="22"/>
  <c r="C883" i="22"/>
  <c r="C882" i="22"/>
  <c r="C881" i="22"/>
  <c r="C880" i="22"/>
  <c r="C879" i="22"/>
  <c r="C878" i="22"/>
  <c r="C877" i="22"/>
  <c r="C876" i="22"/>
  <c r="C875" i="22"/>
  <c r="C874" i="22"/>
  <c r="C873" i="22"/>
  <c r="C872" i="22"/>
  <c r="C871" i="22"/>
  <c r="C870" i="22"/>
  <c r="C869" i="22"/>
  <c r="C868" i="22"/>
  <c r="C867" i="22"/>
  <c r="C866" i="22"/>
  <c r="C865" i="22"/>
  <c r="C864" i="22"/>
  <c r="C863" i="22"/>
  <c r="C862" i="22"/>
  <c r="C861" i="22"/>
  <c r="C860" i="22"/>
  <c r="C859" i="22"/>
  <c r="C858" i="22"/>
  <c r="C857" i="22"/>
  <c r="C856" i="22"/>
  <c r="C855" i="22"/>
  <c r="C854" i="22"/>
  <c r="C853" i="22"/>
  <c r="C852" i="22"/>
  <c r="C851" i="22"/>
  <c r="C850" i="22"/>
  <c r="C849" i="22"/>
  <c r="C848" i="22"/>
  <c r="C847" i="22"/>
  <c r="C846" i="22"/>
  <c r="C845" i="22"/>
  <c r="C844" i="22"/>
  <c r="C843" i="22"/>
  <c r="C842" i="22"/>
  <c r="C841" i="22"/>
  <c r="C840" i="22"/>
  <c r="C839" i="22"/>
  <c r="C838" i="22"/>
  <c r="C837" i="22"/>
  <c r="C836" i="22"/>
  <c r="C835" i="22"/>
  <c r="C834" i="22"/>
  <c r="C833" i="22"/>
  <c r="C832" i="22"/>
  <c r="C831" i="22"/>
  <c r="C830" i="22"/>
  <c r="C829" i="22"/>
  <c r="C828" i="22"/>
  <c r="C827" i="22"/>
  <c r="C826" i="22"/>
  <c r="C825" i="22"/>
  <c r="C824" i="22"/>
  <c r="C823" i="22"/>
  <c r="C822" i="22"/>
  <c r="C821" i="22"/>
  <c r="C820" i="22"/>
  <c r="C819" i="22"/>
  <c r="C818" i="22"/>
  <c r="C817" i="22"/>
  <c r="C816" i="22"/>
  <c r="C815" i="22"/>
  <c r="C814" i="22"/>
  <c r="C813" i="22"/>
  <c r="C812" i="22"/>
  <c r="C811" i="22"/>
  <c r="C810" i="22"/>
  <c r="C809" i="22"/>
  <c r="C808" i="22"/>
  <c r="C807" i="22"/>
  <c r="C806" i="22"/>
  <c r="C805" i="22"/>
  <c r="C804" i="22"/>
  <c r="C803" i="22"/>
  <c r="C802" i="22"/>
  <c r="C801" i="22"/>
  <c r="C800" i="22"/>
  <c r="C799" i="22"/>
  <c r="C798" i="22"/>
  <c r="C797" i="22"/>
  <c r="C796" i="22"/>
  <c r="C795" i="22"/>
  <c r="C794" i="22"/>
  <c r="C793" i="22"/>
  <c r="C792" i="22"/>
  <c r="C791" i="22"/>
  <c r="C790" i="22"/>
  <c r="C789" i="22"/>
  <c r="C788" i="22"/>
  <c r="C787" i="22"/>
  <c r="C786" i="22"/>
  <c r="C785" i="22"/>
  <c r="C784" i="22"/>
  <c r="C783" i="22"/>
  <c r="C782" i="22"/>
  <c r="C781" i="22"/>
  <c r="C780" i="22"/>
  <c r="C779" i="22"/>
  <c r="C778" i="22"/>
  <c r="C777" i="22"/>
  <c r="C776" i="22"/>
  <c r="C775" i="22"/>
  <c r="C774" i="22"/>
  <c r="C773" i="22"/>
  <c r="C772" i="22"/>
  <c r="C771" i="22"/>
  <c r="C770" i="22"/>
  <c r="C769" i="22"/>
  <c r="C768" i="22"/>
  <c r="C767" i="22"/>
  <c r="C766" i="22"/>
  <c r="C765" i="22"/>
  <c r="C764" i="22"/>
  <c r="C763" i="22"/>
  <c r="C762" i="22"/>
  <c r="C761" i="22"/>
  <c r="C760" i="22"/>
  <c r="C759" i="22"/>
  <c r="C758" i="22"/>
  <c r="C757" i="22"/>
  <c r="C756" i="22"/>
  <c r="C755" i="22"/>
  <c r="C754" i="22"/>
  <c r="C753" i="22"/>
  <c r="C752" i="22"/>
  <c r="C751" i="22"/>
  <c r="C750" i="22"/>
  <c r="C749" i="22"/>
  <c r="C748" i="22"/>
  <c r="C747" i="22"/>
  <c r="C746" i="22"/>
  <c r="C745" i="22"/>
  <c r="C744" i="22"/>
  <c r="C743" i="22"/>
  <c r="C742" i="22"/>
  <c r="C741" i="22"/>
  <c r="C740" i="22"/>
  <c r="C739" i="22"/>
  <c r="C738" i="22"/>
  <c r="C737" i="22"/>
  <c r="C736" i="22"/>
  <c r="C735" i="22"/>
  <c r="C734" i="22"/>
  <c r="C733" i="22"/>
  <c r="C732" i="22"/>
  <c r="C731" i="22"/>
  <c r="C730" i="22"/>
  <c r="C729" i="22"/>
  <c r="C728" i="22"/>
  <c r="C727" i="22"/>
  <c r="C726" i="22"/>
  <c r="C725" i="22"/>
  <c r="C724" i="22"/>
  <c r="C723" i="22"/>
  <c r="C722" i="22"/>
  <c r="C721" i="22"/>
  <c r="C720" i="22"/>
  <c r="C719" i="22"/>
  <c r="C718" i="22"/>
  <c r="C717" i="22"/>
  <c r="C716" i="22"/>
  <c r="C715" i="22"/>
  <c r="C714" i="22"/>
  <c r="C713" i="22"/>
  <c r="C712" i="22"/>
  <c r="C711" i="22"/>
  <c r="C710" i="22"/>
  <c r="C709" i="22"/>
  <c r="C708" i="22"/>
  <c r="C707" i="22"/>
  <c r="C706" i="22"/>
  <c r="C705" i="22"/>
  <c r="C704" i="22"/>
  <c r="C703" i="22"/>
  <c r="C702" i="22"/>
  <c r="C701" i="22"/>
  <c r="C700" i="22"/>
  <c r="C699" i="22"/>
  <c r="C698" i="22"/>
  <c r="C697" i="22"/>
  <c r="C696" i="22"/>
  <c r="C695" i="22"/>
  <c r="C694" i="22"/>
  <c r="C693" i="22"/>
  <c r="C692" i="22"/>
  <c r="C691" i="22"/>
  <c r="C690" i="22"/>
  <c r="C689" i="22"/>
  <c r="C688" i="22"/>
  <c r="C687" i="22"/>
  <c r="C686" i="22"/>
  <c r="C685" i="22"/>
  <c r="C684" i="22"/>
  <c r="C683" i="22"/>
  <c r="C682" i="22"/>
  <c r="C681" i="22"/>
  <c r="C680" i="22"/>
  <c r="C679" i="22"/>
  <c r="C678" i="22"/>
  <c r="C677" i="22"/>
  <c r="C676" i="22"/>
  <c r="C675" i="22"/>
  <c r="C674" i="22"/>
  <c r="C673" i="22"/>
  <c r="C672" i="22"/>
  <c r="C671" i="22"/>
  <c r="C670" i="22"/>
  <c r="C669" i="22"/>
  <c r="C668" i="22"/>
  <c r="C667" i="22"/>
  <c r="C666" i="22"/>
  <c r="C665" i="22"/>
  <c r="C664" i="22"/>
  <c r="C663" i="22"/>
  <c r="C662" i="22"/>
  <c r="C661" i="22"/>
  <c r="C660" i="22"/>
  <c r="C659" i="22"/>
  <c r="C658" i="22"/>
  <c r="C657" i="22"/>
  <c r="C656" i="22"/>
  <c r="C655" i="22"/>
  <c r="C654" i="22"/>
  <c r="C653" i="22"/>
  <c r="C652" i="22"/>
  <c r="C651" i="22"/>
  <c r="C650" i="22"/>
  <c r="C649" i="22"/>
  <c r="C648" i="22"/>
  <c r="C647" i="22"/>
  <c r="C646" i="22"/>
  <c r="C645" i="22"/>
  <c r="C644" i="22"/>
  <c r="C643" i="22"/>
  <c r="C642" i="22"/>
  <c r="C641" i="22"/>
  <c r="C640" i="22"/>
  <c r="C639" i="22"/>
  <c r="C638" i="22"/>
  <c r="C637" i="22"/>
  <c r="C636" i="22"/>
  <c r="C635" i="22"/>
  <c r="C634" i="22"/>
  <c r="C633" i="22"/>
  <c r="C632" i="22"/>
  <c r="C631" i="22"/>
  <c r="C630" i="22"/>
  <c r="C629" i="22"/>
  <c r="C628" i="22"/>
  <c r="C627" i="22"/>
  <c r="C626" i="22"/>
  <c r="C625" i="22"/>
  <c r="C624" i="22"/>
  <c r="C623" i="22"/>
  <c r="C622" i="22"/>
  <c r="C621" i="22"/>
  <c r="C620" i="22"/>
  <c r="C619" i="22"/>
  <c r="C618" i="22"/>
  <c r="C617" i="22"/>
  <c r="C616" i="22"/>
  <c r="C615" i="22"/>
  <c r="C614" i="22"/>
  <c r="C613" i="22"/>
  <c r="C612" i="22"/>
  <c r="C611" i="22"/>
  <c r="C610" i="22"/>
  <c r="C609" i="22"/>
  <c r="C608" i="22"/>
  <c r="C607" i="22"/>
  <c r="C606" i="22"/>
  <c r="C605" i="22"/>
  <c r="C604" i="22"/>
  <c r="C603" i="22"/>
  <c r="C602" i="22"/>
  <c r="C601" i="22"/>
  <c r="C600" i="22"/>
  <c r="C599" i="22"/>
  <c r="C598" i="22"/>
  <c r="C597" i="22"/>
  <c r="C596" i="22"/>
  <c r="C595" i="22"/>
  <c r="C594" i="22"/>
  <c r="C593" i="22"/>
  <c r="C592" i="22"/>
  <c r="C591" i="22"/>
  <c r="C590" i="22"/>
  <c r="C589" i="22"/>
  <c r="C588" i="22"/>
  <c r="C587" i="22"/>
  <c r="C586" i="22"/>
  <c r="C585" i="22"/>
  <c r="C584" i="22"/>
  <c r="C583" i="22"/>
  <c r="C582" i="22"/>
  <c r="C581" i="22"/>
  <c r="C580" i="22"/>
  <c r="C579" i="22"/>
  <c r="C578" i="22"/>
  <c r="C577" i="22"/>
  <c r="C576" i="22"/>
  <c r="C575" i="22"/>
  <c r="C574" i="22"/>
  <c r="C573" i="22"/>
  <c r="C572" i="22"/>
  <c r="C571" i="22"/>
  <c r="C570" i="22"/>
  <c r="C569" i="22"/>
  <c r="C568" i="22"/>
  <c r="C567" i="22"/>
  <c r="C566" i="22"/>
  <c r="C565" i="22"/>
  <c r="C564" i="22"/>
  <c r="C563" i="22"/>
  <c r="C562" i="22"/>
  <c r="C561" i="22"/>
  <c r="C560" i="22"/>
  <c r="C559" i="22"/>
  <c r="C558" i="22"/>
  <c r="C557" i="22"/>
  <c r="C556" i="22"/>
  <c r="C555" i="22"/>
  <c r="C554" i="22"/>
  <c r="C553" i="22"/>
  <c r="C552" i="22"/>
  <c r="C551" i="22"/>
  <c r="C550" i="22"/>
  <c r="C549" i="22"/>
  <c r="C548" i="22"/>
  <c r="C547" i="22"/>
  <c r="C546" i="22"/>
  <c r="C545" i="22"/>
  <c r="C544" i="22"/>
  <c r="C543" i="22"/>
  <c r="C542" i="22"/>
  <c r="C541" i="22"/>
  <c r="C540" i="22"/>
  <c r="C539" i="22"/>
  <c r="C538" i="22"/>
  <c r="C537" i="22"/>
  <c r="C536" i="22"/>
  <c r="C535" i="22"/>
  <c r="C534" i="22"/>
  <c r="C533" i="22"/>
  <c r="C532" i="22"/>
  <c r="C531" i="22"/>
  <c r="C530" i="22"/>
  <c r="C529" i="22"/>
  <c r="C528" i="22"/>
  <c r="C527" i="22"/>
  <c r="C526" i="22"/>
  <c r="C525" i="22"/>
  <c r="C524" i="22"/>
  <c r="C523" i="22"/>
  <c r="C522" i="22"/>
  <c r="C521" i="22"/>
  <c r="C520" i="22"/>
  <c r="C519" i="22"/>
  <c r="C518" i="22"/>
  <c r="C517" i="22"/>
  <c r="C516" i="22"/>
  <c r="C515" i="22"/>
  <c r="C514" i="22"/>
  <c r="C513" i="22"/>
  <c r="C512" i="22"/>
  <c r="C511" i="22"/>
  <c r="C510" i="22"/>
  <c r="C509" i="22"/>
  <c r="C508" i="22"/>
  <c r="C507" i="22"/>
  <c r="C506" i="22"/>
  <c r="C505" i="22"/>
  <c r="C504" i="22"/>
  <c r="C503" i="22"/>
  <c r="C502" i="22"/>
  <c r="C501" i="22"/>
  <c r="C500" i="22"/>
  <c r="C499" i="22"/>
  <c r="C498" i="22"/>
  <c r="C497" i="22"/>
  <c r="C496" i="22"/>
  <c r="C495" i="22"/>
  <c r="C494" i="22"/>
  <c r="C493" i="22"/>
  <c r="C492" i="22"/>
  <c r="C491" i="22"/>
  <c r="C490" i="22"/>
  <c r="C489" i="22"/>
  <c r="C488" i="22"/>
  <c r="C487" i="22"/>
  <c r="C486" i="22"/>
  <c r="C485" i="22"/>
  <c r="C484" i="22"/>
  <c r="C483" i="22"/>
  <c r="C482" i="22"/>
  <c r="C481" i="22"/>
  <c r="C480" i="22"/>
  <c r="C479" i="22"/>
  <c r="C478" i="22"/>
  <c r="C477" i="22"/>
  <c r="C476" i="22"/>
  <c r="C475" i="22"/>
  <c r="C474" i="22"/>
  <c r="C473" i="22"/>
  <c r="C472" i="22"/>
  <c r="C471" i="22"/>
  <c r="C470" i="22"/>
  <c r="C469" i="22"/>
  <c r="C468" i="22"/>
  <c r="C467" i="22"/>
  <c r="C466" i="22"/>
  <c r="C465" i="22"/>
  <c r="C464" i="22"/>
  <c r="C463" i="22"/>
  <c r="C462" i="22"/>
  <c r="C461" i="22"/>
  <c r="C460" i="22"/>
  <c r="C459" i="22"/>
  <c r="C458" i="22"/>
  <c r="C457" i="22"/>
  <c r="C456" i="22"/>
  <c r="C455" i="22"/>
  <c r="C454" i="22"/>
  <c r="C453" i="22"/>
  <c r="C452" i="22"/>
  <c r="C451" i="22"/>
  <c r="C450" i="22"/>
  <c r="C449" i="22"/>
  <c r="C448" i="22"/>
  <c r="C447" i="22"/>
  <c r="C446" i="22"/>
  <c r="C445" i="22"/>
  <c r="C444" i="22"/>
  <c r="C443" i="22"/>
  <c r="C442" i="22"/>
  <c r="C441" i="22"/>
  <c r="C440" i="22"/>
  <c r="C439" i="22"/>
  <c r="C438" i="22"/>
  <c r="C437" i="22"/>
  <c r="C436" i="22"/>
  <c r="C435" i="22"/>
  <c r="C434" i="22"/>
  <c r="C433" i="22"/>
  <c r="C432" i="22"/>
  <c r="C431" i="22"/>
  <c r="C430" i="22"/>
  <c r="C429" i="22"/>
  <c r="C428" i="22"/>
  <c r="C427" i="22"/>
  <c r="C426" i="22"/>
  <c r="C425" i="22"/>
  <c r="C424" i="22"/>
  <c r="C423" i="22"/>
  <c r="C422" i="22"/>
  <c r="C421" i="22"/>
  <c r="C420" i="22"/>
  <c r="C419" i="22"/>
  <c r="C418" i="22"/>
  <c r="C417" i="22"/>
  <c r="C416" i="22"/>
  <c r="C415" i="22"/>
  <c r="C414" i="22"/>
  <c r="C413" i="22"/>
  <c r="C412" i="22"/>
  <c r="C411" i="22"/>
  <c r="C410" i="22"/>
  <c r="C409" i="22"/>
  <c r="C408" i="22"/>
  <c r="C407" i="22"/>
  <c r="C406" i="22"/>
  <c r="C405" i="22"/>
  <c r="C404" i="22"/>
  <c r="C403" i="22"/>
  <c r="C402" i="22"/>
  <c r="C401" i="22"/>
  <c r="C400" i="22"/>
  <c r="C399" i="22"/>
  <c r="C398" i="22"/>
  <c r="C397" i="22"/>
  <c r="C396" i="22"/>
  <c r="C395" i="22"/>
  <c r="C394" i="22"/>
  <c r="C393" i="22"/>
  <c r="C392" i="22"/>
  <c r="C391" i="22"/>
  <c r="C390" i="22"/>
  <c r="C389" i="22"/>
  <c r="C388" i="22"/>
  <c r="C387" i="22"/>
  <c r="C386" i="22"/>
  <c r="C385" i="22"/>
  <c r="C384" i="22"/>
  <c r="C383" i="22"/>
  <c r="C382" i="22"/>
  <c r="C381" i="22"/>
  <c r="C380" i="22"/>
  <c r="C379" i="22"/>
  <c r="C378" i="22"/>
  <c r="C377" i="22"/>
  <c r="C376" i="22"/>
  <c r="C375" i="22"/>
  <c r="C374" i="22"/>
  <c r="C373" i="22"/>
  <c r="C372" i="22"/>
  <c r="C371" i="22"/>
  <c r="C370" i="22"/>
  <c r="C369" i="22"/>
  <c r="C368" i="22"/>
  <c r="C367" i="22"/>
  <c r="C366" i="22"/>
  <c r="C365" i="22"/>
  <c r="C364" i="22"/>
  <c r="C363" i="22"/>
  <c r="C362" i="22"/>
  <c r="C361" i="22"/>
  <c r="C360" i="22"/>
  <c r="C359" i="22"/>
  <c r="C358" i="22"/>
  <c r="C357" i="22"/>
  <c r="C356" i="22"/>
  <c r="C355" i="22"/>
  <c r="C354" i="22"/>
  <c r="C353" i="22"/>
  <c r="C352" i="22"/>
  <c r="C351" i="22"/>
  <c r="C350" i="22"/>
  <c r="C349" i="22"/>
  <c r="C348" i="22"/>
  <c r="C347" i="22"/>
  <c r="C346" i="22"/>
  <c r="C345" i="22"/>
  <c r="C344" i="22"/>
  <c r="C343" i="22"/>
  <c r="C342" i="22"/>
  <c r="C341" i="22"/>
  <c r="C340" i="22"/>
  <c r="C339" i="22"/>
  <c r="C338" i="22"/>
  <c r="C337" i="22"/>
  <c r="C336" i="22"/>
  <c r="C335" i="22"/>
  <c r="C334" i="22"/>
  <c r="C333" i="22"/>
  <c r="C332" i="22"/>
  <c r="C331" i="22"/>
  <c r="C330" i="22"/>
  <c r="C329" i="22"/>
  <c r="C328" i="22"/>
  <c r="C327" i="22"/>
  <c r="C326" i="22"/>
  <c r="C325" i="22"/>
  <c r="C324" i="22"/>
  <c r="C323" i="22"/>
  <c r="C322" i="22"/>
  <c r="C321" i="22"/>
  <c r="C320" i="22"/>
  <c r="C319" i="22"/>
  <c r="C318" i="22"/>
  <c r="C317" i="22"/>
  <c r="C316" i="22"/>
  <c r="C315" i="22"/>
  <c r="C314" i="22"/>
  <c r="C313" i="22"/>
  <c r="C312" i="22"/>
  <c r="C311" i="22"/>
  <c r="C310" i="22"/>
  <c r="C309" i="22"/>
  <c r="C308" i="22"/>
  <c r="C307" i="22"/>
  <c r="C306" i="22"/>
  <c r="C305" i="22"/>
  <c r="C304" i="22"/>
  <c r="C303" i="22"/>
  <c r="C302" i="22"/>
  <c r="C301" i="22"/>
  <c r="C300" i="22"/>
  <c r="C299" i="22"/>
  <c r="C298" i="22"/>
  <c r="C297" i="22"/>
  <c r="C296" i="22"/>
  <c r="C295" i="22"/>
  <c r="C294" i="22"/>
  <c r="C293" i="22"/>
  <c r="C292" i="22"/>
  <c r="C291" i="22"/>
  <c r="C290" i="22"/>
  <c r="C289" i="22"/>
  <c r="C288" i="22"/>
  <c r="C287" i="22"/>
  <c r="C286" i="22"/>
  <c r="C285" i="22"/>
  <c r="C284" i="22"/>
  <c r="C283" i="22"/>
  <c r="C282" i="22"/>
  <c r="C281" i="22"/>
  <c r="C280" i="22"/>
  <c r="C279" i="22"/>
  <c r="C278" i="22"/>
  <c r="C277" i="22"/>
  <c r="C276" i="22"/>
  <c r="C275" i="22"/>
  <c r="C274" i="22"/>
  <c r="C273" i="22"/>
  <c r="C272" i="22"/>
  <c r="C271" i="22"/>
  <c r="C270" i="22"/>
  <c r="C269" i="22"/>
  <c r="C268" i="22"/>
  <c r="C267" i="22"/>
  <c r="C266" i="22"/>
  <c r="C265" i="22"/>
  <c r="C264" i="22"/>
  <c r="C263" i="22"/>
  <c r="C262" i="22"/>
  <c r="C261" i="22"/>
  <c r="C260" i="22"/>
  <c r="C259" i="22"/>
  <c r="C258" i="22"/>
  <c r="C257" i="22"/>
  <c r="C256" i="22"/>
  <c r="C255" i="22"/>
  <c r="C254" i="22"/>
  <c r="C253" i="22"/>
  <c r="C252" i="22"/>
  <c r="C251" i="22"/>
  <c r="C250" i="22"/>
  <c r="C249" i="22"/>
  <c r="C248" i="22"/>
  <c r="C247" i="22"/>
  <c r="C246" i="22"/>
  <c r="C245" i="22"/>
  <c r="C244" i="22"/>
  <c r="C243" i="22"/>
  <c r="C242" i="22"/>
  <c r="C241" i="22"/>
  <c r="C240" i="22"/>
  <c r="C239" i="22"/>
  <c r="C238" i="22"/>
  <c r="C237" i="22"/>
  <c r="C236" i="22"/>
  <c r="C235" i="22"/>
  <c r="C234" i="22"/>
  <c r="C233" i="22"/>
  <c r="C232" i="22"/>
  <c r="C231" i="22"/>
  <c r="C230" i="22"/>
  <c r="C229" i="22"/>
  <c r="C228" i="22"/>
  <c r="C227" i="22"/>
  <c r="C226" i="22"/>
  <c r="C225" i="22"/>
  <c r="C224" i="22"/>
  <c r="C223" i="22"/>
  <c r="C222" i="22"/>
  <c r="C221" i="22"/>
  <c r="C220" i="22"/>
  <c r="C219" i="22"/>
  <c r="C218" i="22"/>
  <c r="C217" i="22"/>
  <c r="C216" i="22"/>
  <c r="C215" i="22"/>
  <c r="C214" i="22"/>
  <c r="C213" i="22"/>
  <c r="C212" i="22"/>
  <c r="C211" i="22"/>
  <c r="C210" i="22"/>
  <c r="C209" i="22"/>
  <c r="C208" i="22"/>
  <c r="C207" i="22"/>
  <c r="C206" i="22"/>
  <c r="C205" i="22"/>
  <c r="C204" i="22"/>
  <c r="C203" i="22"/>
  <c r="C202" i="22"/>
  <c r="C201" i="22"/>
  <c r="C200" i="22"/>
  <c r="C199" i="22"/>
  <c r="C198" i="22"/>
  <c r="C197" i="22"/>
  <c r="C196" i="22"/>
  <c r="C195" i="22"/>
  <c r="C194" i="22"/>
  <c r="C193" i="22"/>
  <c r="C192" i="22"/>
  <c r="C191" i="22"/>
  <c r="C190" i="22"/>
  <c r="C189" i="22"/>
  <c r="C188" i="22"/>
  <c r="C187" i="22"/>
  <c r="C186" i="22"/>
  <c r="C185" i="22"/>
  <c r="C184" i="22"/>
  <c r="C183" i="22"/>
  <c r="C182" i="22"/>
  <c r="C181" i="22"/>
  <c r="C180" i="22"/>
  <c r="C179" i="22"/>
  <c r="C178" i="22"/>
  <c r="C177" i="22"/>
  <c r="C176" i="22"/>
  <c r="C175" i="22"/>
  <c r="C174" i="22"/>
  <c r="C173" i="22"/>
  <c r="C172" i="22"/>
  <c r="C171" i="22"/>
  <c r="C170" i="22"/>
  <c r="C169" i="22"/>
  <c r="C168" i="22"/>
  <c r="C167" i="22"/>
  <c r="C166" i="22"/>
  <c r="C165" i="22"/>
  <c r="C164" i="22"/>
  <c r="C163" i="22"/>
  <c r="C162" i="22"/>
  <c r="C161" i="22"/>
  <c r="C160" i="22"/>
  <c r="C159" i="22"/>
  <c r="C158" i="22"/>
  <c r="C157" i="22"/>
  <c r="C156" i="22"/>
  <c r="C155" i="22"/>
  <c r="C154" i="22"/>
  <c r="C153" i="22"/>
  <c r="C152" i="22"/>
  <c r="C151" i="22"/>
  <c r="C150" i="22"/>
  <c r="C149" i="22"/>
  <c r="C148" i="22"/>
  <c r="C147" i="22"/>
  <c r="C146" i="22"/>
  <c r="C145" i="22"/>
  <c r="C144" i="22"/>
  <c r="C143" i="22"/>
  <c r="C142" i="22"/>
  <c r="C141" i="22"/>
  <c r="C140" i="22"/>
  <c r="C139" i="22"/>
  <c r="C138" i="22"/>
  <c r="C137" i="22"/>
  <c r="C136" i="22"/>
  <c r="C135" i="22"/>
  <c r="C134" i="22"/>
  <c r="C133" i="22"/>
  <c r="C132" i="22"/>
  <c r="C131" i="22"/>
  <c r="C130" i="22"/>
  <c r="C129" i="22"/>
  <c r="C128" i="22"/>
  <c r="C127" i="22"/>
  <c r="C126" i="22"/>
  <c r="C125" i="22"/>
  <c r="C124" i="22"/>
  <c r="C123" i="22"/>
  <c r="C122" i="22"/>
  <c r="C121" i="22"/>
  <c r="C120" i="22"/>
  <c r="C119" i="22"/>
  <c r="C118" i="22"/>
  <c r="C117" i="22"/>
  <c r="C116" i="22"/>
  <c r="C115" i="22"/>
  <c r="C114" i="22"/>
  <c r="C113" i="22"/>
  <c r="C112" i="22"/>
  <c r="C111" i="22"/>
  <c r="C110" i="22"/>
  <c r="C109" i="22"/>
  <c r="C108" i="22"/>
  <c r="C107" i="22"/>
  <c r="C106" i="22"/>
  <c r="C105" i="22"/>
  <c r="C104" i="22"/>
  <c r="C103" i="22"/>
  <c r="C102" i="22"/>
  <c r="C101" i="22"/>
  <c r="C100" i="22"/>
  <c r="C99" i="22"/>
  <c r="C98" i="22"/>
  <c r="C97" i="22"/>
  <c r="C96" i="22"/>
  <c r="C95" i="22"/>
  <c r="C94" i="22"/>
  <c r="C93" i="22"/>
  <c r="C92" i="22"/>
  <c r="C91" i="22"/>
  <c r="C90" i="22"/>
  <c r="C89" i="22"/>
  <c r="C88" i="22"/>
  <c r="C87" i="22"/>
  <c r="C86" i="22"/>
  <c r="C85" i="22"/>
  <c r="C84" i="22"/>
  <c r="C83" i="22"/>
  <c r="C82" i="22"/>
  <c r="C81" i="22"/>
  <c r="C80" i="22"/>
  <c r="C79" i="22"/>
  <c r="C78" i="22"/>
  <c r="C77" i="22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1059" i="21"/>
  <c r="C1058" i="21"/>
  <c r="C1057" i="21"/>
  <c r="C1056" i="21"/>
  <c r="C1055" i="21"/>
  <c r="C1054" i="21"/>
  <c r="C1053" i="21"/>
  <c r="C1052" i="21"/>
  <c r="C1051" i="21"/>
  <c r="C1050" i="21"/>
  <c r="C1049" i="21"/>
  <c r="C1048" i="21"/>
  <c r="C1047" i="21"/>
  <c r="C1046" i="21"/>
  <c r="C1045" i="21"/>
  <c r="C1044" i="21"/>
  <c r="C1043" i="21"/>
  <c r="C1042" i="21"/>
  <c r="C1041" i="21"/>
  <c r="C1040" i="21"/>
  <c r="C1039" i="21"/>
  <c r="C1038" i="21"/>
  <c r="C1037" i="21"/>
  <c r="C1036" i="21"/>
  <c r="C1035" i="21"/>
  <c r="C1034" i="21"/>
  <c r="C1033" i="21"/>
  <c r="C1032" i="21"/>
  <c r="C1031" i="21"/>
  <c r="C1030" i="21"/>
  <c r="C1029" i="21"/>
  <c r="C1028" i="21"/>
  <c r="C1027" i="21"/>
  <c r="C1026" i="21"/>
  <c r="C1025" i="21"/>
  <c r="C1024" i="21"/>
  <c r="C1023" i="21"/>
  <c r="C1022" i="21"/>
  <c r="C1021" i="21"/>
  <c r="C1020" i="21"/>
  <c r="C1019" i="21"/>
  <c r="C1018" i="21"/>
  <c r="C1017" i="21"/>
  <c r="C1016" i="21"/>
  <c r="C1015" i="21"/>
  <c r="C1014" i="21"/>
  <c r="C1013" i="21"/>
  <c r="C1012" i="21"/>
  <c r="C1011" i="21"/>
  <c r="C1010" i="21"/>
  <c r="C1009" i="21"/>
  <c r="C1008" i="21"/>
  <c r="C1007" i="21"/>
  <c r="C1006" i="21"/>
  <c r="C1005" i="21"/>
  <c r="C1004" i="21"/>
  <c r="C1003" i="21"/>
  <c r="C1002" i="21"/>
  <c r="C1001" i="21"/>
  <c r="C1000" i="21"/>
  <c r="C999" i="21"/>
  <c r="C998" i="21"/>
  <c r="C997" i="21"/>
  <c r="C996" i="21"/>
  <c r="C995" i="21"/>
  <c r="C994" i="21"/>
  <c r="C993" i="21"/>
  <c r="C992" i="21"/>
  <c r="C991" i="21"/>
  <c r="C990" i="21"/>
  <c r="C989" i="21"/>
  <c r="C988" i="21"/>
  <c r="C987" i="21"/>
  <c r="C986" i="21"/>
  <c r="C985" i="21"/>
  <c r="C984" i="21"/>
  <c r="C983" i="21"/>
  <c r="C982" i="21"/>
  <c r="C981" i="21"/>
  <c r="C980" i="21"/>
  <c r="C979" i="21"/>
  <c r="C978" i="21"/>
  <c r="C977" i="21"/>
  <c r="C976" i="21"/>
  <c r="C975" i="21"/>
  <c r="C974" i="21"/>
  <c r="C973" i="21"/>
  <c r="C972" i="21"/>
  <c r="C971" i="21"/>
  <c r="C970" i="21"/>
  <c r="C969" i="21"/>
  <c r="C968" i="21"/>
  <c r="C967" i="21"/>
  <c r="C966" i="21"/>
  <c r="C965" i="21"/>
  <c r="C964" i="21"/>
  <c r="C963" i="21"/>
  <c r="C962" i="21"/>
  <c r="C961" i="21"/>
  <c r="C960" i="21"/>
  <c r="C959" i="21"/>
  <c r="C958" i="21"/>
  <c r="C957" i="21"/>
  <c r="C956" i="21"/>
  <c r="C955" i="21"/>
  <c r="C954" i="21"/>
  <c r="C953" i="21"/>
  <c r="C952" i="21"/>
  <c r="C951" i="21"/>
  <c r="C950" i="21"/>
  <c r="C949" i="21"/>
  <c r="C948" i="21"/>
  <c r="C947" i="21"/>
  <c r="C946" i="21"/>
  <c r="C945" i="21"/>
  <c r="C944" i="21"/>
  <c r="C943" i="21"/>
  <c r="C942" i="21"/>
  <c r="C941" i="21"/>
  <c r="C940" i="21"/>
  <c r="C939" i="21"/>
  <c r="C938" i="21"/>
  <c r="C937" i="21"/>
  <c r="C936" i="21"/>
  <c r="C935" i="21"/>
  <c r="C934" i="21"/>
  <c r="C933" i="21"/>
  <c r="C932" i="21"/>
  <c r="C931" i="21"/>
  <c r="C930" i="21"/>
  <c r="C929" i="21"/>
  <c r="C928" i="21"/>
  <c r="C927" i="21"/>
  <c r="C926" i="21"/>
  <c r="C925" i="21"/>
  <c r="C924" i="21"/>
  <c r="C923" i="21"/>
  <c r="C922" i="21"/>
  <c r="C921" i="21"/>
  <c r="C920" i="21"/>
  <c r="C919" i="21"/>
  <c r="C918" i="21"/>
  <c r="C917" i="21"/>
  <c r="C916" i="21"/>
  <c r="C915" i="21"/>
  <c r="C914" i="21"/>
  <c r="C913" i="21"/>
  <c r="C912" i="21"/>
  <c r="C911" i="21"/>
  <c r="C910" i="21"/>
  <c r="C909" i="21"/>
  <c r="C908" i="21"/>
  <c r="C907" i="21"/>
  <c r="C906" i="21"/>
  <c r="C905" i="21"/>
  <c r="C904" i="21"/>
  <c r="C903" i="21"/>
  <c r="C902" i="21"/>
  <c r="C901" i="21"/>
  <c r="C900" i="21"/>
  <c r="C899" i="21"/>
  <c r="C898" i="21"/>
  <c r="C897" i="21"/>
  <c r="C896" i="21"/>
  <c r="C895" i="21"/>
  <c r="C894" i="21"/>
  <c r="C893" i="21"/>
  <c r="C892" i="21"/>
  <c r="C891" i="21"/>
  <c r="C890" i="21"/>
  <c r="C889" i="21"/>
  <c r="C888" i="21"/>
  <c r="C887" i="21"/>
  <c r="C886" i="21"/>
  <c r="C885" i="21"/>
  <c r="C884" i="21"/>
  <c r="C883" i="21"/>
  <c r="C882" i="21"/>
  <c r="C881" i="21"/>
  <c r="C880" i="21"/>
  <c r="C879" i="21"/>
  <c r="C878" i="21"/>
  <c r="C877" i="21"/>
  <c r="C876" i="21"/>
  <c r="C875" i="21"/>
  <c r="C874" i="21"/>
  <c r="C873" i="21"/>
  <c r="C872" i="21"/>
  <c r="C871" i="21"/>
  <c r="C870" i="21"/>
  <c r="C869" i="21"/>
  <c r="C868" i="21"/>
  <c r="C867" i="21"/>
  <c r="C866" i="21"/>
  <c r="C865" i="21"/>
  <c r="C864" i="21"/>
  <c r="C863" i="21"/>
  <c r="C862" i="21"/>
  <c r="C861" i="21"/>
  <c r="C860" i="21"/>
  <c r="C859" i="21"/>
  <c r="C858" i="21"/>
  <c r="C857" i="21"/>
  <c r="C856" i="21"/>
  <c r="C855" i="21"/>
  <c r="C854" i="21"/>
  <c r="C853" i="21"/>
  <c r="C852" i="21"/>
  <c r="C851" i="21"/>
  <c r="C850" i="21"/>
  <c r="C849" i="21"/>
  <c r="C848" i="21"/>
  <c r="C847" i="21"/>
  <c r="C846" i="21"/>
  <c r="C845" i="21"/>
  <c r="C844" i="21"/>
  <c r="C843" i="21"/>
  <c r="C842" i="21"/>
  <c r="C841" i="21"/>
  <c r="C840" i="21"/>
  <c r="C839" i="21"/>
  <c r="C838" i="21"/>
  <c r="C837" i="21"/>
  <c r="C836" i="21"/>
  <c r="C835" i="21"/>
  <c r="C834" i="21"/>
  <c r="C833" i="21"/>
  <c r="C832" i="21"/>
  <c r="C831" i="21"/>
  <c r="C830" i="21"/>
  <c r="C829" i="21"/>
  <c r="C828" i="21"/>
  <c r="C827" i="21"/>
  <c r="C826" i="21"/>
  <c r="C825" i="21"/>
  <c r="C824" i="21"/>
  <c r="C823" i="21"/>
  <c r="C822" i="21"/>
  <c r="C821" i="21"/>
  <c r="C820" i="21"/>
  <c r="C819" i="21"/>
  <c r="C818" i="21"/>
  <c r="C817" i="21"/>
  <c r="C816" i="21"/>
  <c r="C815" i="21"/>
  <c r="C814" i="21"/>
  <c r="C813" i="21"/>
  <c r="C812" i="21"/>
  <c r="C811" i="21"/>
  <c r="C810" i="21"/>
  <c r="C809" i="21"/>
  <c r="C808" i="21"/>
  <c r="C807" i="21"/>
  <c r="C806" i="21"/>
  <c r="C805" i="21"/>
  <c r="C804" i="21"/>
  <c r="C803" i="21"/>
  <c r="C802" i="21"/>
  <c r="C801" i="21"/>
  <c r="C800" i="21"/>
  <c r="C799" i="21"/>
  <c r="C798" i="21"/>
  <c r="C797" i="21"/>
  <c r="C796" i="21"/>
  <c r="C795" i="21"/>
  <c r="C794" i="21"/>
  <c r="C793" i="21"/>
  <c r="C792" i="21"/>
  <c r="C791" i="21"/>
  <c r="C790" i="21"/>
  <c r="C789" i="21"/>
  <c r="C788" i="21"/>
  <c r="C787" i="21"/>
  <c r="C786" i="21"/>
  <c r="C785" i="21"/>
  <c r="C784" i="21"/>
  <c r="C783" i="21"/>
  <c r="C782" i="21"/>
  <c r="C781" i="21"/>
  <c r="C780" i="21"/>
  <c r="C779" i="21"/>
  <c r="C778" i="21"/>
  <c r="C777" i="21"/>
  <c r="C776" i="21"/>
  <c r="C775" i="21"/>
  <c r="C774" i="21"/>
  <c r="C773" i="21"/>
  <c r="C772" i="21"/>
  <c r="C771" i="21"/>
  <c r="C770" i="21"/>
  <c r="C769" i="21"/>
  <c r="C768" i="21"/>
  <c r="C767" i="21"/>
  <c r="C766" i="21"/>
  <c r="C765" i="21"/>
  <c r="C764" i="21"/>
  <c r="C763" i="21"/>
  <c r="C762" i="21"/>
  <c r="C761" i="21"/>
  <c r="C760" i="21"/>
  <c r="C759" i="21"/>
  <c r="C758" i="21"/>
  <c r="C757" i="21"/>
  <c r="C756" i="21"/>
  <c r="C755" i="21"/>
  <c r="C754" i="21"/>
  <c r="C753" i="21"/>
  <c r="C752" i="21"/>
  <c r="C751" i="21"/>
  <c r="C750" i="21"/>
  <c r="C749" i="21"/>
  <c r="C748" i="21"/>
  <c r="C747" i="21"/>
  <c r="C746" i="21"/>
  <c r="C745" i="21"/>
  <c r="C744" i="21"/>
  <c r="C743" i="21"/>
  <c r="C742" i="21"/>
  <c r="C741" i="21"/>
  <c r="C740" i="21"/>
  <c r="C739" i="21"/>
  <c r="C738" i="21"/>
  <c r="C737" i="21"/>
  <c r="C736" i="21"/>
  <c r="C735" i="21"/>
  <c r="C734" i="21"/>
  <c r="C733" i="21"/>
  <c r="C732" i="21"/>
  <c r="C731" i="21"/>
  <c r="C730" i="21"/>
  <c r="C729" i="21"/>
  <c r="C728" i="21"/>
  <c r="C727" i="21"/>
  <c r="C726" i="21"/>
  <c r="C725" i="21"/>
  <c r="C724" i="21"/>
  <c r="C723" i="21"/>
  <c r="C722" i="21"/>
  <c r="C721" i="21"/>
  <c r="C720" i="21"/>
  <c r="C719" i="21"/>
  <c r="C718" i="21"/>
  <c r="C717" i="21"/>
  <c r="C716" i="21"/>
  <c r="C715" i="21"/>
  <c r="C714" i="21"/>
  <c r="C713" i="21"/>
  <c r="C712" i="21"/>
  <c r="C711" i="21"/>
  <c r="C710" i="21"/>
  <c r="C709" i="21"/>
  <c r="C708" i="21"/>
  <c r="C707" i="21"/>
  <c r="C706" i="21"/>
  <c r="C705" i="21"/>
  <c r="C704" i="21"/>
  <c r="C703" i="21"/>
  <c r="C702" i="21"/>
  <c r="C701" i="21"/>
  <c r="C700" i="21"/>
  <c r="C699" i="21"/>
  <c r="C698" i="21"/>
  <c r="C697" i="21"/>
  <c r="C696" i="21"/>
  <c r="C695" i="21"/>
  <c r="C694" i="21"/>
  <c r="C693" i="21"/>
  <c r="C692" i="21"/>
  <c r="C691" i="21"/>
  <c r="C690" i="21"/>
  <c r="C689" i="21"/>
  <c r="C688" i="21"/>
  <c r="C687" i="21"/>
  <c r="C686" i="21"/>
  <c r="C685" i="21"/>
  <c r="C684" i="21"/>
  <c r="C683" i="21"/>
  <c r="C682" i="21"/>
  <c r="C681" i="21"/>
  <c r="C680" i="21"/>
  <c r="C679" i="21"/>
  <c r="C678" i="21"/>
  <c r="C677" i="21"/>
  <c r="C676" i="21"/>
  <c r="C675" i="21"/>
  <c r="C674" i="21"/>
  <c r="C673" i="21"/>
  <c r="C672" i="21"/>
  <c r="C671" i="21"/>
  <c r="C670" i="21"/>
  <c r="C669" i="21"/>
  <c r="C668" i="21"/>
  <c r="C667" i="21"/>
  <c r="C666" i="21"/>
  <c r="C665" i="21"/>
  <c r="C664" i="21"/>
  <c r="C663" i="21"/>
  <c r="C662" i="21"/>
  <c r="C661" i="21"/>
  <c r="C660" i="21"/>
  <c r="C659" i="21"/>
  <c r="C658" i="21"/>
  <c r="C657" i="21"/>
  <c r="C656" i="21"/>
  <c r="C655" i="21"/>
  <c r="C654" i="21"/>
  <c r="C653" i="21"/>
  <c r="C652" i="21"/>
  <c r="C651" i="21"/>
  <c r="C650" i="21"/>
  <c r="C649" i="21"/>
  <c r="C648" i="21"/>
  <c r="C647" i="21"/>
  <c r="C646" i="21"/>
  <c r="C645" i="21"/>
  <c r="C644" i="21"/>
  <c r="C643" i="21"/>
  <c r="C642" i="21"/>
  <c r="C641" i="21"/>
  <c r="C640" i="21"/>
  <c r="C639" i="21"/>
  <c r="C638" i="21"/>
  <c r="C637" i="21"/>
  <c r="C636" i="21"/>
  <c r="C635" i="21"/>
  <c r="C634" i="21"/>
  <c r="C633" i="21"/>
  <c r="C632" i="21"/>
  <c r="C631" i="21"/>
  <c r="C630" i="21"/>
  <c r="C629" i="21"/>
  <c r="C628" i="21"/>
  <c r="C627" i="21"/>
  <c r="C626" i="21"/>
  <c r="C625" i="21"/>
  <c r="C624" i="21"/>
  <c r="C623" i="21"/>
  <c r="C622" i="21"/>
  <c r="C621" i="21"/>
  <c r="C620" i="21"/>
  <c r="C619" i="21"/>
  <c r="C618" i="21"/>
  <c r="C617" i="21"/>
  <c r="C616" i="21"/>
  <c r="C615" i="21"/>
  <c r="C614" i="21"/>
  <c r="C613" i="21"/>
  <c r="C612" i="21"/>
  <c r="C611" i="21"/>
  <c r="C610" i="21"/>
  <c r="C609" i="21"/>
  <c r="C608" i="21"/>
  <c r="C607" i="21"/>
  <c r="C606" i="21"/>
  <c r="C605" i="21"/>
  <c r="C604" i="21"/>
  <c r="C603" i="21"/>
  <c r="C602" i="21"/>
  <c r="C601" i="21"/>
  <c r="C600" i="21"/>
  <c r="C599" i="21"/>
  <c r="C598" i="21"/>
  <c r="C597" i="21"/>
  <c r="C596" i="21"/>
  <c r="C595" i="21"/>
  <c r="C594" i="21"/>
  <c r="C593" i="21"/>
  <c r="C592" i="21"/>
  <c r="C591" i="21"/>
  <c r="C590" i="21"/>
  <c r="C589" i="21"/>
  <c r="C588" i="21"/>
  <c r="C587" i="21"/>
  <c r="C586" i="21"/>
  <c r="C585" i="21"/>
  <c r="C584" i="21"/>
  <c r="C583" i="21"/>
  <c r="C582" i="21"/>
  <c r="C581" i="21"/>
  <c r="C580" i="21"/>
  <c r="C579" i="21"/>
  <c r="C578" i="21"/>
  <c r="C577" i="21"/>
  <c r="C576" i="21"/>
  <c r="C575" i="21"/>
  <c r="C574" i="21"/>
  <c r="C573" i="21"/>
  <c r="C572" i="21"/>
  <c r="C571" i="21"/>
  <c r="C570" i="21"/>
  <c r="C569" i="21"/>
  <c r="C568" i="21"/>
  <c r="C567" i="21"/>
  <c r="C566" i="21"/>
  <c r="C565" i="21"/>
  <c r="C564" i="21"/>
  <c r="C563" i="21"/>
  <c r="C562" i="21"/>
  <c r="C561" i="21"/>
  <c r="C560" i="21"/>
  <c r="C559" i="21"/>
  <c r="C558" i="21"/>
  <c r="C557" i="21"/>
  <c r="C556" i="21"/>
  <c r="C555" i="21"/>
  <c r="C554" i="21"/>
  <c r="C553" i="21"/>
  <c r="C552" i="21"/>
  <c r="C551" i="21"/>
  <c r="C550" i="21"/>
  <c r="C549" i="21"/>
  <c r="C548" i="21"/>
  <c r="C547" i="21"/>
  <c r="C546" i="21"/>
  <c r="C545" i="21"/>
  <c r="C544" i="21"/>
  <c r="C543" i="21"/>
  <c r="C542" i="21"/>
  <c r="C541" i="21"/>
  <c r="C540" i="21"/>
  <c r="C539" i="21"/>
  <c r="C538" i="21"/>
  <c r="C537" i="21"/>
  <c r="C536" i="21"/>
  <c r="C535" i="21"/>
  <c r="C534" i="21"/>
  <c r="C533" i="21"/>
  <c r="C532" i="21"/>
  <c r="C531" i="21"/>
  <c r="C530" i="21"/>
  <c r="C529" i="21"/>
  <c r="C528" i="21"/>
  <c r="C527" i="21"/>
  <c r="C526" i="21"/>
  <c r="C525" i="21"/>
  <c r="C524" i="21"/>
  <c r="C523" i="21"/>
  <c r="C522" i="21"/>
  <c r="C521" i="21"/>
  <c r="C520" i="21"/>
  <c r="C519" i="21"/>
  <c r="C518" i="21"/>
  <c r="C517" i="21"/>
  <c r="C516" i="21"/>
  <c r="C515" i="21"/>
  <c r="C514" i="21"/>
  <c r="C513" i="21"/>
  <c r="C512" i="21"/>
  <c r="C511" i="21"/>
  <c r="C510" i="21"/>
  <c r="C509" i="21"/>
  <c r="C508" i="21"/>
  <c r="C507" i="21"/>
  <c r="C506" i="21"/>
  <c r="C505" i="21"/>
  <c r="C504" i="21"/>
  <c r="C503" i="21"/>
  <c r="C502" i="21"/>
  <c r="C501" i="21"/>
  <c r="C500" i="21"/>
  <c r="C499" i="21"/>
  <c r="C498" i="21"/>
  <c r="C497" i="21"/>
  <c r="C496" i="21"/>
  <c r="C495" i="21"/>
  <c r="C494" i="21"/>
  <c r="C493" i="21"/>
  <c r="C492" i="21"/>
  <c r="C491" i="21"/>
  <c r="C490" i="21"/>
  <c r="C489" i="21"/>
  <c r="C488" i="21"/>
  <c r="C487" i="21"/>
  <c r="C486" i="21"/>
  <c r="C485" i="21"/>
  <c r="C484" i="21"/>
  <c r="C483" i="21"/>
  <c r="C482" i="21"/>
  <c r="C481" i="21"/>
  <c r="C480" i="21"/>
  <c r="C479" i="21"/>
  <c r="C478" i="21"/>
  <c r="C477" i="21"/>
  <c r="C476" i="21"/>
  <c r="C475" i="21"/>
  <c r="C474" i="21"/>
  <c r="C473" i="21"/>
  <c r="C472" i="21"/>
  <c r="C471" i="21"/>
  <c r="C470" i="21"/>
  <c r="C469" i="21"/>
  <c r="C468" i="21"/>
  <c r="C467" i="21"/>
  <c r="C466" i="21"/>
  <c r="C465" i="21"/>
  <c r="C464" i="21"/>
  <c r="C463" i="21"/>
  <c r="C462" i="21"/>
  <c r="C461" i="21"/>
  <c r="C460" i="21"/>
  <c r="C459" i="21"/>
  <c r="C458" i="21"/>
  <c r="C457" i="21"/>
  <c r="C456" i="21"/>
  <c r="C455" i="21"/>
  <c r="C454" i="21"/>
  <c r="C453" i="21"/>
  <c r="C452" i="21"/>
  <c r="C451" i="21"/>
  <c r="C450" i="21"/>
  <c r="C449" i="21"/>
  <c r="C448" i="21"/>
  <c r="C447" i="21"/>
  <c r="C446" i="21"/>
  <c r="C445" i="21"/>
  <c r="C444" i="21"/>
  <c r="C443" i="21"/>
  <c r="C442" i="21"/>
  <c r="C441" i="21"/>
  <c r="C440" i="21"/>
  <c r="C439" i="21"/>
  <c r="C438" i="21"/>
  <c r="C437" i="21"/>
  <c r="C436" i="21"/>
  <c r="C435" i="21"/>
  <c r="C434" i="21"/>
  <c r="C433" i="21"/>
  <c r="C432" i="21"/>
  <c r="C431" i="21"/>
  <c r="C430" i="21"/>
  <c r="C429" i="21"/>
  <c r="C428" i="21"/>
  <c r="C427" i="21"/>
  <c r="C426" i="21"/>
  <c r="C425" i="21"/>
  <c r="C424" i="21"/>
  <c r="C423" i="21"/>
  <c r="C422" i="21"/>
  <c r="C421" i="21"/>
  <c r="C420" i="21"/>
  <c r="C419" i="21"/>
  <c r="C418" i="21"/>
  <c r="C417" i="21"/>
  <c r="C416" i="21"/>
  <c r="C415" i="21"/>
  <c r="C414" i="21"/>
  <c r="C413" i="21"/>
  <c r="C412" i="21"/>
  <c r="C411" i="21"/>
  <c r="C410" i="21"/>
  <c r="C409" i="21"/>
  <c r="C408" i="21"/>
  <c r="C407" i="21"/>
  <c r="C406" i="21"/>
  <c r="C405" i="21"/>
  <c r="C404" i="21"/>
  <c r="C403" i="21"/>
  <c r="C402" i="21"/>
  <c r="C401" i="21"/>
  <c r="C400" i="21"/>
  <c r="C399" i="21"/>
  <c r="C398" i="21"/>
  <c r="C397" i="21"/>
  <c r="C396" i="21"/>
  <c r="C395" i="21"/>
  <c r="C394" i="21"/>
  <c r="C393" i="21"/>
  <c r="C392" i="21"/>
  <c r="C391" i="21"/>
  <c r="C390" i="21"/>
  <c r="C389" i="21"/>
  <c r="C388" i="21"/>
  <c r="C387" i="21"/>
  <c r="C386" i="21"/>
  <c r="C385" i="21"/>
  <c r="C384" i="21"/>
  <c r="C383" i="21"/>
  <c r="C382" i="21"/>
  <c r="C381" i="21"/>
  <c r="C380" i="21"/>
  <c r="C379" i="21"/>
  <c r="C378" i="21"/>
  <c r="C377" i="21"/>
  <c r="C376" i="21"/>
  <c r="C375" i="21"/>
  <c r="C374" i="21"/>
  <c r="C373" i="21"/>
  <c r="C372" i="21"/>
  <c r="C371" i="21"/>
  <c r="C370" i="21"/>
  <c r="C369" i="21"/>
  <c r="C368" i="21"/>
  <c r="C367" i="21"/>
  <c r="C366" i="21"/>
  <c r="C365" i="21"/>
  <c r="C364" i="21"/>
  <c r="C363" i="21"/>
  <c r="C362" i="21"/>
  <c r="C361" i="21"/>
  <c r="C360" i="21"/>
  <c r="C359" i="21"/>
  <c r="C358" i="21"/>
  <c r="C357" i="21"/>
  <c r="C356" i="21"/>
  <c r="C355" i="21"/>
  <c r="C354" i="21"/>
  <c r="C353" i="21"/>
  <c r="C352" i="21"/>
  <c r="C351" i="21"/>
  <c r="C350" i="21"/>
  <c r="C349" i="21"/>
  <c r="C348" i="21"/>
  <c r="C347" i="21"/>
  <c r="C346" i="21"/>
  <c r="C345" i="21"/>
  <c r="C344" i="21"/>
  <c r="C343" i="21"/>
  <c r="C342" i="21"/>
  <c r="C341" i="21"/>
  <c r="C340" i="21"/>
  <c r="C339" i="21"/>
  <c r="C338" i="21"/>
  <c r="C337" i="21"/>
  <c r="C336" i="21"/>
  <c r="C335" i="21"/>
  <c r="C334" i="21"/>
  <c r="C333" i="21"/>
  <c r="C332" i="21"/>
  <c r="C331" i="21"/>
  <c r="C330" i="21"/>
  <c r="C329" i="21"/>
  <c r="C328" i="21"/>
  <c r="C327" i="21"/>
  <c r="C326" i="21"/>
  <c r="C325" i="21"/>
  <c r="C324" i="21"/>
  <c r="C323" i="21"/>
  <c r="C322" i="21"/>
  <c r="C321" i="21"/>
  <c r="C320" i="21"/>
  <c r="C319" i="21"/>
  <c r="C318" i="21"/>
  <c r="C317" i="21"/>
  <c r="C316" i="21"/>
  <c r="C315" i="21"/>
  <c r="C314" i="21"/>
  <c r="C313" i="21"/>
  <c r="C312" i="21"/>
  <c r="C311" i="21"/>
  <c r="C310" i="21"/>
  <c r="C309" i="21"/>
  <c r="C308" i="21"/>
  <c r="C307" i="21"/>
  <c r="C306" i="21"/>
  <c r="C305" i="21"/>
  <c r="C304" i="21"/>
  <c r="C303" i="21"/>
  <c r="C302" i="21"/>
  <c r="C301" i="21"/>
  <c r="C300" i="21"/>
  <c r="C299" i="21"/>
  <c r="C298" i="21"/>
  <c r="C297" i="21"/>
  <c r="C296" i="21"/>
  <c r="C295" i="21"/>
  <c r="C294" i="21"/>
  <c r="C293" i="21"/>
  <c r="C292" i="21"/>
  <c r="C291" i="21"/>
  <c r="C290" i="21"/>
  <c r="C289" i="21"/>
  <c r="C288" i="21"/>
  <c r="C287" i="21"/>
  <c r="C286" i="21"/>
  <c r="C285" i="21"/>
  <c r="C284" i="21"/>
  <c r="C283" i="21"/>
  <c r="C282" i="21"/>
  <c r="C281" i="21"/>
  <c r="C280" i="21"/>
  <c r="C279" i="21"/>
  <c r="C278" i="21"/>
  <c r="C277" i="21"/>
  <c r="C276" i="21"/>
  <c r="C275" i="21"/>
  <c r="C274" i="21"/>
  <c r="C273" i="21"/>
  <c r="C272" i="21"/>
  <c r="C271" i="21"/>
  <c r="C270" i="21"/>
  <c r="C269" i="21"/>
  <c r="C268" i="21"/>
  <c r="C267" i="21"/>
  <c r="C266" i="21"/>
  <c r="C265" i="21"/>
  <c r="C264" i="21"/>
  <c r="C263" i="21"/>
  <c r="C262" i="21"/>
  <c r="C261" i="21"/>
  <c r="C260" i="21"/>
  <c r="C259" i="21"/>
  <c r="C258" i="21"/>
  <c r="C257" i="21"/>
  <c r="C256" i="21"/>
  <c r="C255" i="21"/>
  <c r="C254" i="21"/>
  <c r="C253" i="21"/>
  <c r="C252" i="21"/>
  <c r="C251" i="21"/>
  <c r="C250" i="21"/>
  <c r="C249" i="21"/>
  <c r="C248" i="21"/>
  <c r="C247" i="21"/>
  <c r="C246" i="21"/>
  <c r="C245" i="21"/>
  <c r="C244" i="21"/>
  <c r="C243" i="21"/>
  <c r="C242" i="21"/>
  <c r="C241" i="21"/>
  <c r="C240" i="21"/>
  <c r="C239" i="21"/>
  <c r="C238" i="21"/>
  <c r="C237" i="21"/>
  <c r="C236" i="21"/>
  <c r="C235" i="21"/>
  <c r="C234" i="21"/>
  <c r="C233" i="21"/>
  <c r="C232" i="21"/>
  <c r="C231" i="21"/>
  <c r="C230" i="21"/>
  <c r="C229" i="21"/>
  <c r="C228" i="21"/>
  <c r="C227" i="21"/>
  <c r="C226" i="21"/>
  <c r="C225" i="21"/>
  <c r="C224" i="21"/>
  <c r="C223" i="21"/>
  <c r="C222" i="21"/>
  <c r="C221" i="21"/>
  <c r="C220" i="21"/>
  <c r="C219" i="21"/>
  <c r="C218" i="21"/>
  <c r="C217" i="21"/>
  <c r="C216" i="21"/>
  <c r="C215" i="21"/>
  <c r="C214" i="21"/>
  <c r="C213" i="21"/>
  <c r="C212" i="21"/>
  <c r="C211" i="21"/>
  <c r="C210" i="21"/>
  <c r="C209" i="21"/>
  <c r="C208" i="21"/>
  <c r="C207" i="21"/>
  <c r="C206" i="21"/>
  <c r="C205" i="21"/>
  <c r="C204" i="21"/>
  <c r="C203" i="21"/>
  <c r="C202" i="21"/>
  <c r="C201" i="21"/>
  <c r="C200" i="21"/>
  <c r="C199" i="21"/>
  <c r="C198" i="21"/>
  <c r="C197" i="21"/>
  <c r="C196" i="21"/>
  <c r="C195" i="21"/>
  <c r="C194" i="21"/>
  <c r="C193" i="21"/>
  <c r="C192" i="21"/>
  <c r="C191" i="21"/>
  <c r="C190" i="21"/>
  <c r="C189" i="21"/>
  <c r="C188" i="21"/>
  <c r="C187" i="21"/>
  <c r="C186" i="21"/>
  <c r="C185" i="21"/>
  <c r="C184" i="21"/>
  <c r="C183" i="21"/>
  <c r="C182" i="21"/>
  <c r="C181" i="21"/>
  <c r="C180" i="21"/>
  <c r="C179" i="21"/>
  <c r="C178" i="21"/>
  <c r="C177" i="21"/>
  <c r="C176" i="21"/>
  <c r="C175" i="21"/>
  <c r="C174" i="21"/>
  <c r="C173" i="21"/>
  <c r="C172" i="21"/>
  <c r="C171" i="21"/>
  <c r="C170" i="21"/>
  <c r="C169" i="21"/>
  <c r="C168" i="21"/>
  <c r="C167" i="21"/>
  <c r="C166" i="21"/>
  <c r="C165" i="21"/>
  <c r="C164" i="21"/>
  <c r="C163" i="21"/>
  <c r="C162" i="21"/>
  <c r="C161" i="21"/>
  <c r="C160" i="21"/>
  <c r="C159" i="21"/>
  <c r="C158" i="21"/>
  <c r="C157" i="21"/>
  <c r="C156" i="21"/>
  <c r="C155" i="21"/>
  <c r="C154" i="21"/>
  <c r="C153" i="21"/>
  <c r="C152" i="21"/>
  <c r="C151" i="21"/>
  <c r="C150" i="21"/>
  <c r="C149" i="21"/>
  <c r="C148" i="21"/>
  <c r="C147" i="21"/>
  <c r="C146" i="21"/>
  <c r="C145" i="21"/>
  <c r="C144" i="21"/>
  <c r="C143" i="21"/>
  <c r="C142" i="21"/>
  <c r="C141" i="21"/>
  <c r="C140" i="21"/>
  <c r="C139" i="21"/>
  <c r="C138" i="21"/>
  <c r="C137" i="21"/>
  <c r="C136" i="21"/>
  <c r="C135" i="21"/>
  <c r="C134" i="21"/>
  <c r="C133" i="21"/>
  <c r="C132" i="21"/>
  <c r="C131" i="21"/>
  <c r="C130" i="21"/>
  <c r="C129" i="21"/>
  <c r="C128" i="21"/>
  <c r="C127" i="21"/>
  <c r="C126" i="21"/>
  <c r="C125" i="21"/>
  <c r="C124" i="21"/>
  <c r="C123" i="21"/>
  <c r="C122" i="21"/>
  <c r="C121" i="21"/>
  <c r="C120" i="21"/>
  <c r="C119" i="21"/>
  <c r="C118" i="21"/>
  <c r="C117" i="21"/>
  <c r="C116" i="21"/>
  <c r="C115" i="21"/>
  <c r="C114" i="21"/>
  <c r="C113" i="21"/>
  <c r="C112" i="21"/>
  <c r="C111" i="21"/>
  <c r="C110" i="21"/>
  <c r="C109" i="21"/>
  <c r="C108" i="21"/>
  <c r="C107" i="21"/>
  <c r="C106" i="21"/>
  <c r="C105" i="21"/>
  <c r="C104" i="21"/>
  <c r="C103" i="21"/>
  <c r="C102" i="21"/>
  <c r="C101" i="21"/>
  <c r="C100" i="21"/>
  <c r="C99" i="21"/>
  <c r="C98" i="21"/>
  <c r="C97" i="21"/>
  <c r="C96" i="21"/>
  <c r="C95" i="21"/>
  <c r="C94" i="21"/>
  <c r="C93" i="21"/>
  <c r="C92" i="21"/>
  <c r="C91" i="21"/>
  <c r="C90" i="21"/>
  <c r="C89" i="21"/>
  <c r="C88" i="21"/>
  <c r="C87" i="21"/>
  <c r="C86" i="21"/>
  <c r="C85" i="21"/>
  <c r="C84" i="21"/>
  <c r="C83" i="21"/>
  <c r="C82" i="21"/>
  <c r="C81" i="21"/>
  <c r="C80" i="21"/>
  <c r="C79" i="21"/>
  <c r="C78" i="21"/>
  <c r="C77" i="21"/>
  <c r="C76" i="21"/>
  <c r="C75" i="21"/>
  <c r="C74" i="21"/>
  <c r="C73" i="21"/>
  <c r="C72" i="21"/>
  <c r="C71" i="21"/>
  <c r="C70" i="21"/>
  <c r="C69" i="21"/>
  <c r="C68" i="21"/>
  <c r="C67" i="21"/>
  <c r="C66" i="21"/>
  <c r="C65" i="21"/>
  <c r="C64" i="21"/>
  <c r="C63" i="21"/>
  <c r="C62" i="21"/>
  <c r="C1059" i="20"/>
  <c r="C1058" i="20"/>
  <c r="C1057" i="20"/>
  <c r="C1056" i="20"/>
  <c r="C1055" i="20"/>
  <c r="C1054" i="20"/>
  <c r="C1053" i="20"/>
  <c r="C1052" i="20"/>
  <c r="C1051" i="20"/>
  <c r="C1050" i="20"/>
  <c r="C1049" i="20"/>
  <c r="C1048" i="20"/>
  <c r="C1047" i="20"/>
  <c r="C1046" i="20"/>
  <c r="C1045" i="20"/>
  <c r="C1044" i="20"/>
  <c r="C1043" i="20"/>
  <c r="C1042" i="20"/>
  <c r="C1041" i="20"/>
  <c r="C1040" i="20"/>
  <c r="C1039" i="20"/>
  <c r="C1038" i="20"/>
  <c r="C1037" i="20"/>
  <c r="C1036" i="20"/>
  <c r="C1035" i="20"/>
  <c r="C1034" i="20"/>
  <c r="C1033" i="20"/>
  <c r="C1032" i="20"/>
  <c r="C1031" i="20"/>
  <c r="C1030" i="20"/>
  <c r="C1029" i="20"/>
  <c r="C1028" i="20"/>
  <c r="C1027" i="20"/>
  <c r="C1026" i="20"/>
  <c r="C1025" i="20"/>
  <c r="C1024" i="20"/>
  <c r="C1023" i="20"/>
  <c r="C1022" i="20"/>
  <c r="C1021" i="20"/>
  <c r="C1020" i="20"/>
  <c r="C1019" i="20"/>
  <c r="C1018" i="20"/>
  <c r="C1017" i="20"/>
  <c r="C1016" i="20"/>
  <c r="C1015" i="20"/>
  <c r="C1014" i="20"/>
  <c r="C1013" i="20"/>
  <c r="C1012" i="20"/>
  <c r="C1011" i="20"/>
  <c r="C1010" i="20"/>
  <c r="C1009" i="20"/>
  <c r="C1008" i="20"/>
  <c r="C1007" i="20"/>
  <c r="C1006" i="20"/>
  <c r="C1005" i="20"/>
  <c r="C1004" i="20"/>
  <c r="C1003" i="20"/>
  <c r="C1002" i="20"/>
  <c r="C1001" i="20"/>
  <c r="C1000" i="20"/>
  <c r="C999" i="20"/>
  <c r="C998" i="20"/>
  <c r="C997" i="20"/>
  <c r="C996" i="20"/>
  <c r="C995" i="20"/>
  <c r="C994" i="20"/>
  <c r="C993" i="20"/>
  <c r="C992" i="20"/>
  <c r="C991" i="20"/>
  <c r="C990" i="20"/>
  <c r="C989" i="20"/>
  <c r="C988" i="20"/>
  <c r="C987" i="20"/>
  <c r="C986" i="20"/>
  <c r="C985" i="20"/>
  <c r="C984" i="20"/>
  <c r="C983" i="20"/>
  <c r="C982" i="20"/>
  <c r="C981" i="20"/>
  <c r="C980" i="20"/>
  <c r="C979" i="20"/>
  <c r="C978" i="20"/>
  <c r="C977" i="20"/>
  <c r="C976" i="20"/>
  <c r="C975" i="20"/>
  <c r="C974" i="20"/>
  <c r="C973" i="20"/>
  <c r="C972" i="20"/>
  <c r="C971" i="20"/>
  <c r="C970" i="20"/>
  <c r="C969" i="20"/>
  <c r="C968" i="20"/>
  <c r="C967" i="20"/>
  <c r="C966" i="20"/>
  <c r="C965" i="20"/>
  <c r="C964" i="20"/>
  <c r="C963" i="20"/>
  <c r="C962" i="20"/>
  <c r="C961" i="20"/>
  <c r="C960" i="20"/>
  <c r="C959" i="20"/>
  <c r="C958" i="20"/>
  <c r="C957" i="20"/>
  <c r="C956" i="20"/>
  <c r="C955" i="20"/>
  <c r="C954" i="20"/>
  <c r="C953" i="20"/>
  <c r="C952" i="20"/>
  <c r="C951" i="20"/>
  <c r="C950" i="20"/>
  <c r="C949" i="20"/>
  <c r="C948" i="20"/>
  <c r="C947" i="20"/>
  <c r="C946" i="20"/>
  <c r="C945" i="20"/>
  <c r="C944" i="20"/>
  <c r="C943" i="20"/>
  <c r="C942" i="20"/>
  <c r="C941" i="20"/>
  <c r="C940" i="20"/>
  <c r="C939" i="20"/>
  <c r="C938" i="20"/>
  <c r="C937" i="20"/>
  <c r="C936" i="20"/>
  <c r="C935" i="20"/>
  <c r="C934" i="20"/>
  <c r="C933" i="20"/>
  <c r="C932" i="20"/>
  <c r="C931" i="20"/>
  <c r="C930" i="20"/>
  <c r="C929" i="20"/>
  <c r="C928" i="20"/>
  <c r="C927" i="20"/>
  <c r="C926" i="20"/>
  <c r="C925" i="20"/>
  <c r="C924" i="20"/>
  <c r="C923" i="20"/>
  <c r="C922" i="20"/>
  <c r="C921" i="20"/>
  <c r="C920" i="20"/>
  <c r="C919" i="20"/>
  <c r="C918" i="20"/>
  <c r="C917" i="20"/>
  <c r="C916" i="20"/>
  <c r="C915" i="20"/>
  <c r="C914" i="20"/>
  <c r="C913" i="20"/>
  <c r="C912" i="20"/>
  <c r="C911" i="20"/>
  <c r="C910" i="20"/>
  <c r="C909" i="20"/>
  <c r="C908" i="20"/>
  <c r="C907" i="20"/>
  <c r="C906" i="20"/>
  <c r="C905" i="20"/>
  <c r="C904" i="20"/>
  <c r="C903" i="20"/>
  <c r="C902" i="20"/>
  <c r="C901" i="20"/>
  <c r="C900" i="20"/>
  <c r="C899" i="20"/>
  <c r="C898" i="20"/>
  <c r="C897" i="20"/>
  <c r="C896" i="20"/>
  <c r="C895" i="20"/>
  <c r="C894" i="20"/>
  <c r="C893" i="20"/>
  <c r="C892" i="20"/>
  <c r="C891" i="20"/>
  <c r="C890" i="20"/>
  <c r="C889" i="20"/>
  <c r="C888" i="20"/>
  <c r="C887" i="20"/>
  <c r="C886" i="20"/>
  <c r="C885" i="20"/>
  <c r="C884" i="20"/>
  <c r="C883" i="20"/>
  <c r="C882" i="20"/>
  <c r="C881" i="20"/>
  <c r="C880" i="20"/>
  <c r="C879" i="20"/>
  <c r="C878" i="20"/>
  <c r="C877" i="20"/>
  <c r="C876" i="20"/>
  <c r="C875" i="20"/>
  <c r="C874" i="20"/>
  <c r="C873" i="20"/>
  <c r="C872" i="20"/>
  <c r="C871" i="20"/>
  <c r="C870" i="20"/>
  <c r="C869" i="20"/>
  <c r="C868" i="20"/>
  <c r="C867" i="20"/>
  <c r="C866" i="20"/>
  <c r="C865" i="20"/>
  <c r="C864" i="20"/>
  <c r="C863" i="20"/>
  <c r="C862" i="20"/>
  <c r="C861" i="20"/>
  <c r="C860" i="20"/>
  <c r="C859" i="20"/>
  <c r="C858" i="20"/>
  <c r="C857" i="20"/>
  <c r="C856" i="20"/>
  <c r="C855" i="20"/>
  <c r="C854" i="20"/>
  <c r="C853" i="20"/>
  <c r="C852" i="20"/>
  <c r="C851" i="20"/>
  <c r="C850" i="20"/>
  <c r="C849" i="20"/>
  <c r="C848" i="20"/>
  <c r="C847" i="20"/>
  <c r="C846" i="20"/>
  <c r="C845" i="20"/>
  <c r="C844" i="20"/>
  <c r="C843" i="20"/>
  <c r="C842" i="20"/>
  <c r="C841" i="20"/>
  <c r="C840" i="20"/>
  <c r="C839" i="20"/>
  <c r="C838" i="20"/>
  <c r="C837" i="20"/>
  <c r="C836" i="20"/>
  <c r="C835" i="20"/>
  <c r="C834" i="20"/>
  <c r="C833" i="20"/>
  <c r="C832" i="20"/>
  <c r="C831" i="20"/>
  <c r="C830" i="20"/>
  <c r="C829" i="20"/>
  <c r="C828" i="20"/>
  <c r="C827" i="20"/>
  <c r="C826" i="20"/>
  <c r="C825" i="20"/>
  <c r="C824" i="20"/>
  <c r="C823" i="20"/>
  <c r="C822" i="20"/>
  <c r="C821" i="20"/>
  <c r="C820" i="20"/>
  <c r="C819" i="20"/>
  <c r="C818" i="20"/>
  <c r="C817" i="20"/>
  <c r="C816" i="20"/>
  <c r="C815" i="20"/>
  <c r="C814" i="20"/>
  <c r="C813" i="20"/>
  <c r="C812" i="20"/>
  <c r="C811" i="20"/>
  <c r="C810" i="20"/>
  <c r="C809" i="20"/>
  <c r="C808" i="20"/>
  <c r="C807" i="20"/>
  <c r="C806" i="20"/>
  <c r="C805" i="20"/>
  <c r="C804" i="20"/>
  <c r="C803" i="20"/>
  <c r="C802" i="20"/>
  <c r="C801" i="20"/>
  <c r="C800" i="20"/>
  <c r="C799" i="20"/>
  <c r="C798" i="20"/>
  <c r="C797" i="20"/>
  <c r="C796" i="20"/>
  <c r="C795" i="20"/>
  <c r="C794" i="20"/>
  <c r="C793" i="20"/>
  <c r="C792" i="20"/>
  <c r="C791" i="20"/>
  <c r="C790" i="20"/>
  <c r="C789" i="20"/>
  <c r="C788" i="20"/>
  <c r="C787" i="20"/>
  <c r="C786" i="20"/>
  <c r="C785" i="20"/>
  <c r="C784" i="20"/>
  <c r="C783" i="20"/>
  <c r="C782" i="20"/>
  <c r="C781" i="20"/>
  <c r="C780" i="20"/>
  <c r="C779" i="20"/>
  <c r="C778" i="20"/>
  <c r="C777" i="20"/>
  <c r="C776" i="20"/>
  <c r="C775" i="20"/>
  <c r="C774" i="20"/>
  <c r="C773" i="20"/>
  <c r="C772" i="20"/>
  <c r="C771" i="20"/>
  <c r="C770" i="20"/>
  <c r="C769" i="20"/>
  <c r="C768" i="20"/>
  <c r="C767" i="20"/>
  <c r="C766" i="20"/>
  <c r="C765" i="20"/>
  <c r="C764" i="20"/>
  <c r="C763" i="20"/>
  <c r="C762" i="20"/>
  <c r="C761" i="20"/>
  <c r="C760" i="20"/>
  <c r="C759" i="20"/>
  <c r="C758" i="20"/>
  <c r="C757" i="20"/>
  <c r="C756" i="20"/>
  <c r="C755" i="20"/>
  <c r="C754" i="20"/>
  <c r="C753" i="20"/>
  <c r="C752" i="20"/>
  <c r="C751" i="20"/>
  <c r="C750" i="20"/>
  <c r="C749" i="20"/>
  <c r="C748" i="20"/>
  <c r="C747" i="20"/>
  <c r="C746" i="20"/>
  <c r="C745" i="20"/>
  <c r="C744" i="20"/>
  <c r="C743" i="20"/>
  <c r="C742" i="20"/>
  <c r="C741" i="20"/>
  <c r="C740" i="20"/>
  <c r="C739" i="20"/>
  <c r="C738" i="20"/>
  <c r="C737" i="20"/>
  <c r="C736" i="20"/>
  <c r="C735" i="20"/>
  <c r="C734" i="20"/>
  <c r="C733" i="20"/>
  <c r="C732" i="20"/>
  <c r="C731" i="20"/>
  <c r="C730" i="20"/>
  <c r="C729" i="20"/>
  <c r="C728" i="20"/>
  <c r="C727" i="20"/>
  <c r="C726" i="20"/>
  <c r="C725" i="20"/>
  <c r="C724" i="20"/>
  <c r="C723" i="20"/>
  <c r="C722" i="20"/>
  <c r="C721" i="20"/>
  <c r="C720" i="20"/>
  <c r="C719" i="20"/>
  <c r="C718" i="20"/>
  <c r="C717" i="20"/>
  <c r="C716" i="20"/>
  <c r="C715" i="20"/>
  <c r="C714" i="20"/>
  <c r="C713" i="20"/>
  <c r="C712" i="20"/>
  <c r="C711" i="20"/>
  <c r="C710" i="20"/>
  <c r="C709" i="20"/>
  <c r="C708" i="20"/>
  <c r="C707" i="20"/>
  <c r="C706" i="20"/>
  <c r="C705" i="20"/>
  <c r="C704" i="20"/>
  <c r="C703" i="20"/>
  <c r="C702" i="20"/>
  <c r="C701" i="20"/>
  <c r="C700" i="20"/>
  <c r="C699" i="20"/>
  <c r="C698" i="20"/>
  <c r="C697" i="20"/>
  <c r="C696" i="20"/>
  <c r="C695" i="20"/>
  <c r="C694" i="20"/>
  <c r="C693" i="20"/>
  <c r="C692" i="20"/>
  <c r="C691" i="20"/>
  <c r="C690" i="20"/>
  <c r="C689" i="20"/>
  <c r="C688" i="20"/>
  <c r="C687" i="20"/>
  <c r="C686" i="20"/>
  <c r="C685" i="20"/>
  <c r="C684" i="20"/>
  <c r="C683" i="20"/>
  <c r="C682" i="20"/>
  <c r="C681" i="20"/>
  <c r="C680" i="20"/>
  <c r="C679" i="20"/>
  <c r="C678" i="20"/>
  <c r="C677" i="20"/>
  <c r="C676" i="20"/>
  <c r="C675" i="20"/>
  <c r="C674" i="20"/>
  <c r="C673" i="20"/>
  <c r="C672" i="20"/>
  <c r="C671" i="20"/>
  <c r="C670" i="20"/>
  <c r="C669" i="20"/>
  <c r="C668" i="20"/>
  <c r="C667" i="20"/>
  <c r="C666" i="20"/>
  <c r="C665" i="20"/>
  <c r="C664" i="20"/>
  <c r="C663" i="20"/>
  <c r="C662" i="20"/>
  <c r="C661" i="20"/>
  <c r="C660" i="20"/>
  <c r="C659" i="20"/>
  <c r="C658" i="20"/>
  <c r="C657" i="20"/>
  <c r="C656" i="20"/>
  <c r="C655" i="20"/>
  <c r="C654" i="20"/>
  <c r="C653" i="20"/>
  <c r="C652" i="20"/>
  <c r="C651" i="20"/>
  <c r="C650" i="20"/>
  <c r="C649" i="20"/>
  <c r="C648" i="20"/>
  <c r="C647" i="20"/>
  <c r="C646" i="20"/>
  <c r="C645" i="20"/>
  <c r="C644" i="20"/>
  <c r="C643" i="20"/>
  <c r="C642" i="20"/>
  <c r="C641" i="20"/>
  <c r="C640" i="20"/>
  <c r="C639" i="20"/>
  <c r="C638" i="20"/>
  <c r="C637" i="20"/>
  <c r="C636" i="20"/>
  <c r="C635" i="20"/>
  <c r="C634" i="20"/>
  <c r="C633" i="20"/>
  <c r="C632" i="20"/>
  <c r="C631" i="20"/>
  <c r="C630" i="20"/>
  <c r="C629" i="20"/>
  <c r="C628" i="20"/>
  <c r="C627" i="20"/>
  <c r="C626" i="20"/>
  <c r="C625" i="20"/>
  <c r="C624" i="20"/>
  <c r="C623" i="20"/>
  <c r="C622" i="20"/>
  <c r="C621" i="20"/>
  <c r="C620" i="20"/>
  <c r="C619" i="20"/>
  <c r="C618" i="20"/>
  <c r="C617" i="20"/>
  <c r="C616" i="20"/>
  <c r="C615" i="20"/>
  <c r="C614" i="20"/>
  <c r="C613" i="20"/>
  <c r="C612" i="20"/>
  <c r="C611" i="20"/>
  <c r="C610" i="20"/>
  <c r="C609" i="20"/>
  <c r="C608" i="20"/>
  <c r="C607" i="20"/>
  <c r="C606" i="20"/>
  <c r="C605" i="20"/>
  <c r="C604" i="20"/>
  <c r="C603" i="20"/>
  <c r="C602" i="20"/>
  <c r="C601" i="20"/>
  <c r="C600" i="20"/>
  <c r="C599" i="20"/>
  <c r="C598" i="20"/>
  <c r="C597" i="20"/>
  <c r="C596" i="20"/>
  <c r="C595" i="20"/>
  <c r="C594" i="20"/>
  <c r="C593" i="20"/>
  <c r="C592" i="20"/>
  <c r="C591" i="20"/>
  <c r="C590" i="20"/>
  <c r="C589" i="20"/>
  <c r="C588" i="20"/>
  <c r="C587" i="20"/>
  <c r="C586" i="20"/>
  <c r="C585" i="20"/>
  <c r="C584" i="20"/>
  <c r="C583" i="20"/>
  <c r="C582" i="20"/>
  <c r="C581" i="20"/>
  <c r="C580" i="20"/>
  <c r="C579" i="20"/>
  <c r="C578" i="20"/>
  <c r="C577" i="20"/>
  <c r="C576" i="20"/>
  <c r="C575" i="20"/>
  <c r="C574" i="20"/>
  <c r="C573" i="20"/>
  <c r="C572" i="20"/>
  <c r="C571" i="20"/>
  <c r="C570" i="20"/>
  <c r="C569" i="20"/>
  <c r="C568" i="20"/>
  <c r="C567" i="20"/>
  <c r="C566" i="20"/>
  <c r="C565" i="20"/>
  <c r="C564" i="20"/>
  <c r="C563" i="20"/>
  <c r="C562" i="20"/>
  <c r="C561" i="20"/>
  <c r="C560" i="20"/>
  <c r="C559" i="20"/>
  <c r="C558" i="20"/>
  <c r="C557" i="20"/>
  <c r="C556" i="20"/>
  <c r="C555" i="20"/>
  <c r="C554" i="20"/>
  <c r="C553" i="20"/>
  <c r="C552" i="20"/>
  <c r="C551" i="20"/>
  <c r="C550" i="20"/>
  <c r="C549" i="20"/>
  <c r="C548" i="20"/>
  <c r="C547" i="20"/>
  <c r="C546" i="20"/>
  <c r="C545" i="20"/>
  <c r="C544" i="20"/>
  <c r="C543" i="20"/>
  <c r="C542" i="20"/>
  <c r="C541" i="20"/>
  <c r="C540" i="20"/>
  <c r="C539" i="20"/>
  <c r="C538" i="20"/>
  <c r="C537" i="20"/>
  <c r="C536" i="20"/>
  <c r="C535" i="20"/>
  <c r="C534" i="20"/>
  <c r="C533" i="20"/>
  <c r="C532" i="20"/>
  <c r="C531" i="20"/>
  <c r="C530" i="20"/>
  <c r="C529" i="20"/>
  <c r="C528" i="20"/>
  <c r="C527" i="20"/>
  <c r="C526" i="20"/>
  <c r="C525" i="20"/>
  <c r="C524" i="20"/>
  <c r="C523" i="20"/>
  <c r="C522" i="20"/>
  <c r="C521" i="20"/>
  <c r="C520" i="20"/>
  <c r="C519" i="20"/>
  <c r="C518" i="20"/>
  <c r="C517" i="20"/>
  <c r="C516" i="20"/>
  <c r="C515" i="20"/>
  <c r="C514" i="20"/>
  <c r="C513" i="20"/>
  <c r="C512" i="20"/>
  <c r="C511" i="20"/>
  <c r="C510" i="20"/>
  <c r="C509" i="20"/>
  <c r="C508" i="20"/>
  <c r="C507" i="20"/>
  <c r="C506" i="20"/>
  <c r="C505" i="20"/>
  <c r="C504" i="20"/>
  <c r="C503" i="20"/>
  <c r="C502" i="20"/>
  <c r="C501" i="20"/>
  <c r="C500" i="20"/>
  <c r="C499" i="20"/>
  <c r="C498" i="20"/>
  <c r="C497" i="20"/>
  <c r="C496" i="20"/>
  <c r="C495" i="20"/>
  <c r="C494" i="20"/>
  <c r="C493" i="20"/>
  <c r="C492" i="20"/>
  <c r="C491" i="20"/>
  <c r="C490" i="20"/>
  <c r="C489" i="20"/>
  <c r="C488" i="20"/>
  <c r="C487" i="20"/>
  <c r="C486" i="20"/>
  <c r="C485" i="20"/>
  <c r="C484" i="20"/>
  <c r="C483" i="20"/>
  <c r="C482" i="20"/>
  <c r="C481" i="20"/>
  <c r="C480" i="20"/>
  <c r="C479" i="20"/>
  <c r="C478" i="20"/>
  <c r="C477" i="20"/>
  <c r="C476" i="20"/>
  <c r="C475" i="20"/>
  <c r="C474" i="20"/>
  <c r="C473" i="20"/>
  <c r="C472" i="20"/>
  <c r="C471" i="20"/>
  <c r="C470" i="20"/>
  <c r="C469" i="20"/>
  <c r="C468" i="20"/>
  <c r="C467" i="20"/>
  <c r="C466" i="20"/>
  <c r="C465" i="20"/>
  <c r="C464" i="20"/>
  <c r="C463" i="20"/>
  <c r="C462" i="20"/>
  <c r="C461" i="20"/>
  <c r="C460" i="20"/>
  <c r="C459" i="20"/>
  <c r="C458" i="20"/>
  <c r="C457" i="20"/>
  <c r="C456" i="20"/>
  <c r="C455" i="20"/>
  <c r="C454" i="20"/>
  <c r="C453" i="20"/>
  <c r="C452" i="20"/>
  <c r="C451" i="20"/>
  <c r="C450" i="20"/>
  <c r="C449" i="20"/>
  <c r="C448" i="20"/>
  <c r="C447" i="20"/>
  <c r="C446" i="20"/>
  <c r="C445" i="20"/>
  <c r="C444" i="20"/>
  <c r="C443" i="20"/>
  <c r="C442" i="20"/>
  <c r="C441" i="20"/>
  <c r="C440" i="20"/>
  <c r="C439" i="20"/>
  <c r="C438" i="20"/>
  <c r="C437" i="20"/>
  <c r="C436" i="20"/>
  <c r="C435" i="20"/>
  <c r="C434" i="20"/>
  <c r="C433" i="20"/>
  <c r="C432" i="20"/>
  <c r="C431" i="20"/>
  <c r="C430" i="20"/>
  <c r="C429" i="20"/>
  <c r="C428" i="20"/>
  <c r="C427" i="20"/>
  <c r="C426" i="20"/>
  <c r="C425" i="20"/>
  <c r="C424" i="20"/>
  <c r="C423" i="20"/>
  <c r="C422" i="20"/>
  <c r="C421" i="20"/>
  <c r="C420" i="20"/>
  <c r="C419" i="20"/>
  <c r="C418" i="20"/>
  <c r="C417" i="20"/>
  <c r="C416" i="20"/>
  <c r="C415" i="20"/>
  <c r="C414" i="20"/>
  <c r="C413" i="20"/>
  <c r="C412" i="20"/>
  <c r="C411" i="20"/>
  <c r="C410" i="20"/>
  <c r="C409" i="20"/>
  <c r="C408" i="20"/>
  <c r="C407" i="20"/>
  <c r="C406" i="20"/>
  <c r="C405" i="20"/>
  <c r="C404" i="20"/>
  <c r="C403" i="20"/>
  <c r="C402" i="20"/>
  <c r="C401" i="20"/>
  <c r="C400" i="20"/>
  <c r="C399" i="20"/>
  <c r="C398" i="20"/>
  <c r="C397" i="20"/>
  <c r="C396" i="20"/>
  <c r="C395" i="20"/>
  <c r="C394" i="20"/>
  <c r="C393" i="20"/>
  <c r="C392" i="20"/>
  <c r="C391" i="20"/>
  <c r="C390" i="20"/>
  <c r="C389" i="20"/>
  <c r="C388" i="20"/>
  <c r="C387" i="20"/>
  <c r="C386" i="20"/>
  <c r="C385" i="20"/>
  <c r="C384" i="20"/>
  <c r="C383" i="20"/>
  <c r="C382" i="20"/>
  <c r="C381" i="20"/>
  <c r="C380" i="20"/>
  <c r="C379" i="20"/>
  <c r="C378" i="20"/>
  <c r="C377" i="20"/>
  <c r="C376" i="20"/>
  <c r="C375" i="20"/>
  <c r="C374" i="20"/>
  <c r="C373" i="20"/>
  <c r="C372" i="20"/>
  <c r="C371" i="20"/>
  <c r="C370" i="20"/>
  <c r="C369" i="20"/>
  <c r="C368" i="20"/>
  <c r="C367" i="20"/>
  <c r="C366" i="20"/>
  <c r="C365" i="20"/>
  <c r="C364" i="20"/>
  <c r="C363" i="20"/>
  <c r="C362" i="20"/>
  <c r="C361" i="20"/>
  <c r="C360" i="20"/>
  <c r="C359" i="20"/>
  <c r="C358" i="20"/>
  <c r="C357" i="20"/>
  <c r="C356" i="20"/>
  <c r="C355" i="20"/>
  <c r="C354" i="20"/>
  <c r="C353" i="20"/>
  <c r="C352" i="20"/>
  <c r="C351" i="20"/>
  <c r="C350" i="20"/>
  <c r="C349" i="20"/>
  <c r="C348" i="20"/>
  <c r="C347" i="20"/>
  <c r="C346" i="20"/>
  <c r="C345" i="20"/>
  <c r="C344" i="20"/>
  <c r="C343" i="20"/>
  <c r="C342" i="20"/>
  <c r="C341" i="20"/>
  <c r="C340" i="20"/>
  <c r="C339" i="20"/>
  <c r="C338" i="20"/>
  <c r="C337" i="20"/>
  <c r="C336" i="20"/>
  <c r="C335" i="20"/>
  <c r="C334" i="20"/>
  <c r="C333" i="20"/>
  <c r="C332" i="20"/>
  <c r="C331" i="20"/>
  <c r="C330" i="20"/>
  <c r="C329" i="20"/>
  <c r="C328" i="20"/>
  <c r="C327" i="20"/>
  <c r="C326" i="20"/>
  <c r="C325" i="20"/>
  <c r="C324" i="20"/>
  <c r="C323" i="20"/>
  <c r="C322" i="20"/>
  <c r="C321" i="20"/>
  <c r="C320" i="20"/>
  <c r="C319" i="20"/>
  <c r="C318" i="20"/>
  <c r="C317" i="20"/>
  <c r="C316" i="20"/>
  <c r="C315" i="20"/>
  <c r="C314" i="20"/>
  <c r="C313" i="20"/>
  <c r="C312" i="20"/>
  <c r="C311" i="20"/>
  <c r="C310" i="20"/>
  <c r="C309" i="20"/>
  <c r="C308" i="20"/>
  <c r="C307" i="20"/>
  <c r="C306" i="20"/>
  <c r="C305" i="20"/>
  <c r="C304" i="20"/>
  <c r="C303" i="20"/>
  <c r="C302" i="20"/>
  <c r="C301" i="20"/>
  <c r="C300" i="20"/>
  <c r="C299" i="20"/>
  <c r="C298" i="20"/>
  <c r="C297" i="20"/>
  <c r="C296" i="20"/>
  <c r="C295" i="20"/>
  <c r="C294" i="20"/>
  <c r="C293" i="20"/>
  <c r="C292" i="20"/>
  <c r="C291" i="20"/>
  <c r="C290" i="20"/>
  <c r="C289" i="20"/>
  <c r="C288" i="20"/>
  <c r="C287" i="20"/>
  <c r="C286" i="20"/>
  <c r="C285" i="20"/>
  <c r="C284" i="20"/>
  <c r="C283" i="20"/>
  <c r="C282" i="20"/>
  <c r="C281" i="20"/>
  <c r="C280" i="20"/>
  <c r="C279" i="20"/>
  <c r="C278" i="20"/>
  <c r="C277" i="20"/>
  <c r="C276" i="20"/>
  <c r="C275" i="20"/>
  <c r="C274" i="20"/>
  <c r="C273" i="20"/>
  <c r="C272" i="20"/>
  <c r="C271" i="20"/>
  <c r="C270" i="20"/>
  <c r="C269" i="20"/>
  <c r="C268" i="20"/>
  <c r="C267" i="20"/>
  <c r="C266" i="20"/>
  <c r="C265" i="20"/>
  <c r="C264" i="20"/>
  <c r="C263" i="20"/>
  <c r="C262" i="20"/>
  <c r="C261" i="20"/>
  <c r="C260" i="20"/>
  <c r="C259" i="20"/>
  <c r="C258" i="20"/>
  <c r="C257" i="20"/>
  <c r="C256" i="20"/>
  <c r="C255" i="20"/>
  <c r="C254" i="20"/>
  <c r="C253" i="20"/>
  <c r="C252" i="20"/>
  <c r="C251" i="20"/>
  <c r="C250" i="20"/>
  <c r="C249" i="20"/>
  <c r="C248" i="20"/>
  <c r="C247" i="20"/>
  <c r="C246" i="20"/>
  <c r="C245" i="20"/>
  <c r="C244" i="20"/>
  <c r="C243" i="20"/>
  <c r="C242" i="20"/>
  <c r="C241" i="20"/>
  <c r="C240" i="20"/>
  <c r="C239" i="20"/>
  <c r="C238" i="20"/>
  <c r="C237" i="20"/>
  <c r="C236" i="20"/>
  <c r="C235" i="20"/>
  <c r="C234" i="20"/>
  <c r="C233" i="20"/>
  <c r="C232" i="20"/>
  <c r="C231" i="20"/>
  <c r="C230" i="20"/>
  <c r="C229" i="20"/>
  <c r="C228" i="20"/>
  <c r="C227" i="20"/>
  <c r="C226" i="20"/>
  <c r="C225" i="20"/>
  <c r="C224" i="20"/>
  <c r="C223" i="20"/>
  <c r="C222" i="20"/>
  <c r="C221" i="20"/>
  <c r="C220" i="20"/>
  <c r="C219" i="20"/>
  <c r="C218" i="20"/>
  <c r="C217" i="20"/>
  <c r="C216" i="20"/>
  <c r="C215" i="20"/>
  <c r="C214" i="20"/>
  <c r="C213" i="20"/>
  <c r="C212" i="20"/>
  <c r="C211" i="20"/>
  <c r="C210" i="20"/>
  <c r="C209" i="20"/>
  <c r="C208" i="20"/>
  <c r="C207" i="20"/>
  <c r="C206" i="20"/>
  <c r="C205" i="20"/>
  <c r="C204" i="20"/>
  <c r="C203" i="20"/>
  <c r="C202" i="20"/>
  <c r="C201" i="20"/>
  <c r="C200" i="20"/>
  <c r="C199" i="20"/>
  <c r="C198" i="20"/>
  <c r="C197" i="20"/>
  <c r="C196" i="20"/>
  <c r="C195" i="20"/>
  <c r="C194" i="20"/>
  <c r="C193" i="20"/>
  <c r="C192" i="20"/>
  <c r="C191" i="20"/>
  <c r="C190" i="20"/>
  <c r="C189" i="20"/>
  <c r="C188" i="20"/>
  <c r="C187" i="20"/>
  <c r="C186" i="20"/>
  <c r="C185" i="20"/>
  <c r="C184" i="20"/>
  <c r="C183" i="20"/>
  <c r="C182" i="20"/>
  <c r="C181" i="20"/>
  <c r="C180" i="20"/>
  <c r="C179" i="20"/>
  <c r="C178" i="20"/>
  <c r="C177" i="20"/>
  <c r="C176" i="20"/>
  <c r="C175" i="20"/>
  <c r="C174" i="20"/>
  <c r="C173" i="20"/>
  <c r="C172" i="20"/>
  <c r="C171" i="20"/>
  <c r="C170" i="20"/>
  <c r="C169" i="20"/>
  <c r="C168" i="20"/>
  <c r="C167" i="20"/>
  <c r="C166" i="20"/>
  <c r="C165" i="20"/>
  <c r="C164" i="20"/>
  <c r="C163" i="20"/>
  <c r="C162" i="20"/>
  <c r="C161" i="20"/>
  <c r="C160" i="20"/>
  <c r="C159" i="20"/>
  <c r="C158" i="20"/>
  <c r="C157" i="20"/>
  <c r="C156" i="20"/>
  <c r="C155" i="20"/>
  <c r="C154" i="20"/>
  <c r="C153" i="20"/>
  <c r="C152" i="20"/>
  <c r="C151" i="20"/>
  <c r="C150" i="20"/>
  <c r="C149" i="20"/>
  <c r="C148" i="20"/>
  <c r="C147" i="20"/>
  <c r="C146" i="20"/>
  <c r="C145" i="20"/>
  <c r="C144" i="20"/>
  <c r="C143" i="20"/>
  <c r="C142" i="20"/>
  <c r="C141" i="20"/>
  <c r="C140" i="20"/>
  <c r="C139" i="20"/>
  <c r="C138" i="20"/>
  <c r="C137" i="20"/>
  <c r="C136" i="20"/>
  <c r="C135" i="20"/>
  <c r="C134" i="20"/>
  <c r="C133" i="20"/>
  <c r="C132" i="20"/>
  <c r="C131" i="20"/>
  <c r="C130" i="20"/>
  <c r="C129" i="20"/>
  <c r="C128" i="20"/>
  <c r="C127" i="20"/>
  <c r="C126" i="20"/>
  <c r="C125" i="20"/>
  <c r="C124" i="20"/>
  <c r="C123" i="20"/>
  <c r="C122" i="20"/>
  <c r="C121" i="20"/>
  <c r="C120" i="20"/>
  <c r="C119" i="20"/>
  <c r="C118" i="20"/>
  <c r="C117" i="20"/>
  <c r="C116" i="20"/>
  <c r="C115" i="20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1059" i="19"/>
  <c r="C1058" i="19"/>
  <c r="C1057" i="19"/>
  <c r="C1056" i="19"/>
  <c r="C1055" i="19"/>
  <c r="C1054" i="19"/>
  <c r="C1053" i="19"/>
  <c r="C1052" i="19"/>
  <c r="C1051" i="19"/>
  <c r="C1050" i="19"/>
  <c r="C1049" i="19"/>
  <c r="C1048" i="19"/>
  <c r="C1047" i="19"/>
  <c r="C1046" i="19"/>
  <c r="C1045" i="19"/>
  <c r="C1044" i="19"/>
  <c r="C1043" i="19"/>
  <c r="C1042" i="19"/>
  <c r="C1041" i="19"/>
  <c r="C1040" i="19"/>
  <c r="C1039" i="19"/>
  <c r="C1038" i="19"/>
  <c r="C1037" i="19"/>
  <c r="C1036" i="19"/>
  <c r="C1035" i="19"/>
  <c r="C1034" i="19"/>
  <c r="C1033" i="19"/>
  <c r="C1032" i="19"/>
  <c r="C1031" i="19"/>
  <c r="C1030" i="19"/>
  <c r="C1029" i="19"/>
  <c r="C1028" i="19"/>
  <c r="C1027" i="19"/>
  <c r="C1026" i="19"/>
  <c r="C1025" i="19"/>
  <c r="C1024" i="19"/>
  <c r="C1023" i="19"/>
  <c r="C1022" i="19"/>
  <c r="C1021" i="19"/>
  <c r="C1020" i="19"/>
  <c r="C1019" i="19"/>
  <c r="C1018" i="19"/>
  <c r="C1017" i="19"/>
  <c r="C1016" i="19"/>
  <c r="C1015" i="19"/>
  <c r="C1014" i="19"/>
  <c r="C1013" i="19"/>
  <c r="C1012" i="19"/>
  <c r="C1011" i="19"/>
  <c r="C1010" i="19"/>
  <c r="C1009" i="19"/>
  <c r="C1008" i="19"/>
  <c r="C1007" i="19"/>
  <c r="C1006" i="19"/>
  <c r="C1005" i="19"/>
  <c r="C1004" i="19"/>
  <c r="C1003" i="19"/>
  <c r="C1002" i="19"/>
  <c r="C1001" i="19"/>
  <c r="C1000" i="19"/>
  <c r="C999" i="19"/>
  <c r="C998" i="19"/>
  <c r="C997" i="19"/>
  <c r="C996" i="19"/>
  <c r="C995" i="19"/>
  <c r="C994" i="19"/>
  <c r="C993" i="19"/>
  <c r="C992" i="19"/>
  <c r="C991" i="19"/>
  <c r="C990" i="19"/>
  <c r="C989" i="19"/>
  <c r="C988" i="19"/>
  <c r="C987" i="19"/>
  <c r="C986" i="19"/>
  <c r="C985" i="19"/>
  <c r="C984" i="19"/>
  <c r="C983" i="19"/>
  <c r="C982" i="19"/>
  <c r="C981" i="19"/>
  <c r="C980" i="19"/>
  <c r="C979" i="19"/>
  <c r="C978" i="19"/>
  <c r="C977" i="19"/>
  <c r="C976" i="19"/>
  <c r="C975" i="19"/>
  <c r="C974" i="19"/>
  <c r="C973" i="19"/>
  <c r="C972" i="19"/>
  <c r="C971" i="19"/>
  <c r="C970" i="19"/>
  <c r="C969" i="19"/>
  <c r="C968" i="19"/>
  <c r="C967" i="19"/>
  <c r="C966" i="19"/>
  <c r="C965" i="19"/>
  <c r="C964" i="19"/>
  <c r="C963" i="19"/>
  <c r="C962" i="19"/>
  <c r="C961" i="19"/>
  <c r="C960" i="19"/>
  <c r="C959" i="19"/>
  <c r="C958" i="19"/>
  <c r="C957" i="19"/>
  <c r="C956" i="19"/>
  <c r="C955" i="19"/>
  <c r="C954" i="19"/>
  <c r="C953" i="19"/>
  <c r="C952" i="19"/>
  <c r="C951" i="19"/>
  <c r="C950" i="19"/>
  <c r="C949" i="19"/>
  <c r="C948" i="19"/>
  <c r="C947" i="19"/>
  <c r="C946" i="19"/>
  <c r="C945" i="19"/>
  <c r="C944" i="19"/>
  <c r="C943" i="19"/>
  <c r="C942" i="19"/>
  <c r="C941" i="19"/>
  <c r="C940" i="19"/>
  <c r="C939" i="19"/>
  <c r="C938" i="19"/>
  <c r="C937" i="19"/>
  <c r="C936" i="19"/>
  <c r="C935" i="19"/>
  <c r="C934" i="19"/>
  <c r="C933" i="19"/>
  <c r="C932" i="19"/>
  <c r="C931" i="19"/>
  <c r="C930" i="19"/>
  <c r="C929" i="19"/>
  <c r="C928" i="19"/>
  <c r="C927" i="19"/>
  <c r="C926" i="19"/>
  <c r="C925" i="19"/>
  <c r="C924" i="19"/>
  <c r="C923" i="19"/>
  <c r="C922" i="19"/>
  <c r="C921" i="19"/>
  <c r="C920" i="19"/>
  <c r="C919" i="19"/>
  <c r="C918" i="19"/>
  <c r="C917" i="19"/>
  <c r="C916" i="19"/>
  <c r="C915" i="19"/>
  <c r="C914" i="19"/>
  <c r="C913" i="19"/>
  <c r="C912" i="19"/>
  <c r="C911" i="19"/>
  <c r="C910" i="19"/>
  <c r="C909" i="19"/>
  <c r="C908" i="19"/>
  <c r="C907" i="19"/>
  <c r="C906" i="19"/>
  <c r="C905" i="19"/>
  <c r="C904" i="19"/>
  <c r="C903" i="19"/>
  <c r="C902" i="19"/>
  <c r="C901" i="19"/>
  <c r="C900" i="19"/>
  <c r="C899" i="19"/>
  <c r="C898" i="19"/>
  <c r="C897" i="19"/>
  <c r="C896" i="19"/>
  <c r="C895" i="19"/>
  <c r="C894" i="19"/>
  <c r="C893" i="19"/>
  <c r="C892" i="19"/>
  <c r="C891" i="19"/>
  <c r="C890" i="19"/>
  <c r="C889" i="19"/>
  <c r="C888" i="19"/>
  <c r="C887" i="19"/>
  <c r="C886" i="19"/>
  <c r="C885" i="19"/>
  <c r="C884" i="19"/>
  <c r="C883" i="19"/>
  <c r="C882" i="19"/>
  <c r="C881" i="19"/>
  <c r="C880" i="19"/>
  <c r="C879" i="19"/>
  <c r="C878" i="19"/>
  <c r="C877" i="19"/>
  <c r="C876" i="19"/>
  <c r="C875" i="19"/>
  <c r="C874" i="19"/>
  <c r="C873" i="19"/>
  <c r="C872" i="19"/>
  <c r="C871" i="19"/>
  <c r="C870" i="19"/>
  <c r="C869" i="19"/>
  <c r="C868" i="19"/>
  <c r="C867" i="19"/>
  <c r="C866" i="19"/>
  <c r="C865" i="19"/>
  <c r="C864" i="19"/>
  <c r="C863" i="19"/>
  <c r="C862" i="19"/>
  <c r="C861" i="19"/>
  <c r="C860" i="19"/>
  <c r="C859" i="19"/>
  <c r="C858" i="19"/>
  <c r="C857" i="19"/>
  <c r="C856" i="19"/>
  <c r="C855" i="19"/>
  <c r="C854" i="19"/>
  <c r="C853" i="19"/>
  <c r="C852" i="19"/>
  <c r="C851" i="19"/>
  <c r="C850" i="19"/>
  <c r="C849" i="19"/>
  <c r="C848" i="19"/>
  <c r="C847" i="19"/>
  <c r="C846" i="19"/>
  <c r="C845" i="19"/>
  <c r="C844" i="19"/>
  <c r="C843" i="19"/>
  <c r="C842" i="19"/>
  <c r="C841" i="19"/>
  <c r="C840" i="19"/>
  <c r="C839" i="19"/>
  <c r="C838" i="19"/>
  <c r="C837" i="19"/>
  <c r="C836" i="19"/>
  <c r="C835" i="19"/>
  <c r="C834" i="19"/>
  <c r="C833" i="19"/>
  <c r="C832" i="19"/>
  <c r="C831" i="19"/>
  <c r="C830" i="19"/>
  <c r="C829" i="19"/>
  <c r="C828" i="19"/>
  <c r="C827" i="19"/>
  <c r="C826" i="19"/>
  <c r="C825" i="19"/>
  <c r="C824" i="19"/>
  <c r="C823" i="19"/>
  <c r="C822" i="19"/>
  <c r="C821" i="19"/>
  <c r="C820" i="19"/>
  <c r="C819" i="19"/>
  <c r="C818" i="19"/>
  <c r="C817" i="19"/>
  <c r="C816" i="19"/>
  <c r="C815" i="19"/>
  <c r="C814" i="19"/>
  <c r="C813" i="19"/>
  <c r="C812" i="19"/>
  <c r="C811" i="19"/>
  <c r="C810" i="19"/>
  <c r="C809" i="19"/>
  <c r="C808" i="19"/>
  <c r="C807" i="19"/>
  <c r="C806" i="19"/>
  <c r="C805" i="19"/>
  <c r="C804" i="19"/>
  <c r="C803" i="19"/>
  <c r="C802" i="19"/>
  <c r="C801" i="19"/>
  <c r="C800" i="19"/>
  <c r="C799" i="19"/>
  <c r="C798" i="19"/>
  <c r="C797" i="19"/>
  <c r="C796" i="19"/>
  <c r="C795" i="19"/>
  <c r="C794" i="19"/>
  <c r="C793" i="19"/>
  <c r="C792" i="19"/>
  <c r="C791" i="19"/>
  <c r="C790" i="19"/>
  <c r="C789" i="19"/>
  <c r="C788" i="19"/>
  <c r="C787" i="19"/>
  <c r="C786" i="19"/>
  <c r="C785" i="19"/>
  <c r="C784" i="19"/>
  <c r="C783" i="19"/>
  <c r="C782" i="19"/>
  <c r="C781" i="19"/>
  <c r="C780" i="19"/>
  <c r="C779" i="19"/>
  <c r="C778" i="19"/>
  <c r="C777" i="19"/>
  <c r="C776" i="19"/>
  <c r="C775" i="19"/>
  <c r="C774" i="19"/>
  <c r="C773" i="19"/>
  <c r="C772" i="19"/>
  <c r="C771" i="19"/>
  <c r="C770" i="19"/>
  <c r="C769" i="19"/>
  <c r="C768" i="19"/>
  <c r="C767" i="19"/>
  <c r="C766" i="19"/>
  <c r="C765" i="19"/>
  <c r="C764" i="19"/>
  <c r="C763" i="19"/>
  <c r="C762" i="19"/>
  <c r="C761" i="19"/>
  <c r="C760" i="19"/>
  <c r="C759" i="19"/>
  <c r="C758" i="19"/>
  <c r="C757" i="19"/>
  <c r="C756" i="19"/>
  <c r="C755" i="19"/>
  <c r="C754" i="19"/>
  <c r="C753" i="19"/>
  <c r="C752" i="19"/>
  <c r="C751" i="19"/>
  <c r="C750" i="19"/>
  <c r="C749" i="19"/>
  <c r="C748" i="19"/>
  <c r="C747" i="19"/>
  <c r="C746" i="19"/>
  <c r="C745" i="19"/>
  <c r="C744" i="19"/>
  <c r="C743" i="19"/>
  <c r="C742" i="19"/>
  <c r="C741" i="19"/>
  <c r="C740" i="19"/>
  <c r="C739" i="19"/>
  <c r="C738" i="19"/>
  <c r="C737" i="19"/>
  <c r="C736" i="19"/>
  <c r="C735" i="19"/>
  <c r="C734" i="19"/>
  <c r="C733" i="19"/>
  <c r="C732" i="19"/>
  <c r="C731" i="19"/>
  <c r="C730" i="19"/>
  <c r="C729" i="19"/>
  <c r="C728" i="19"/>
  <c r="C727" i="19"/>
  <c r="C726" i="19"/>
  <c r="C725" i="19"/>
  <c r="C724" i="19"/>
  <c r="C723" i="19"/>
  <c r="C722" i="19"/>
  <c r="C721" i="19"/>
  <c r="C720" i="19"/>
  <c r="C719" i="19"/>
  <c r="C718" i="19"/>
  <c r="C717" i="19"/>
  <c r="C716" i="19"/>
  <c r="C715" i="19"/>
  <c r="C714" i="19"/>
  <c r="C713" i="19"/>
  <c r="C712" i="19"/>
  <c r="C711" i="19"/>
  <c r="C710" i="19"/>
  <c r="C709" i="19"/>
  <c r="C708" i="19"/>
  <c r="C707" i="19"/>
  <c r="C706" i="19"/>
  <c r="C705" i="19"/>
  <c r="C704" i="19"/>
  <c r="C703" i="19"/>
  <c r="C702" i="19"/>
  <c r="C701" i="19"/>
  <c r="C700" i="19"/>
  <c r="C699" i="19"/>
  <c r="C698" i="19"/>
  <c r="C697" i="19"/>
  <c r="C696" i="19"/>
  <c r="C695" i="19"/>
  <c r="C694" i="19"/>
  <c r="C693" i="19"/>
  <c r="C692" i="19"/>
  <c r="C691" i="19"/>
  <c r="C690" i="19"/>
  <c r="C689" i="19"/>
  <c r="C688" i="19"/>
  <c r="C687" i="19"/>
  <c r="C686" i="19"/>
  <c r="C685" i="19"/>
  <c r="C684" i="19"/>
  <c r="C683" i="19"/>
  <c r="C682" i="19"/>
  <c r="C681" i="19"/>
  <c r="C680" i="19"/>
  <c r="C679" i="19"/>
  <c r="C678" i="19"/>
  <c r="C677" i="19"/>
  <c r="C676" i="19"/>
  <c r="C675" i="19"/>
  <c r="C674" i="19"/>
  <c r="C673" i="19"/>
  <c r="C672" i="19"/>
  <c r="C671" i="19"/>
  <c r="C670" i="19"/>
  <c r="C669" i="19"/>
  <c r="C668" i="19"/>
  <c r="C667" i="19"/>
  <c r="C666" i="19"/>
  <c r="C665" i="19"/>
  <c r="C664" i="19"/>
  <c r="C663" i="19"/>
  <c r="C662" i="19"/>
  <c r="C661" i="19"/>
  <c r="C660" i="19"/>
  <c r="C659" i="19"/>
  <c r="C658" i="19"/>
  <c r="C657" i="19"/>
  <c r="C656" i="19"/>
  <c r="C655" i="19"/>
  <c r="C654" i="19"/>
  <c r="C653" i="19"/>
  <c r="C652" i="19"/>
  <c r="C651" i="19"/>
  <c r="C650" i="19"/>
  <c r="C649" i="19"/>
  <c r="C648" i="19"/>
  <c r="C647" i="19"/>
  <c r="C646" i="19"/>
  <c r="C645" i="19"/>
  <c r="C644" i="19"/>
  <c r="C643" i="19"/>
  <c r="C642" i="19"/>
  <c r="C641" i="19"/>
  <c r="C640" i="19"/>
  <c r="C639" i="19"/>
  <c r="C638" i="19"/>
  <c r="C637" i="19"/>
  <c r="C636" i="19"/>
  <c r="C635" i="19"/>
  <c r="C634" i="19"/>
  <c r="C633" i="19"/>
  <c r="C632" i="19"/>
  <c r="C631" i="19"/>
  <c r="C630" i="19"/>
  <c r="C629" i="19"/>
  <c r="C628" i="19"/>
  <c r="C627" i="19"/>
  <c r="C626" i="19"/>
  <c r="C625" i="19"/>
  <c r="C624" i="19"/>
  <c r="C623" i="19"/>
  <c r="C622" i="19"/>
  <c r="C621" i="19"/>
  <c r="C620" i="19"/>
  <c r="C619" i="19"/>
  <c r="C618" i="19"/>
  <c r="C617" i="19"/>
  <c r="C616" i="19"/>
  <c r="C615" i="19"/>
  <c r="C614" i="19"/>
  <c r="C613" i="19"/>
  <c r="C612" i="19"/>
  <c r="C611" i="19"/>
  <c r="C610" i="19"/>
  <c r="C609" i="19"/>
  <c r="C608" i="19"/>
  <c r="C607" i="19"/>
  <c r="C606" i="19"/>
  <c r="C605" i="19"/>
  <c r="C604" i="19"/>
  <c r="C603" i="19"/>
  <c r="C602" i="19"/>
  <c r="C601" i="19"/>
  <c r="C600" i="19"/>
  <c r="C599" i="19"/>
  <c r="C598" i="19"/>
  <c r="C597" i="19"/>
  <c r="C596" i="19"/>
  <c r="C595" i="19"/>
  <c r="C594" i="19"/>
  <c r="C593" i="19"/>
  <c r="C592" i="19"/>
  <c r="C591" i="19"/>
  <c r="C590" i="19"/>
  <c r="C589" i="19"/>
  <c r="C588" i="19"/>
  <c r="C587" i="19"/>
  <c r="C586" i="19"/>
  <c r="C585" i="19"/>
  <c r="C584" i="19"/>
  <c r="C583" i="19"/>
  <c r="C582" i="19"/>
  <c r="C581" i="19"/>
  <c r="C580" i="19"/>
  <c r="C579" i="19"/>
  <c r="C578" i="19"/>
  <c r="C577" i="19"/>
  <c r="C576" i="19"/>
  <c r="C575" i="19"/>
  <c r="C574" i="19"/>
  <c r="C573" i="19"/>
  <c r="C572" i="19"/>
  <c r="C571" i="19"/>
  <c r="C570" i="19"/>
  <c r="C569" i="19"/>
  <c r="C568" i="19"/>
  <c r="C567" i="19"/>
  <c r="C566" i="19"/>
  <c r="C565" i="19"/>
  <c r="C564" i="19"/>
  <c r="C563" i="19"/>
  <c r="C562" i="19"/>
  <c r="C561" i="19"/>
  <c r="C560" i="19"/>
  <c r="C559" i="19"/>
  <c r="C558" i="19"/>
  <c r="C557" i="19"/>
  <c r="C556" i="19"/>
  <c r="C555" i="19"/>
  <c r="C554" i="19"/>
  <c r="C553" i="19"/>
  <c r="C552" i="19"/>
  <c r="C551" i="19"/>
  <c r="C550" i="19"/>
  <c r="C549" i="19"/>
  <c r="C548" i="19"/>
  <c r="C547" i="19"/>
  <c r="C546" i="19"/>
  <c r="C545" i="19"/>
  <c r="C544" i="19"/>
  <c r="C543" i="19"/>
  <c r="C542" i="19"/>
  <c r="C541" i="19"/>
  <c r="C540" i="19"/>
  <c r="C539" i="19"/>
  <c r="C538" i="19"/>
  <c r="C537" i="19"/>
  <c r="C536" i="19"/>
  <c r="C535" i="19"/>
  <c r="C534" i="19"/>
  <c r="C533" i="19"/>
  <c r="C532" i="19"/>
  <c r="C531" i="19"/>
  <c r="C530" i="19"/>
  <c r="C529" i="19"/>
  <c r="C528" i="19"/>
  <c r="C527" i="19"/>
  <c r="C526" i="19"/>
  <c r="C525" i="19"/>
  <c r="C524" i="19"/>
  <c r="C523" i="19"/>
  <c r="C522" i="19"/>
  <c r="C521" i="19"/>
  <c r="C520" i="19"/>
  <c r="C519" i="19"/>
  <c r="C518" i="19"/>
  <c r="C517" i="19"/>
  <c r="C516" i="19"/>
  <c r="C515" i="19"/>
  <c r="C514" i="19"/>
  <c r="C513" i="19"/>
  <c r="C512" i="19"/>
  <c r="C511" i="19"/>
  <c r="C510" i="19"/>
  <c r="C509" i="19"/>
  <c r="C508" i="19"/>
  <c r="C507" i="19"/>
  <c r="C506" i="19"/>
  <c r="C505" i="19"/>
  <c r="C504" i="19"/>
  <c r="C503" i="19"/>
  <c r="C502" i="19"/>
  <c r="C501" i="19"/>
  <c r="C500" i="19"/>
  <c r="C499" i="19"/>
  <c r="C498" i="19"/>
  <c r="C497" i="19"/>
  <c r="C496" i="19"/>
  <c r="C495" i="19"/>
  <c r="C494" i="19"/>
  <c r="C493" i="19"/>
  <c r="C492" i="19"/>
  <c r="C491" i="19"/>
  <c r="C490" i="19"/>
  <c r="C489" i="19"/>
  <c r="C488" i="19"/>
  <c r="C487" i="19"/>
  <c r="C486" i="19"/>
  <c r="C485" i="19"/>
  <c r="C484" i="19"/>
  <c r="C483" i="19"/>
  <c r="C482" i="19"/>
  <c r="C481" i="19"/>
  <c r="C480" i="19"/>
  <c r="C479" i="19"/>
  <c r="C478" i="19"/>
  <c r="C477" i="19"/>
  <c r="C476" i="19"/>
  <c r="C475" i="19"/>
  <c r="C474" i="19"/>
  <c r="C473" i="19"/>
  <c r="C472" i="19"/>
  <c r="C471" i="19"/>
  <c r="C470" i="19"/>
  <c r="C469" i="19"/>
  <c r="C468" i="19"/>
  <c r="C467" i="19"/>
  <c r="C466" i="19"/>
  <c r="C465" i="19"/>
  <c r="C464" i="19"/>
  <c r="C463" i="19"/>
  <c r="C462" i="19"/>
  <c r="C461" i="19"/>
  <c r="C460" i="19"/>
  <c r="C459" i="19"/>
  <c r="C458" i="19"/>
  <c r="C457" i="19"/>
  <c r="C456" i="19"/>
  <c r="C455" i="19"/>
  <c r="C454" i="19"/>
  <c r="C453" i="19"/>
  <c r="C452" i="19"/>
  <c r="C451" i="19"/>
  <c r="C450" i="19"/>
  <c r="C449" i="19"/>
  <c r="C448" i="19"/>
  <c r="C447" i="19"/>
  <c r="C446" i="19"/>
  <c r="C445" i="19"/>
  <c r="C444" i="19"/>
  <c r="C443" i="19"/>
  <c r="C442" i="19"/>
  <c r="C441" i="19"/>
  <c r="C440" i="19"/>
  <c r="C439" i="19"/>
  <c r="C438" i="19"/>
  <c r="C437" i="19"/>
  <c r="C436" i="19"/>
  <c r="C435" i="19"/>
  <c r="C434" i="19"/>
  <c r="C433" i="19"/>
  <c r="C432" i="19"/>
  <c r="C431" i="19"/>
  <c r="C430" i="19"/>
  <c r="C429" i="19"/>
  <c r="C428" i="19"/>
  <c r="C427" i="19"/>
  <c r="C426" i="19"/>
  <c r="C425" i="19"/>
  <c r="C424" i="19"/>
  <c r="C423" i="19"/>
  <c r="C422" i="19"/>
  <c r="C421" i="19"/>
  <c r="C420" i="19"/>
  <c r="C419" i="19"/>
  <c r="C418" i="19"/>
  <c r="C417" i="19"/>
  <c r="C416" i="19"/>
  <c r="C415" i="19"/>
  <c r="C414" i="19"/>
  <c r="C413" i="19"/>
  <c r="C412" i="19"/>
  <c r="C411" i="19"/>
  <c r="C410" i="19"/>
  <c r="C409" i="19"/>
  <c r="C408" i="19"/>
  <c r="C407" i="19"/>
  <c r="C406" i="19"/>
  <c r="C405" i="19"/>
  <c r="C404" i="19"/>
  <c r="C403" i="19"/>
  <c r="C402" i="19"/>
  <c r="C401" i="19"/>
  <c r="C400" i="19"/>
  <c r="C399" i="19"/>
  <c r="C398" i="19"/>
  <c r="C397" i="19"/>
  <c r="C396" i="19"/>
  <c r="C395" i="19"/>
  <c r="C394" i="19"/>
  <c r="C393" i="19"/>
  <c r="C392" i="19"/>
  <c r="C391" i="19"/>
  <c r="C390" i="19"/>
  <c r="C389" i="19"/>
  <c r="C388" i="19"/>
  <c r="C387" i="19"/>
  <c r="C386" i="19"/>
  <c r="C385" i="19"/>
  <c r="C384" i="19"/>
  <c r="C383" i="19"/>
  <c r="C382" i="19"/>
  <c r="C381" i="19"/>
  <c r="C380" i="19"/>
  <c r="C379" i="19"/>
  <c r="C378" i="19"/>
  <c r="C377" i="19"/>
  <c r="C376" i="19"/>
  <c r="C375" i="19"/>
  <c r="C374" i="19"/>
  <c r="C373" i="19"/>
  <c r="C372" i="19"/>
  <c r="C371" i="19"/>
  <c r="C370" i="19"/>
  <c r="C369" i="19"/>
  <c r="C368" i="19"/>
  <c r="C367" i="19"/>
  <c r="C366" i="19"/>
  <c r="C365" i="19"/>
  <c r="C364" i="19"/>
  <c r="C363" i="19"/>
  <c r="C362" i="19"/>
  <c r="C361" i="19"/>
  <c r="C360" i="19"/>
  <c r="C359" i="19"/>
  <c r="C358" i="19"/>
  <c r="C357" i="19"/>
  <c r="C356" i="19"/>
  <c r="C355" i="19"/>
  <c r="C354" i="19"/>
  <c r="C353" i="19"/>
  <c r="C352" i="19"/>
  <c r="C351" i="19"/>
  <c r="C350" i="19"/>
  <c r="C349" i="19"/>
  <c r="C348" i="19"/>
  <c r="C347" i="19"/>
  <c r="C346" i="19"/>
  <c r="C345" i="19"/>
  <c r="C344" i="19"/>
  <c r="C343" i="19"/>
  <c r="C342" i="19"/>
  <c r="C341" i="19"/>
  <c r="C340" i="19"/>
  <c r="C339" i="19"/>
  <c r="C338" i="19"/>
  <c r="C337" i="19"/>
  <c r="C336" i="19"/>
  <c r="C335" i="19"/>
  <c r="C334" i="19"/>
  <c r="C333" i="19"/>
  <c r="C332" i="19"/>
  <c r="C331" i="19"/>
  <c r="C330" i="19"/>
  <c r="C329" i="19"/>
  <c r="C328" i="19"/>
  <c r="C327" i="19"/>
  <c r="C326" i="19"/>
  <c r="C325" i="19"/>
  <c r="C324" i="19"/>
  <c r="C323" i="19"/>
  <c r="C322" i="19"/>
  <c r="C321" i="19"/>
  <c r="C320" i="19"/>
  <c r="C319" i="19"/>
  <c r="C318" i="19"/>
  <c r="C317" i="19"/>
  <c r="C316" i="19"/>
  <c r="C315" i="19"/>
  <c r="C314" i="19"/>
  <c r="C313" i="19"/>
  <c r="C312" i="19"/>
  <c r="C311" i="19"/>
  <c r="C310" i="19"/>
  <c r="C309" i="19"/>
  <c r="C308" i="19"/>
  <c r="C307" i="19"/>
  <c r="C306" i="19"/>
  <c r="C305" i="19"/>
  <c r="C304" i="19"/>
  <c r="C303" i="19"/>
  <c r="C302" i="19"/>
  <c r="C301" i="19"/>
  <c r="C300" i="19"/>
  <c r="C299" i="19"/>
  <c r="C298" i="19"/>
  <c r="C297" i="19"/>
  <c r="C296" i="19"/>
  <c r="C295" i="19"/>
  <c r="C294" i="19"/>
  <c r="C293" i="19"/>
  <c r="C292" i="19"/>
  <c r="C291" i="19"/>
  <c r="C290" i="19"/>
  <c r="C289" i="19"/>
  <c r="C288" i="19"/>
  <c r="C287" i="19"/>
  <c r="C286" i="19"/>
  <c r="C285" i="19"/>
  <c r="C284" i="19"/>
  <c r="C283" i="19"/>
  <c r="C282" i="19"/>
  <c r="C281" i="19"/>
  <c r="C280" i="19"/>
  <c r="C279" i="19"/>
  <c r="C278" i="19"/>
  <c r="C277" i="19"/>
  <c r="C276" i="19"/>
  <c r="C275" i="19"/>
  <c r="C274" i="19"/>
  <c r="C273" i="19"/>
  <c r="C272" i="19"/>
  <c r="C271" i="19"/>
  <c r="C270" i="19"/>
  <c r="C269" i="19"/>
  <c r="C268" i="19"/>
  <c r="C267" i="19"/>
  <c r="C266" i="19"/>
  <c r="C265" i="19"/>
  <c r="C264" i="19"/>
  <c r="C263" i="19"/>
  <c r="C262" i="19"/>
  <c r="C261" i="19"/>
  <c r="C260" i="19"/>
  <c r="C259" i="19"/>
  <c r="C258" i="19"/>
  <c r="C257" i="19"/>
  <c r="C256" i="19"/>
  <c r="C255" i="19"/>
  <c r="C254" i="19"/>
  <c r="C253" i="19"/>
  <c r="C252" i="19"/>
  <c r="C251" i="19"/>
  <c r="C250" i="19"/>
  <c r="C249" i="19"/>
  <c r="C248" i="19"/>
  <c r="C247" i="19"/>
  <c r="C246" i="19"/>
  <c r="C245" i="19"/>
  <c r="C244" i="19"/>
  <c r="C243" i="19"/>
  <c r="C242" i="19"/>
  <c r="C241" i="19"/>
  <c r="C240" i="19"/>
  <c r="C239" i="19"/>
  <c r="C238" i="19"/>
  <c r="C237" i="19"/>
  <c r="C236" i="19"/>
  <c r="C235" i="19"/>
  <c r="C234" i="19"/>
  <c r="C233" i="19"/>
  <c r="C232" i="19"/>
  <c r="C231" i="19"/>
  <c r="C230" i="19"/>
  <c r="C229" i="19"/>
  <c r="C228" i="19"/>
  <c r="C227" i="19"/>
  <c r="C226" i="19"/>
  <c r="C225" i="19"/>
  <c r="C224" i="19"/>
  <c r="C223" i="19"/>
  <c r="C222" i="19"/>
  <c r="C221" i="19"/>
  <c r="C220" i="19"/>
  <c r="C219" i="19"/>
  <c r="C218" i="19"/>
  <c r="C217" i="19"/>
  <c r="C216" i="19"/>
  <c r="C215" i="19"/>
  <c r="C214" i="19"/>
  <c r="C213" i="19"/>
  <c r="C212" i="19"/>
  <c r="C211" i="19"/>
  <c r="C210" i="19"/>
  <c r="C209" i="19"/>
  <c r="C208" i="19"/>
  <c r="C207" i="19"/>
  <c r="C206" i="19"/>
  <c r="C205" i="19"/>
  <c r="C204" i="19"/>
  <c r="C203" i="19"/>
  <c r="C202" i="19"/>
  <c r="C201" i="19"/>
  <c r="C200" i="19"/>
  <c r="C199" i="19"/>
  <c r="C198" i="19"/>
  <c r="C197" i="19"/>
  <c r="C196" i="19"/>
  <c r="C195" i="19"/>
  <c r="C194" i="19"/>
  <c r="C193" i="19"/>
  <c r="C192" i="19"/>
  <c r="C191" i="19"/>
  <c r="C190" i="19"/>
  <c r="C189" i="19"/>
  <c r="C188" i="19"/>
  <c r="C187" i="19"/>
  <c r="C186" i="19"/>
  <c r="C185" i="19"/>
  <c r="C184" i="19"/>
  <c r="C183" i="19"/>
  <c r="C182" i="19"/>
  <c r="C181" i="19"/>
  <c r="C180" i="19"/>
  <c r="C179" i="19"/>
  <c r="C178" i="19"/>
  <c r="C177" i="19"/>
  <c r="C176" i="19"/>
  <c r="C175" i="19"/>
  <c r="C174" i="19"/>
  <c r="C173" i="19"/>
  <c r="C172" i="19"/>
  <c r="C171" i="19"/>
  <c r="C170" i="19"/>
  <c r="C169" i="19"/>
  <c r="C168" i="19"/>
  <c r="C167" i="19"/>
  <c r="C166" i="19"/>
  <c r="C165" i="19"/>
  <c r="C164" i="19"/>
  <c r="C163" i="19"/>
  <c r="C162" i="19"/>
  <c r="C161" i="19"/>
  <c r="C160" i="19"/>
  <c r="C159" i="19"/>
  <c r="C158" i="19"/>
  <c r="C157" i="19"/>
  <c r="C156" i="19"/>
  <c r="C155" i="19"/>
  <c r="C154" i="19"/>
  <c r="C153" i="19"/>
  <c r="C152" i="19"/>
  <c r="C151" i="19"/>
  <c r="C150" i="19"/>
  <c r="C149" i="19"/>
  <c r="C148" i="19"/>
  <c r="C147" i="19"/>
  <c r="C146" i="19"/>
  <c r="C145" i="19"/>
  <c r="C144" i="19"/>
  <c r="C143" i="19"/>
  <c r="C142" i="19"/>
  <c r="C141" i="19"/>
  <c r="C140" i="19"/>
  <c r="C139" i="19"/>
  <c r="C138" i="19"/>
  <c r="C137" i="19"/>
  <c r="C136" i="19"/>
  <c r="C135" i="19"/>
  <c r="C134" i="19"/>
  <c r="C133" i="19"/>
  <c r="C132" i="19"/>
  <c r="C131" i="19"/>
  <c r="C130" i="19"/>
  <c r="C129" i="19"/>
  <c r="C128" i="19"/>
  <c r="C127" i="19"/>
  <c r="C126" i="19"/>
  <c r="C125" i="19"/>
  <c r="C124" i="19"/>
  <c r="C123" i="19"/>
  <c r="C122" i="19"/>
  <c r="C121" i="19"/>
  <c r="C120" i="19"/>
  <c r="C119" i="19"/>
  <c r="C118" i="19"/>
  <c r="C117" i="19"/>
  <c r="C116" i="19"/>
  <c r="C115" i="19"/>
  <c r="C114" i="19"/>
  <c r="C113" i="19"/>
  <c r="C112" i="19"/>
  <c r="C111" i="19"/>
  <c r="C110" i="19"/>
  <c r="C109" i="19"/>
  <c r="C108" i="19"/>
  <c r="C107" i="19"/>
  <c r="C106" i="19"/>
  <c r="C105" i="19"/>
  <c r="C104" i="19"/>
  <c r="C103" i="19"/>
  <c r="C102" i="19"/>
  <c r="C101" i="19"/>
  <c r="C100" i="19"/>
  <c r="C99" i="19"/>
  <c r="C98" i="19"/>
  <c r="C97" i="19"/>
  <c r="C96" i="19"/>
  <c r="C95" i="19"/>
  <c r="C94" i="19"/>
  <c r="C93" i="19"/>
  <c r="C92" i="19"/>
  <c r="C91" i="19"/>
  <c r="C90" i="19"/>
  <c r="C89" i="19"/>
  <c r="C88" i="19"/>
  <c r="C87" i="19"/>
  <c r="C86" i="19"/>
  <c r="C85" i="19"/>
  <c r="C84" i="19"/>
  <c r="C83" i="19"/>
  <c r="C82" i="19"/>
  <c r="C81" i="19"/>
  <c r="C80" i="19"/>
  <c r="C79" i="19"/>
  <c r="C78" i="19"/>
  <c r="C77" i="19"/>
  <c r="C76" i="19"/>
  <c r="C75" i="19"/>
  <c r="C74" i="19"/>
  <c r="C73" i="19"/>
  <c r="C72" i="19"/>
  <c r="C71" i="19"/>
  <c r="C70" i="19"/>
  <c r="C69" i="19"/>
  <c r="C68" i="19"/>
  <c r="C67" i="19"/>
  <c r="C66" i="19"/>
  <c r="C65" i="19"/>
  <c r="C64" i="19"/>
  <c r="C63" i="19"/>
  <c r="C62" i="19"/>
  <c r="C1059" i="18"/>
  <c r="C1058" i="18"/>
  <c r="C1057" i="18"/>
  <c r="C1056" i="18"/>
  <c r="C1055" i="18"/>
  <c r="C1054" i="18"/>
  <c r="C1053" i="18"/>
  <c r="C1052" i="18"/>
  <c r="C1051" i="18"/>
  <c r="C1050" i="18"/>
  <c r="C1049" i="18"/>
  <c r="C1048" i="18"/>
  <c r="C1047" i="18"/>
  <c r="C1046" i="18"/>
  <c r="C1045" i="18"/>
  <c r="C1044" i="18"/>
  <c r="C1043" i="18"/>
  <c r="C1042" i="18"/>
  <c r="C1041" i="18"/>
  <c r="C1040" i="18"/>
  <c r="C1039" i="18"/>
  <c r="C1038" i="18"/>
  <c r="C1037" i="18"/>
  <c r="C1036" i="18"/>
  <c r="C1035" i="18"/>
  <c r="C1034" i="18"/>
  <c r="C1033" i="18"/>
  <c r="C1032" i="18"/>
  <c r="C1031" i="18"/>
  <c r="C1030" i="18"/>
  <c r="C1029" i="18"/>
  <c r="C1028" i="18"/>
  <c r="C1027" i="18"/>
  <c r="C1026" i="18"/>
  <c r="C1025" i="18"/>
  <c r="C1024" i="18"/>
  <c r="C1023" i="18"/>
  <c r="C1022" i="18"/>
  <c r="C1021" i="18"/>
  <c r="C1020" i="18"/>
  <c r="C1019" i="18"/>
  <c r="C1018" i="18"/>
  <c r="C1017" i="18"/>
  <c r="C1016" i="18"/>
  <c r="C1015" i="18"/>
  <c r="C1014" i="18"/>
  <c r="C1013" i="18"/>
  <c r="C1012" i="18"/>
  <c r="C1011" i="18"/>
  <c r="C1010" i="18"/>
  <c r="C1009" i="18"/>
  <c r="C1008" i="18"/>
  <c r="C1007" i="18"/>
  <c r="C1006" i="18"/>
  <c r="C1005" i="18"/>
  <c r="C1004" i="18"/>
  <c r="C1003" i="18"/>
  <c r="C1002" i="18"/>
  <c r="C1001" i="18"/>
  <c r="C1000" i="18"/>
  <c r="C999" i="18"/>
  <c r="C998" i="18"/>
  <c r="C997" i="18"/>
  <c r="C996" i="18"/>
  <c r="C995" i="18"/>
  <c r="C994" i="18"/>
  <c r="C993" i="18"/>
  <c r="C992" i="18"/>
  <c r="C991" i="18"/>
  <c r="C990" i="18"/>
  <c r="C989" i="18"/>
  <c r="C988" i="18"/>
  <c r="C987" i="18"/>
  <c r="C986" i="18"/>
  <c r="C985" i="18"/>
  <c r="C984" i="18"/>
  <c r="C983" i="18"/>
  <c r="C982" i="18"/>
  <c r="C981" i="18"/>
  <c r="C980" i="18"/>
  <c r="C979" i="18"/>
  <c r="C978" i="18"/>
  <c r="C977" i="18"/>
  <c r="C976" i="18"/>
  <c r="C975" i="18"/>
  <c r="C974" i="18"/>
  <c r="C973" i="18"/>
  <c r="C972" i="18"/>
  <c r="C971" i="18"/>
  <c r="C970" i="18"/>
  <c r="C969" i="18"/>
  <c r="C968" i="18"/>
  <c r="C967" i="18"/>
  <c r="C966" i="18"/>
  <c r="C965" i="18"/>
  <c r="C964" i="18"/>
  <c r="C963" i="18"/>
  <c r="C962" i="18"/>
  <c r="C961" i="18"/>
  <c r="C960" i="18"/>
  <c r="C959" i="18"/>
  <c r="C958" i="18"/>
  <c r="C957" i="18"/>
  <c r="C956" i="18"/>
  <c r="C955" i="18"/>
  <c r="C954" i="18"/>
  <c r="C953" i="18"/>
  <c r="C952" i="18"/>
  <c r="C951" i="18"/>
  <c r="C950" i="18"/>
  <c r="C949" i="18"/>
  <c r="C948" i="18"/>
  <c r="C947" i="18"/>
  <c r="C946" i="18"/>
  <c r="C945" i="18"/>
  <c r="C944" i="18"/>
  <c r="C943" i="18"/>
  <c r="C942" i="18"/>
  <c r="C941" i="18"/>
  <c r="C940" i="18"/>
  <c r="C939" i="18"/>
  <c r="C938" i="18"/>
  <c r="C937" i="18"/>
  <c r="C936" i="18"/>
  <c r="C935" i="18"/>
  <c r="C934" i="18"/>
  <c r="C933" i="18"/>
  <c r="C932" i="18"/>
  <c r="C931" i="18"/>
  <c r="C930" i="18"/>
  <c r="C929" i="18"/>
  <c r="C928" i="18"/>
  <c r="C927" i="18"/>
  <c r="C926" i="18"/>
  <c r="C925" i="18"/>
  <c r="C924" i="18"/>
  <c r="C923" i="18"/>
  <c r="C922" i="18"/>
  <c r="C921" i="18"/>
  <c r="C920" i="18"/>
  <c r="C919" i="18"/>
  <c r="C918" i="18"/>
  <c r="C917" i="18"/>
  <c r="C916" i="18"/>
  <c r="C915" i="18"/>
  <c r="C914" i="18"/>
  <c r="C913" i="18"/>
  <c r="C912" i="18"/>
  <c r="C911" i="18"/>
  <c r="C910" i="18"/>
  <c r="C909" i="18"/>
  <c r="C908" i="18"/>
  <c r="C907" i="18"/>
  <c r="C906" i="18"/>
  <c r="C905" i="18"/>
  <c r="C904" i="18"/>
  <c r="C903" i="18"/>
  <c r="C902" i="18"/>
  <c r="C901" i="18"/>
  <c r="C900" i="18"/>
  <c r="C899" i="18"/>
  <c r="C898" i="18"/>
  <c r="C897" i="18"/>
  <c r="C896" i="18"/>
  <c r="C895" i="18"/>
  <c r="C894" i="18"/>
  <c r="C893" i="18"/>
  <c r="C892" i="18"/>
  <c r="C891" i="18"/>
  <c r="C890" i="18"/>
  <c r="C889" i="18"/>
  <c r="C888" i="18"/>
  <c r="C887" i="18"/>
  <c r="C886" i="18"/>
  <c r="C885" i="18"/>
  <c r="C884" i="18"/>
  <c r="C883" i="18"/>
  <c r="C882" i="18"/>
  <c r="C881" i="18"/>
  <c r="C880" i="18"/>
  <c r="C879" i="18"/>
  <c r="C878" i="18"/>
  <c r="C877" i="18"/>
  <c r="C876" i="18"/>
  <c r="C875" i="18"/>
  <c r="C874" i="18"/>
  <c r="C873" i="18"/>
  <c r="C872" i="18"/>
  <c r="C871" i="18"/>
  <c r="C870" i="18"/>
  <c r="C869" i="18"/>
  <c r="C868" i="18"/>
  <c r="C867" i="18"/>
  <c r="C866" i="18"/>
  <c r="C865" i="18"/>
  <c r="C864" i="18"/>
  <c r="C863" i="18"/>
  <c r="C862" i="18"/>
  <c r="C861" i="18"/>
  <c r="C860" i="18"/>
  <c r="C859" i="18"/>
  <c r="C858" i="18"/>
  <c r="C857" i="18"/>
  <c r="C856" i="18"/>
  <c r="C855" i="18"/>
  <c r="C854" i="18"/>
  <c r="C853" i="18"/>
  <c r="C852" i="18"/>
  <c r="C851" i="18"/>
  <c r="C850" i="18"/>
  <c r="C849" i="18"/>
  <c r="C848" i="18"/>
  <c r="C847" i="18"/>
  <c r="C846" i="18"/>
  <c r="C845" i="18"/>
  <c r="C844" i="18"/>
  <c r="C843" i="18"/>
  <c r="C842" i="18"/>
  <c r="C841" i="18"/>
  <c r="C840" i="18"/>
  <c r="C839" i="18"/>
  <c r="C838" i="18"/>
  <c r="C837" i="18"/>
  <c r="C836" i="18"/>
  <c r="C835" i="18"/>
  <c r="C834" i="18"/>
  <c r="C833" i="18"/>
  <c r="C832" i="18"/>
  <c r="C831" i="18"/>
  <c r="C830" i="18"/>
  <c r="C829" i="18"/>
  <c r="C828" i="18"/>
  <c r="C827" i="18"/>
  <c r="C826" i="18"/>
  <c r="C825" i="18"/>
  <c r="C824" i="18"/>
  <c r="C823" i="18"/>
  <c r="C822" i="18"/>
  <c r="C821" i="18"/>
  <c r="C820" i="18"/>
  <c r="C819" i="18"/>
  <c r="C818" i="18"/>
  <c r="C817" i="18"/>
  <c r="C816" i="18"/>
  <c r="C815" i="18"/>
  <c r="C814" i="18"/>
  <c r="C813" i="18"/>
  <c r="C812" i="18"/>
  <c r="C811" i="18"/>
  <c r="C810" i="18"/>
  <c r="C809" i="18"/>
  <c r="C808" i="18"/>
  <c r="C807" i="18"/>
  <c r="C806" i="18"/>
  <c r="C805" i="18"/>
  <c r="C804" i="18"/>
  <c r="C803" i="18"/>
  <c r="C802" i="18"/>
  <c r="C801" i="18"/>
  <c r="C800" i="18"/>
  <c r="C799" i="18"/>
  <c r="C798" i="18"/>
  <c r="C797" i="18"/>
  <c r="C796" i="18"/>
  <c r="C795" i="18"/>
  <c r="C794" i="18"/>
  <c r="C793" i="18"/>
  <c r="C792" i="18"/>
  <c r="C791" i="18"/>
  <c r="C790" i="18"/>
  <c r="C789" i="18"/>
  <c r="C788" i="18"/>
  <c r="C787" i="18"/>
  <c r="C786" i="18"/>
  <c r="C785" i="18"/>
  <c r="C784" i="18"/>
  <c r="C783" i="18"/>
  <c r="C782" i="18"/>
  <c r="C781" i="18"/>
  <c r="C780" i="18"/>
  <c r="C779" i="18"/>
  <c r="C778" i="18"/>
  <c r="C777" i="18"/>
  <c r="C776" i="18"/>
  <c r="C775" i="18"/>
  <c r="C774" i="18"/>
  <c r="C773" i="18"/>
  <c r="C772" i="18"/>
  <c r="C771" i="18"/>
  <c r="C770" i="18"/>
  <c r="C769" i="18"/>
  <c r="C768" i="18"/>
  <c r="C767" i="18"/>
  <c r="C766" i="18"/>
  <c r="C765" i="18"/>
  <c r="C764" i="18"/>
  <c r="C763" i="18"/>
  <c r="C762" i="18"/>
  <c r="C761" i="18"/>
  <c r="C760" i="18"/>
  <c r="C759" i="18"/>
  <c r="C758" i="18"/>
  <c r="C757" i="18"/>
  <c r="C756" i="18"/>
  <c r="C755" i="18"/>
  <c r="C754" i="18"/>
  <c r="C753" i="18"/>
  <c r="C752" i="18"/>
  <c r="C751" i="18"/>
  <c r="C750" i="18"/>
  <c r="C749" i="18"/>
  <c r="C748" i="18"/>
  <c r="C747" i="18"/>
  <c r="C746" i="18"/>
  <c r="C745" i="18"/>
  <c r="C744" i="18"/>
  <c r="C743" i="18"/>
  <c r="C742" i="18"/>
  <c r="C741" i="18"/>
  <c r="C740" i="18"/>
  <c r="C739" i="18"/>
  <c r="C738" i="18"/>
  <c r="C737" i="18"/>
  <c r="C736" i="18"/>
  <c r="C735" i="18"/>
  <c r="C734" i="18"/>
  <c r="C733" i="18"/>
  <c r="C732" i="18"/>
  <c r="C731" i="18"/>
  <c r="C730" i="18"/>
  <c r="C729" i="18"/>
  <c r="C728" i="18"/>
  <c r="C727" i="18"/>
  <c r="C726" i="18"/>
  <c r="C725" i="18"/>
  <c r="C724" i="18"/>
  <c r="C723" i="18"/>
  <c r="C722" i="18"/>
  <c r="C721" i="18"/>
  <c r="C720" i="18"/>
  <c r="C719" i="18"/>
  <c r="C718" i="18"/>
  <c r="C717" i="18"/>
  <c r="C716" i="18"/>
  <c r="C715" i="18"/>
  <c r="C714" i="18"/>
  <c r="C713" i="18"/>
  <c r="C712" i="18"/>
  <c r="C711" i="18"/>
  <c r="C710" i="18"/>
  <c r="C709" i="18"/>
  <c r="C708" i="18"/>
  <c r="C707" i="18"/>
  <c r="C706" i="18"/>
  <c r="C705" i="18"/>
  <c r="C704" i="18"/>
  <c r="C703" i="18"/>
  <c r="C702" i="18"/>
  <c r="C701" i="18"/>
  <c r="C700" i="18"/>
  <c r="C699" i="18"/>
  <c r="C698" i="18"/>
  <c r="C697" i="18"/>
  <c r="C696" i="18"/>
  <c r="C695" i="18"/>
  <c r="C694" i="18"/>
  <c r="C693" i="18"/>
  <c r="C692" i="18"/>
  <c r="C691" i="18"/>
  <c r="C690" i="18"/>
  <c r="C689" i="18"/>
  <c r="C688" i="18"/>
  <c r="C687" i="18"/>
  <c r="C686" i="18"/>
  <c r="C685" i="18"/>
  <c r="C684" i="18"/>
  <c r="C683" i="18"/>
  <c r="C682" i="18"/>
  <c r="C681" i="18"/>
  <c r="C680" i="18"/>
  <c r="C679" i="18"/>
  <c r="C678" i="18"/>
  <c r="C677" i="18"/>
  <c r="C676" i="18"/>
  <c r="C675" i="18"/>
  <c r="C674" i="18"/>
  <c r="C673" i="18"/>
  <c r="C672" i="18"/>
  <c r="C671" i="18"/>
  <c r="C670" i="18"/>
  <c r="C669" i="18"/>
  <c r="C668" i="18"/>
  <c r="C667" i="18"/>
  <c r="C666" i="18"/>
  <c r="C665" i="18"/>
  <c r="C664" i="18"/>
  <c r="C663" i="18"/>
  <c r="C662" i="18"/>
  <c r="C661" i="18"/>
  <c r="C660" i="18"/>
  <c r="C659" i="18"/>
  <c r="C658" i="18"/>
  <c r="C657" i="18"/>
  <c r="C656" i="18"/>
  <c r="C655" i="18"/>
  <c r="C654" i="18"/>
  <c r="C653" i="18"/>
  <c r="C652" i="18"/>
  <c r="C651" i="18"/>
  <c r="C650" i="18"/>
  <c r="C649" i="18"/>
  <c r="C648" i="18"/>
  <c r="C647" i="18"/>
  <c r="C646" i="18"/>
  <c r="C645" i="18"/>
  <c r="C644" i="18"/>
  <c r="C643" i="18"/>
  <c r="C642" i="18"/>
  <c r="C641" i="18"/>
  <c r="C640" i="18"/>
  <c r="C639" i="18"/>
  <c r="C638" i="18"/>
  <c r="C637" i="18"/>
  <c r="C636" i="18"/>
  <c r="C635" i="18"/>
  <c r="C634" i="18"/>
  <c r="C633" i="18"/>
  <c r="C632" i="18"/>
  <c r="C631" i="18"/>
  <c r="C630" i="18"/>
  <c r="C629" i="18"/>
  <c r="C628" i="18"/>
  <c r="C627" i="18"/>
  <c r="C626" i="18"/>
  <c r="C625" i="18"/>
  <c r="C624" i="18"/>
  <c r="C623" i="18"/>
  <c r="C622" i="18"/>
  <c r="C621" i="18"/>
  <c r="C620" i="18"/>
  <c r="C619" i="18"/>
  <c r="C618" i="18"/>
  <c r="C617" i="18"/>
  <c r="C616" i="18"/>
  <c r="C615" i="18"/>
  <c r="C614" i="18"/>
  <c r="C613" i="18"/>
  <c r="C612" i="18"/>
  <c r="C611" i="18"/>
  <c r="C610" i="18"/>
  <c r="C609" i="18"/>
  <c r="C608" i="18"/>
  <c r="C607" i="18"/>
  <c r="C606" i="18"/>
  <c r="C605" i="18"/>
  <c r="C604" i="18"/>
  <c r="C603" i="18"/>
  <c r="C602" i="18"/>
  <c r="C601" i="18"/>
  <c r="C600" i="18"/>
  <c r="C599" i="18"/>
  <c r="C598" i="18"/>
  <c r="C597" i="18"/>
  <c r="C596" i="18"/>
  <c r="C595" i="18"/>
  <c r="C594" i="18"/>
  <c r="C593" i="18"/>
  <c r="C592" i="18"/>
  <c r="C591" i="18"/>
  <c r="C590" i="18"/>
  <c r="C589" i="18"/>
  <c r="C588" i="18"/>
  <c r="C587" i="18"/>
  <c r="C586" i="18"/>
  <c r="C585" i="18"/>
  <c r="C584" i="18"/>
  <c r="C583" i="18"/>
  <c r="C582" i="18"/>
  <c r="C581" i="18"/>
  <c r="C580" i="18"/>
  <c r="C579" i="18"/>
  <c r="C578" i="18"/>
  <c r="C577" i="18"/>
  <c r="C576" i="18"/>
  <c r="C575" i="18"/>
  <c r="C574" i="18"/>
  <c r="C573" i="18"/>
  <c r="C572" i="18"/>
  <c r="C571" i="18"/>
  <c r="C570" i="18"/>
  <c r="C569" i="18"/>
  <c r="C568" i="18"/>
  <c r="C567" i="18"/>
  <c r="C566" i="18"/>
  <c r="C565" i="18"/>
  <c r="C564" i="18"/>
  <c r="C563" i="18"/>
  <c r="C562" i="18"/>
  <c r="C561" i="18"/>
  <c r="C560" i="18"/>
  <c r="C559" i="18"/>
  <c r="C558" i="18"/>
  <c r="C557" i="18"/>
  <c r="C556" i="18"/>
  <c r="C555" i="18"/>
  <c r="C554" i="18"/>
  <c r="C553" i="18"/>
  <c r="C552" i="18"/>
  <c r="C551" i="18"/>
  <c r="C550" i="18"/>
  <c r="C549" i="18"/>
  <c r="C548" i="18"/>
  <c r="C547" i="18"/>
  <c r="C546" i="18"/>
  <c r="C545" i="18"/>
  <c r="C544" i="18"/>
  <c r="C543" i="18"/>
  <c r="C542" i="18"/>
  <c r="C541" i="18"/>
  <c r="C540" i="18"/>
  <c r="C539" i="18"/>
  <c r="C538" i="18"/>
  <c r="C537" i="18"/>
  <c r="C536" i="18"/>
  <c r="C535" i="18"/>
  <c r="C534" i="18"/>
  <c r="C533" i="18"/>
  <c r="C532" i="18"/>
  <c r="C531" i="18"/>
  <c r="C530" i="18"/>
  <c r="C529" i="18"/>
  <c r="C528" i="18"/>
  <c r="C527" i="18"/>
  <c r="C526" i="18"/>
  <c r="C525" i="18"/>
  <c r="C524" i="18"/>
  <c r="C523" i="18"/>
  <c r="C522" i="18"/>
  <c r="C521" i="18"/>
  <c r="C520" i="18"/>
  <c r="C519" i="18"/>
  <c r="C518" i="18"/>
  <c r="C517" i="18"/>
  <c r="C516" i="18"/>
  <c r="C515" i="18"/>
  <c r="C514" i="18"/>
  <c r="C513" i="18"/>
  <c r="C512" i="18"/>
  <c r="C511" i="18"/>
  <c r="C510" i="18"/>
  <c r="C509" i="18"/>
  <c r="C508" i="18"/>
  <c r="C507" i="18"/>
  <c r="C506" i="18"/>
  <c r="C505" i="18"/>
  <c r="C504" i="18"/>
  <c r="C503" i="18"/>
  <c r="C502" i="18"/>
  <c r="C501" i="18"/>
  <c r="C500" i="18"/>
  <c r="C499" i="18"/>
  <c r="C498" i="18"/>
  <c r="C497" i="18"/>
  <c r="C496" i="18"/>
  <c r="C495" i="18"/>
  <c r="C494" i="18"/>
  <c r="C493" i="18"/>
  <c r="C492" i="18"/>
  <c r="C491" i="18"/>
  <c r="C490" i="18"/>
  <c r="C489" i="18"/>
  <c r="C488" i="18"/>
  <c r="C487" i="18"/>
  <c r="C486" i="18"/>
  <c r="C485" i="18"/>
  <c r="C484" i="18"/>
  <c r="C483" i="18"/>
  <c r="C482" i="18"/>
  <c r="C481" i="18"/>
  <c r="C480" i="18"/>
  <c r="C479" i="18"/>
  <c r="C478" i="18"/>
  <c r="C477" i="18"/>
  <c r="C476" i="18"/>
  <c r="C475" i="18"/>
  <c r="C474" i="18"/>
  <c r="C473" i="18"/>
  <c r="C472" i="18"/>
  <c r="C471" i="18"/>
  <c r="C470" i="18"/>
  <c r="C469" i="18"/>
  <c r="C468" i="18"/>
  <c r="C467" i="18"/>
  <c r="C466" i="18"/>
  <c r="C465" i="18"/>
  <c r="C464" i="18"/>
  <c r="C463" i="18"/>
  <c r="C462" i="18"/>
  <c r="C461" i="18"/>
  <c r="C460" i="18"/>
  <c r="C459" i="18"/>
  <c r="C458" i="18"/>
  <c r="C457" i="18"/>
  <c r="C456" i="18"/>
  <c r="C455" i="18"/>
  <c r="C454" i="18"/>
  <c r="C453" i="18"/>
  <c r="C452" i="18"/>
  <c r="C451" i="18"/>
  <c r="C450" i="18"/>
  <c r="C449" i="18"/>
  <c r="C448" i="18"/>
  <c r="C447" i="18"/>
  <c r="C446" i="18"/>
  <c r="C445" i="18"/>
  <c r="C444" i="18"/>
  <c r="C443" i="18"/>
  <c r="C442" i="18"/>
  <c r="C441" i="18"/>
  <c r="C440" i="18"/>
  <c r="C439" i="18"/>
  <c r="C438" i="18"/>
  <c r="C437" i="18"/>
  <c r="C436" i="18"/>
  <c r="C435" i="18"/>
  <c r="C434" i="18"/>
  <c r="C433" i="18"/>
  <c r="C432" i="18"/>
  <c r="C431" i="18"/>
  <c r="C430" i="18"/>
  <c r="C429" i="18"/>
  <c r="C428" i="18"/>
  <c r="C427" i="18"/>
  <c r="C426" i="18"/>
  <c r="C425" i="18"/>
  <c r="C424" i="18"/>
  <c r="C423" i="18"/>
  <c r="C422" i="18"/>
  <c r="C421" i="18"/>
  <c r="C420" i="18"/>
  <c r="C419" i="18"/>
  <c r="C418" i="18"/>
  <c r="C417" i="18"/>
  <c r="C416" i="18"/>
  <c r="C415" i="18"/>
  <c r="C414" i="18"/>
  <c r="C413" i="18"/>
  <c r="C412" i="18"/>
  <c r="C411" i="18"/>
  <c r="C410" i="18"/>
  <c r="C409" i="18"/>
  <c r="C408" i="18"/>
  <c r="C407" i="18"/>
  <c r="C406" i="18"/>
  <c r="C405" i="18"/>
  <c r="C404" i="18"/>
  <c r="C403" i="18"/>
  <c r="C402" i="18"/>
  <c r="C401" i="18"/>
  <c r="C400" i="18"/>
  <c r="C399" i="18"/>
  <c r="C398" i="18"/>
  <c r="C397" i="18"/>
  <c r="C396" i="18"/>
  <c r="C395" i="18"/>
  <c r="C394" i="18"/>
  <c r="C393" i="18"/>
  <c r="C392" i="18"/>
  <c r="C391" i="18"/>
  <c r="C390" i="18"/>
  <c r="C389" i="18"/>
  <c r="C388" i="18"/>
  <c r="C387" i="18"/>
  <c r="C386" i="18"/>
  <c r="C385" i="18"/>
  <c r="C384" i="18"/>
  <c r="C383" i="18"/>
  <c r="C382" i="18"/>
  <c r="C381" i="18"/>
  <c r="C380" i="18"/>
  <c r="C379" i="18"/>
  <c r="C378" i="18"/>
  <c r="C377" i="18"/>
  <c r="C376" i="18"/>
  <c r="C375" i="18"/>
  <c r="C374" i="18"/>
  <c r="C373" i="18"/>
  <c r="C372" i="18"/>
  <c r="C371" i="18"/>
  <c r="C370" i="18"/>
  <c r="C369" i="18"/>
  <c r="C368" i="18"/>
  <c r="C367" i="18"/>
  <c r="C366" i="18"/>
  <c r="C365" i="18"/>
  <c r="C364" i="18"/>
  <c r="C363" i="18"/>
  <c r="C362" i="18"/>
  <c r="C361" i="18"/>
  <c r="C360" i="18"/>
  <c r="C359" i="18"/>
  <c r="C358" i="18"/>
  <c r="C357" i="18"/>
  <c r="C356" i="18"/>
  <c r="C355" i="18"/>
  <c r="C354" i="18"/>
  <c r="C353" i="18"/>
  <c r="C352" i="18"/>
  <c r="C351" i="18"/>
  <c r="C350" i="18"/>
  <c r="C349" i="18"/>
  <c r="C348" i="18"/>
  <c r="C347" i="18"/>
  <c r="C346" i="18"/>
  <c r="C345" i="18"/>
  <c r="C344" i="18"/>
  <c r="C343" i="18"/>
  <c r="C342" i="18"/>
  <c r="C341" i="18"/>
  <c r="C340" i="18"/>
  <c r="C339" i="18"/>
  <c r="C338" i="18"/>
  <c r="C337" i="18"/>
  <c r="C336" i="18"/>
  <c r="C335" i="18"/>
  <c r="C334" i="18"/>
  <c r="C333" i="18"/>
  <c r="C332" i="18"/>
  <c r="C331" i="18"/>
  <c r="C330" i="18"/>
  <c r="C329" i="18"/>
  <c r="C328" i="18"/>
  <c r="C327" i="18"/>
  <c r="C326" i="18"/>
  <c r="C325" i="18"/>
  <c r="C324" i="18"/>
  <c r="C323" i="18"/>
  <c r="C322" i="18"/>
  <c r="C321" i="18"/>
  <c r="C320" i="18"/>
  <c r="C319" i="18"/>
  <c r="C318" i="18"/>
  <c r="C317" i="18"/>
  <c r="C316" i="18"/>
  <c r="C315" i="18"/>
  <c r="C314" i="18"/>
  <c r="C313" i="18"/>
  <c r="C312" i="18"/>
  <c r="C311" i="18"/>
  <c r="C310" i="18"/>
  <c r="C309" i="18"/>
  <c r="C308" i="18"/>
  <c r="C307" i="18"/>
  <c r="C306" i="18"/>
  <c r="C305" i="18"/>
  <c r="C304" i="18"/>
  <c r="C303" i="18"/>
  <c r="C302" i="18"/>
  <c r="C301" i="18"/>
  <c r="C300" i="18"/>
  <c r="C299" i="18"/>
  <c r="C298" i="18"/>
  <c r="C297" i="18"/>
  <c r="C296" i="18"/>
  <c r="C295" i="18"/>
  <c r="C294" i="18"/>
  <c r="C293" i="18"/>
  <c r="C292" i="18"/>
  <c r="C291" i="18"/>
  <c r="C290" i="18"/>
  <c r="C289" i="18"/>
  <c r="C288" i="18"/>
  <c r="C287" i="18"/>
  <c r="C286" i="18"/>
  <c r="C285" i="18"/>
  <c r="C284" i="18"/>
  <c r="C283" i="18"/>
  <c r="C282" i="18"/>
  <c r="C281" i="18"/>
  <c r="C280" i="18"/>
  <c r="C279" i="18"/>
  <c r="C278" i="18"/>
  <c r="C277" i="18"/>
  <c r="C276" i="18"/>
  <c r="C275" i="18"/>
  <c r="C274" i="18"/>
  <c r="C273" i="18"/>
  <c r="C272" i="18"/>
  <c r="C271" i="18"/>
  <c r="C270" i="18"/>
  <c r="C269" i="18"/>
  <c r="C268" i="18"/>
  <c r="C267" i="18"/>
  <c r="C266" i="18"/>
  <c r="C265" i="18"/>
  <c r="C264" i="18"/>
  <c r="C263" i="18"/>
  <c r="C262" i="18"/>
  <c r="C261" i="18"/>
  <c r="C260" i="18"/>
  <c r="C259" i="18"/>
  <c r="C258" i="18"/>
  <c r="C257" i="18"/>
  <c r="C256" i="18"/>
  <c r="C255" i="18"/>
  <c r="C254" i="18"/>
  <c r="C253" i="18"/>
  <c r="C252" i="18"/>
  <c r="C251" i="18"/>
  <c r="C250" i="18"/>
  <c r="C249" i="18"/>
  <c r="C248" i="18"/>
  <c r="C247" i="18"/>
  <c r="C246" i="18"/>
  <c r="C245" i="18"/>
  <c r="C244" i="18"/>
  <c r="C243" i="18"/>
  <c r="C242" i="18"/>
  <c r="C241" i="18"/>
  <c r="C240" i="18"/>
  <c r="C239" i="18"/>
  <c r="C238" i="18"/>
  <c r="C237" i="18"/>
  <c r="C236" i="18"/>
  <c r="C235" i="18"/>
  <c r="C234" i="18"/>
  <c r="C233" i="18"/>
  <c r="C232" i="18"/>
  <c r="C231" i="18"/>
  <c r="C230" i="18"/>
  <c r="C229" i="18"/>
  <c r="C228" i="18"/>
  <c r="C227" i="18"/>
  <c r="C226" i="18"/>
  <c r="C225" i="18"/>
  <c r="C224" i="18"/>
  <c r="C223" i="18"/>
  <c r="C222" i="18"/>
  <c r="C221" i="18"/>
  <c r="C220" i="18"/>
  <c r="C219" i="18"/>
  <c r="C218" i="18"/>
  <c r="C217" i="18"/>
  <c r="C216" i="18"/>
  <c r="C215" i="18"/>
  <c r="C214" i="18"/>
  <c r="C213" i="18"/>
  <c r="C212" i="18"/>
  <c r="C211" i="18"/>
  <c r="C210" i="18"/>
  <c r="C209" i="18"/>
  <c r="C208" i="18"/>
  <c r="C207" i="18"/>
  <c r="C206" i="18"/>
  <c r="C205" i="18"/>
  <c r="C204" i="18"/>
  <c r="C203" i="18"/>
  <c r="C202" i="18"/>
  <c r="C201" i="18"/>
  <c r="C200" i="18"/>
  <c r="C199" i="18"/>
  <c r="C198" i="18"/>
  <c r="C197" i="18"/>
  <c r="C196" i="18"/>
  <c r="C195" i="18"/>
  <c r="C194" i="18"/>
  <c r="C193" i="18"/>
  <c r="C192" i="18"/>
  <c r="C191" i="18"/>
  <c r="C190" i="18"/>
  <c r="C189" i="18"/>
  <c r="C188" i="18"/>
  <c r="C187" i="18"/>
  <c r="C186" i="18"/>
  <c r="C185" i="18"/>
  <c r="C184" i="18"/>
  <c r="C183" i="18"/>
  <c r="C182" i="18"/>
  <c r="C181" i="18"/>
  <c r="C180" i="18"/>
  <c r="C179" i="18"/>
  <c r="C178" i="18"/>
  <c r="C177" i="18"/>
  <c r="C176" i="18"/>
  <c r="C175" i="18"/>
  <c r="C174" i="18"/>
  <c r="C173" i="18"/>
  <c r="C172" i="18"/>
  <c r="C171" i="18"/>
  <c r="C170" i="18"/>
  <c r="C169" i="18"/>
  <c r="C168" i="18"/>
  <c r="C167" i="18"/>
  <c r="C166" i="18"/>
  <c r="C165" i="18"/>
  <c r="C164" i="18"/>
  <c r="C163" i="18"/>
  <c r="C162" i="18"/>
  <c r="C161" i="18"/>
  <c r="C160" i="18"/>
  <c r="C159" i="18"/>
  <c r="C158" i="18"/>
  <c r="C157" i="18"/>
  <c r="C156" i="18"/>
  <c r="C155" i="18"/>
  <c r="C154" i="18"/>
  <c r="C153" i="18"/>
  <c r="C152" i="18"/>
  <c r="C151" i="18"/>
  <c r="C150" i="18"/>
  <c r="C149" i="18"/>
  <c r="C148" i="18"/>
  <c r="C147" i="18"/>
  <c r="C146" i="18"/>
  <c r="C145" i="18"/>
  <c r="C144" i="18"/>
  <c r="C143" i="18"/>
  <c r="C142" i="18"/>
  <c r="C141" i="18"/>
  <c r="C140" i="18"/>
  <c r="C139" i="18"/>
  <c r="C138" i="18"/>
  <c r="C137" i="18"/>
  <c r="C136" i="18"/>
  <c r="C135" i="18"/>
  <c r="C134" i="18"/>
  <c r="C133" i="18"/>
  <c r="C132" i="18"/>
  <c r="C131" i="18"/>
  <c r="C130" i="18"/>
  <c r="C129" i="18"/>
  <c r="C128" i="18"/>
  <c r="C127" i="18"/>
  <c r="C126" i="18"/>
  <c r="C125" i="18"/>
  <c r="C124" i="18"/>
  <c r="C123" i="18"/>
  <c r="C122" i="18"/>
  <c r="C121" i="18"/>
  <c r="C120" i="18"/>
  <c r="C119" i="18"/>
  <c r="C118" i="18"/>
  <c r="C117" i="18"/>
  <c r="C116" i="18"/>
  <c r="C115" i="18"/>
  <c r="C114" i="18"/>
  <c r="C113" i="18"/>
  <c r="C112" i="18"/>
  <c r="C111" i="18"/>
  <c r="C110" i="18"/>
  <c r="C109" i="18"/>
  <c r="C108" i="18"/>
  <c r="C107" i="18"/>
  <c r="C106" i="18"/>
  <c r="C105" i="18"/>
  <c r="C104" i="18"/>
  <c r="C103" i="18"/>
  <c r="C102" i="18"/>
  <c r="C101" i="18"/>
  <c r="C100" i="18"/>
  <c r="C99" i="18"/>
  <c r="C98" i="18"/>
  <c r="C97" i="18"/>
  <c r="C96" i="18"/>
  <c r="C95" i="18"/>
  <c r="C94" i="18"/>
  <c r="C93" i="18"/>
  <c r="C92" i="18"/>
  <c r="C91" i="18"/>
  <c r="C90" i="18"/>
  <c r="C89" i="18"/>
  <c r="C88" i="18"/>
  <c r="C87" i="18"/>
  <c r="C86" i="18"/>
  <c r="C85" i="18"/>
  <c r="C84" i="18"/>
  <c r="C83" i="18"/>
  <c r="C82" i="18"/>
  <c r="C81" i="18"/>
  <c r="C80" i="18"/>
  <c r="C79" i="18"/>
  <c r="C78" i="18"/>
  <c r="C77" i="18"/>
  <c r="C76" i="18"/>
  <c r="C75" i="18"/>
  <c r="C74" i="18"/>
  <c r="C73" i="18"/>
  <c r="C72" i="18"/>
  <c r="C71" i="18"/>
  <c r="C70" i="18"/>
  <c r="C69" i="18"/>
  <c r="C68" i="18"/>
  <c r="C67" i="18"/>
  <c r="C66" i="18"/>
  <c r="C65" i="18"/>
  <c r="C64" i="18"/>
  <c r="C63" i="18"/>
  <c r="C62" i="18"/>
  <c r="C1059" i="17"/>
  <c r="C1058" i="17"/>
  <c r="C1057" i="17"/>
  <c r="C1056" i="17"/>
  <c r="C1055" i="17"/>
  <c r="C1054" i="17"/>
  <c r="C1053" i="17"/>
  <c r="C1052" i="17"/>
  <c r="C1051" i="17"/>
  <c r="C1050" i="17"/>
  <c r="C1049" i="17"/>
  <c r="C1048" i="17"/>
  <c r="C1047" i="17"/>
  <c r="C1046" i="17"/>
  <c r="C1045" i="17"/>
  <c r="C1044" i="17"/>
  <c r="C1043" i="17"/>
  <c r="C1042" i="17"/>
  <c r="C1041" i="17"/>
  <c r="C1040" i="17"/>
  <c r="C1039" i="17"/>
  <c r="C1038" i="17"/>
  <c r="C1037" i="17"/>
  <c r="C1036" i="17"/>
  <c r="C1035" i="17"/>
  <c r="C1034" i="17"/>
  <c r="C1033" i="17"/>
  <c r="C1032" i="17"/>
  <c r="C1031" i="17"/>
  <c r="C1030" i="17"/>
  <c r="C1029" i="17"/>
  <c r="C1028" i="17"/>
  <c r="C1027" i="17"/>
  <c r="C1026" i="17"/>
  <c r="C1025" i="17"/>
  <c r="C1024" i="17"/>
  <c r="C1023" i="17"/>
  <c r="C1022" i="17"/>
  <c r="C1021" i="17"/>
  <c r="C1020" i="17"/>
  <c r="C1019" i="17"/>
  <c r="C1018" i="17"/>
  <c r="C1017" i="17"/>
  <c r="C1016" i="17"/>
  <c r="C1015" i="17"/>
  <c r="C1014" i="17"/>
  <c r="C1013" i="17"/>
  <c r="C1012" i="17"/>
  <c r="C1011" i="17"/>
  <c r="C1010" i="17"/>
  <c r="C1009" i="17"/>
  <c r="C1008" i="17"/>
  <c r="C1007" i="17"/>
  <c r="C1006" i="17"/>
  <c r="C1005" i="17"/>
  <c r="C1004" i="17"/>
  <c r="C1003" i="17"/>
  <c r="C1002" i="17"/>
  <c r="C1001" i="17"/>
  <c r="C1000" i="17"/>
  <c r="C999" i="17"/>
  <c r="C998" i="17"/>
  <c r="C997" i="17"/>
  <c r="C996" i="17"/>
  <c r="C995" i="17"/>
  <c r="C994" i="17"/>
  <c r="C993" i="17"/>
  <c r="C992" i="17"/>
  <c r="C991" i="17"/>
  <c r="C990" i="17"/>
  <c r="C989" i="17"/>
  <c r="C988" i="17"/>
  <c r="C987" i="17"/>
  <c r="C986" i="17"/>
  <c r="C985" i="17"/>
  <c r="C984" i="17"/>
  <c r="C983" i="17"/>
  <c r="C982" i="17"/>
  <c r="C981" i="17"/>
  <c r="C980" i="17"/>
  <c r="C979" i="17"/>
  <c r="C978" i="17"/>
  <c r="C977" i="17"/>
  <c r="C976" i="17"/>
  <c r="C975" i="17"/>
  <c r="C974" i="17"/>
  <c r="C973" i="17"/>
  <c r="C972" i="17"/>
  <c r="C971" i="17"/>
  <c r="C970" i="17"/>
  <c r="C969" i="17"/>
  <c r="C968" i="17"/>
  <c r="C967" i="17"/>
  <c r="C966" i="17"/>
  <c r="C965" i="17"/>
  <c r="C964" i="17"/>
  <c r="C963" i="17"/>
  <c r="C962" i="17"/>
  <c r="C961" i="17"/>
  <c r="C960" i="17"/>
  <c r="C959" i="17"/>
  <c r="C958" i="17"/>
  <c r="C957" i="17"/>
  <c r="C956" i="17"/>
  <c r="C955" i="17"/>
  <c r="C954" i="17"/>
  <c r="C953" i="17"/>
  <c r="C952" i="17"/>
  <c r="C951" i="17"/>
  <c r="C950" i="17"/>
  <c r="C949" i="17"/>
  <c r="C948" i="17"/>
  <c r="C947" i="17"/>
  <c r="C946" i="17"/>
  <c r="C945" i="17"/>
  <c r="C944" i="17"/>
  <c r="C943" i="17"/>
  <c r="C942" i="17"/>
  <c r="C941" i="17"/>
  <c r="C940" i="17"/>
  <c r="C939" i="17"/>
  <c r="C938" i="17"/>
  <c r="C937" i="17"/>
  <c r="C936" i="17"/>
  <c r="C935" i="17"/>
  <c r="C934" i="17"/>
  <c r="C933" i="17"/>
  <c r="C932" i="17"/>
  <c r="C931" i="17"/>
  <c r="C930" i="17"/>
  <c r="C929" i="17"/>
  <c r="C928" i="17"/>
  <c r="C927" i="17"/>
  <c r="C926" i="17"/>
  <c r="C925" i="17"/>
  <c r="C924" i="17"/>
  <c r="C923" i="17"/>
  <c r="C922" i="17"/>
  <c r="C921" i="17"/>
  <c r="C920" i="17"/>
  <c r="C919" i="17"/>
  <c r="C918" i="17"/>
  <c r="C917" i="17"/>
  <c r="C916" i="17"/>
  <c r="C915" i="17"/>
  <c r="C914" i="17"/>
  <c r="C913" i="17"/>
  <c r="C912" i="17"/>
  <c r="C911" i="17"/>
  <c r="C910" i="17"/>
  <c r="C909" i="17"/>
  <c r="C908" i="17"/>
  <c r="C907" i="17"/>
  <c r="C906" i="17"/>
  <c r="C905" i="17"/>
  <c r="C904" i="17"/>
  <c r="C903" i="17"/>
  <c r="C902" i="17"/>
  <c r="C901" i="17"/>
  <c r="C900" i="17"/>
  <c r="C899" i="17"/>
  <c r="C898" i="17"/>
  <c r="C897" i="17"/>
  <c r="C896" i="17"/>
  <c r="C895" i="17"/>
  <c r="C894" i="17"/>
  <c r="C893" i="17"/>
  <c r="C892" i="17"/>
  <c r="C891" i="17"/>
  <c r="C890" i="17"/>
  <c r="C889" i="17"/>
  <c r="C888" i="17"/>
  <c r="C887" i="17"/>
  <c r="C886" i="17"/>
  <c r="C885" i="17"/>
  <c r="C884" i="17"/>
  <c r="C883" i="17"/>
  <c r="C882" i="17"/>
  <c r="C881" i="17"/>
  <c r="C880" i="17"/>
  <c r="C879" i="17"/>
  <c r="C878" i="17"/>
  <c r="C877" i="17"/>
  <c r="C876" i="17"/>
  <c r="C875" i="17"/>
  <c r="C874" i="17"/>
  <c r="C873" i="17"/>
  <c r="C872" i="17"/>
  <c r="C871" i="17"/>
  <c r="C870" i="17"/>
  <c r="C869" i="17"/>
  <c r="C868" i="17"/>
  <c r="C867" i="17"/>
  <c r="C866" i="17"/>
  <c r="C865" i="17"/>
  <c r="C864" i="17"/>
  <c r="C863" i="17"/>
  <c r="C862" i="17"/>
  <c r="C861" i="17"/>
  <c r="C860" i="17"/>
  <c r="C859" i="17"/>
  <c r="C858" i="17"/>
  <c r="C857" i="17"/>
  <c r="C856" i="17"/>
  <c r="C855" i="17"/>
  <c r="C854" i="17"/>
  <c r="C853" i="17"/>
  <c r="C852" i="17"/>
  <c r="C851" i="17"/>
  <c r="C850" i="17"/>
  <c r="C849" i="17"/>
  <c r="C848" i="17"/>
  <c r="C847" i="17"/>
  <c r="C846" i="17"/>
  <c r="C845" i="17"/>
  <c r="C844" i="17"/>
  <c r="C843" i="17"/>
  <c r="C842" i="17"/>
  <c r="C841" i="17"/>
  <c r="C840" i="17"/>
  <c r="C839" i="17"/>
  <c r="C838" i="17"/>
  <c r="C837" i="17"/>
  <c r="C836" i="17"/>
  <c r="C835" i="17"/>
  <c r="C834" i="17"/>
  <c r="C833" i="17"/>
  <c r="C832" i="17"/>
  <c r="C831" i="17"/>
  <c r="C830" i="17"/>
  <c r="C829" i="17"/>
  <c r="C828" i="17"/>
  <c r="C827" i="17"/>
  <c r="C826" i="17"/>
  <c r="C825" i="17"/>
  <c r="C824" i="17"/>
  <c r="C823" i="17"/>
  <c r="C822" i="17"/>
  <c r="C821" i="17"/>
  <c r="C820" i="17"/>
  <c r="C819" i="17"/>
  <c r="C818" i="17"/>
  <c r="C817" i="17"/>
  <c r="C816" i="17"/>
  <c r="C815" i="17"/>
  <c r="C814" i="17"/>
  <c r="C813" i="17"/>
  <c r="C812" i="17"/>
  <c r="C811" i="17"/>
  <c r="C810" i="17"/>
  <c r="C809" i="17"/>
  <c r="C808" i="17"/>
  <c r="C807" i="17"/>
  <c r="C806" i="17"/>
  <c r="C805" i="17"/>
  <c r="C804" i="17"/>
  <c r="C803" i="17"/>
  <c r="C802" i="17"/>
  <c r="C801" i="17"/>
  <c r="C800" i="17"/>
  <c r="C799" i="17"/>
  <c r="C798" i="17"/>
  <c r="C797" i="17"/>
  <c r="C796" i="17"/>
  <c r="C795" i="17"/>
  <c r="C794" i="17"/>
  <c r="C793" i="17"/>
  <c r="C792" i="17"/>
  <c r="C791" i="17"/>
  <c r="C790" i="17"/>
  <c r="C789" i="17"/>
  <c r="C788" i="17"/>
  <c r="C787" i="17"/>
  <c r="C786" i="17"/>
  <c r="C785" i="17"/>
  <c r="C784" i="17"/>
  <c r="C783" i="17"/>
  <c r="C782" i="17"/>
  <c r="C781" i="17"/>
  <c r="C780" i="17"/>
  <c r="C779" i="17"/>
  <c r="C778" i="17"/>
  <c r="C777" i="17"/>
  <c r="C776" i="17"/>
  <c r="C775" i="17"/>
  <c r="C774" i="17"/>
  <c r="C773" i="17"/>
  <c r="C772" i="17"/>
  <c r="C771" i="17"/>
  <c r="C770" i="17"/>
  <c r="C769" i="17"/>
  <c r="C768" i="17"/>
  <c r="C767" i="17"/>
  <c r="C766" i="17"/>
  <c r="C765" i="17"/>
  <c r="C764" i="17"/>
  <c r="C763" i="17"/>
  <c r="C762" i="17"/>
  <c r="C761" i="17"/>
  <c r="C760" i="17"/>
  <c r="C759" i="17"/>
  <c r="C758" i="17"/>
  <c r="C757" i="17"/>
  <c r="C756" i="17"/>
  <c r="C755" i="17"/>
  <c r="C754" i="17"/>
  <c r="C753" i="17"/>
  <c r="C752" i="17"/>
  <c r="C751" i="17"/>
  <c r="C750" i="17"/>
  <c r="C749" i="17"/>
  <c r="C748" i="17"/>
  <c r="C747" i="17"/>
  <c r="C746" i="17"/>
  <c r="C745" i="17"/>
  <c r="C744" i="17"/>
  <c r="C743" i="17"/>
  <c r="C742" i="17"/>
  <c r="C741" i="17"/>
  <c r="C740" i="17"/>
  <c r="C739" i="17"/>
  <c r="C738" i="17"/>
  <c r="C737" i="17"/>
  <c r="C736" i="17"/>
  <c r="C735" i="17"/>
  <c r="C734" i="17"/>
  <c r="C733" i="17"/>
  <c r="C732" i="17"/>
  <c r="C731" i="17"/>
  <c r="C730" i="17"/>
  <c r="C729" i="17"/>
  <c r="C728" i="17"/>
  <c r="C727" i="17"/>
  <c r="C726" i="17"/>
  <c r="C725" i="17"/>
  <c r="C724" i="17"/>
  <c r="C723" i="17"/>
  <c r="C722" i="17"/>
  <c r="C721" i="17"/>
  <c r="C720" i="17"/>
  <c r="C719" i="17"/>
  <c r="C718" i="17"/>
  <c r="C717" i="17"/>
  <c r="C716" i="17"/>
  <c r="C715" i="17"/>
  <c r="C714" i="17"/>
  <c r="C713" i="17"/>
  <c r="C712" i="17"/>
  <c r="C711" i="17"/>
  <c r="C710" i="17"/>
  <c r="C709" i="17"/>
  <c r="C708" i="17"/>
  <c r="C707" i="17"/>
  <c r="C706" i="17"/>
  <c r="C705" i="17"/>
  <c r="C704" i="17"/>
  <c r="C703" i="17"/>
  <c r="C702" i="17"/>
  <c r="C701" i="17"/>
  <c r="C700" i="17"/>
  <c r="C699" i="17"/>
  <c r="C698" i="17"/>
  <c r="C697" i="17"/>
  <c r="C696" i="17"/>
  <c r="C695" i="17"/>
  <c r="C694" i="17"/>
  <c r="C693" i="17"/>
  <c r="C692" i="17"/>
  <c r="C691" i="17"/>
  <c r="C690" i="17"/>
  <c r="C689" i="17"/>
  <c r="C688" i="17"/>
  <c r="C687" i="17"/>
  <c r="C686" i="17"/>
  <c r="C685" i="17"/>
  <c r="C684" i="17"/>
  <c r="C683" i="17"/>
  <c r="C682" i="17"/>
  <c r="C681" i="17"/>
  <c r="C680" i="17"/>
  <c r="C679" i="17"/>
  <c r="C678" i="17"/>
  <c r="C677" i="17"/>
  <c r="C676" i="17"/>
  <c r="C675" i="17"/>
  <c r="C674" i="17"/>
  <c r="C673" i="17"/>
  <c r="C672" i="17"/>
  <c r="C671" i="17"/>
  <c r="C670" i="17"/>
  <c r="C669" i="17"/>
  <c r="C668" i="17"/>
  <c r="C667" i="17"/>
  <c r="C666" i="17"/>
  <c r="C665" i="17"/>
  <c r="C664" i="17"/>
  <c r="C663" i="17"/>
  <c r="C662" i="17"/>
  <c r="C661" i="17"/>
  <c r="C660" i="17"/>
  <c r="C659" i="17"/>
  <c r="C658" i="17"/>
  <c r="C657" i="17"/>
  <c r="C656" i="17"/>
  <c r="C655" i="17"/>
  <c r="C654" i="17"/>
  <c r="C653" i="17"/>
  <c r="C652" i="17"/>
  <c r="C651" i="17"/>
  <c r="C650" i="17"/>
  <c r="C649" i="17"/>
  <c r="C648" i="17"/>
  <c r="C647" i="17"/>
  <c r="C646" i="17"/>
  <c r="C645" i="17"/>
  <c r="C644" i="17"/>
  <c r="C643" i="17"/>
  <c r="C642" i="17"/>
  <c r="C641" i="17"/>
  <c r="C640" i="17"/>
  <c r="C639" i="17"/>
  <c r="C638" i="17"/>
  <c r="C637" i="17"/>
  <c r="C636" i="17"/>
  <c r="C635" i="17"/>
  <c r="C634" i="17"/>
  <c r="C633" i="17"/>
  <c r="C632" i="17"/>
  <c r="C631" i="17"/>
  <c r="C630" i="17"/>
  <c r="C629" i="17"/>
  <c r="C628" i="17"/>
  <c r="C627" i="17"/>
  <c r="C626" i="17"/>
  <c r="C625" i="17"/>
  <c r="C624" i="17"/>
  <c r="C623" i="17"/>
  <c r="C622" i="17"/>
  <c r="C621" i="17"/>
  <c r="C620" i="17"/>
  <c r="C619" i="17"/>
  <c r="C618" i="17"/>
  <c r="C617" i="17"/>
  <c r="C616" i="17"/>
  <c r="C615" i="17"/>
  <c r="C614" i="17"/>
  <c r="C613" i="17"/>
  <c r="C612" i="17"/>
  <c r="C611" i="17"/>
  <c r="C610" i="17"/>
  <c r="C609" i="17"/>
  <c r="C608" i="17"/>
  <c r="C607" i="17"/>
  <c r="C606" i="17"/>
  <c r="C605" i="17"/>
  <c r="C604" i="17"/>
  <c r="C603" i="17"/>
  <c r="C602" i="17"/>
  <c r="C601" i="17"/>
  <c r="C600" i="17"/>
  <c r="C599" i="17"/>
  <c r="C598" i="17"/>
  <c r="C597" i="17"/>
  <c r="C596" i="17"/>
  <c r="C595" i="17"/>
  <c r="C594" i="17"/>
  <c r="C593" i="17"/>
  <c r="C592" i="17"/>
  <c r="C591" i="17"/>
  <c r="C590" i="17"/>
  <c r="C589" i="17"/>
  <c r="C588" i="17"/>
  <c r="C587" i="17"/>
  <c r="C586" i="17"/>
  <c r="C585" i="17"/>
  <c r="C584" i="17"/>
  <c r="C583" i="17"/>
  <c r="C582" i="17"/>
  <c r="C581" i="17"/>
  <c r="C580" i="17"/>
  <c r="C579" i="17"/>
  <c r="C578" i="17"/>
  <c r="C577" i="17"/>
  <c r="C576" i="17"/>
  <c r="C575" i="17"/>
  <c r="C574" i="17"/>
  <c r="C573" i="17"/>
  <c r="C572" i="17"/>
  <c r="C571" i="17"/>
  <c r="C570" i="17"/>
  <c r="C569" i="17"/>
  <c r="C568" i="17"/>
  <c r="C567" i="17"/>
  <c r="C566" i="17"/>
  <c r="C565" i="17"/>
  <c r="C564" i="17"/>
  <c r="C563" i="17"/>
  <c r="C562" i="17"/>
  <c r="C561" i="17"/>
  <c r="C560" i="17"/>
  <c r="C559" i="17"/>
  <c r="C558" i="17"/>
  <c r="C557" i="17"/>
  <c r="C556" i="17"/>
  <c r="C555" i="17"/>
  <c r="C554" i="17"/>
  <c r="C553" i="17"/>
  <c r="C552" i="17"/>
  <c r="C551" i="17"/>
  <c r="C550" i="17"/>
  <c r="C549" i="17"/>
  <c r="C548" i="17"/>
  <c r="C547" i="17"/>
  <c r="C546" i="17"/>
  <c r="C545" i="17"/>
  <c r="C544" i="17"/>
  <c r="C543" i="17"/>
  <c r="C542" i="17"/>
  <c r="C541" i="17"/>
  <c r="C540" i="17"/>
  <c r="C539" i="17"/>
  <c r="C538" i="17"/>
  <c r="C537" i="17"/>
  <c r="C536" i="17"/>
  <c r="C535" i="17"/>
  <c r="C534" i="17"/>
  <c r="C533" i="17"/>
  <c r="C532" i="17"/>
  <c r="C531" i="17"/>
  <c r="C530" i="17"/>
  <c r="C529" i="17"/>
  <c r="C528" i="17"/>
  <c r="C527" i="17"/>
  <c r="C526" i="17"/>
  <c r="C525" i="17"/>
  <c r="C524" i="17"/>
  <c r="C523" i="17"/>
  <c r="C522" i="17"/>
  <c r="C521" i="17"/>
  <c r="C520" i="17"/>
  <c r="C519" i="17"/>
  <c r="C518" i="17"/>
  <c r="C517" i="17"/>
  <c r="C516" i="17"/>
  <c r="C515" i="17"/>
  <c r="C514" i="17"/>
  <c r="C513" i="17"/>
  <c r="C512" i="17"/>
  <c r="C511" i="17"/>
  <c r="C510" i="17"/>
  <c r="C509" i="17"/>
  <c r="C508" i="17"/>
  <c r="C507" i="17"/>
  <c r="C506" i="17"/>
  <c r="C505" i="17"/>
  <c r="C504" i="17"/>
  <c r="C503" i="17"/>
  <c r="C502" i="17"/>
  <c r="C501" i="17"/>
  <c r="C500" i="17"/>
  <c r="C499" i="17"/>
  <c r="C498" i="17"/>
  <c r="C497" i="17"/>
  <c r="C496" i="17"/>
  <c r="C495" i="17"/>
  <c r="C494" i="17"/>
  <c r="C493" i="17"/>
  <c r="C492" i="17"/>
  <c r="C491" i="17"/>
  <c r="C490" i="17"/>
  <c r="C489" i="17"/>
  <c r="C488" i="17"/>
  <c r="C487" i="17"/>
  <c r="C486" i="17"/>
  <c r="C485" i="17"/>
  <c r="C484" i="17"/>
  <c r="C483" i="17"/>
  <c r="C482" i="17"/>
  <c r="C481" i="17"/>
  <c r="C480" i="17"/>
  <c r="C479" i="17"/>
  <c r="C478" i="17"/>
  <c r="C477" i="17"/>
  <c r="C476" i="17"/>
  <c r="C475" i="17"/>
  <c r="C474" i="17"/>
  <c r="C473" i="17"/>
  <c r="C472" i="17"/>
  <c r="C471" i="17"/>
  <c r="C470" i="17"/>
  <c r="C469" i="17"/>
  <c r="C468" i="17"/>
  <c r="C467" i="17"/>
  <c r="C466" i="17"/>
  <c r="C465" i="17"/>
  <c r="C464" i="17"/>
  <c r="C463" i="17"/>
  <c r="C462" i="17"/>
  <c r="C461" i="17"/>
  <c r="C460" i="17"/>
  <c r="C459" i="17"/>
  <c r="C458" i="17"/>
  <c r="C457" i="17"/>
  <c r="C456" i="17"/>
  <c r="C455" i="17"/>
  <c r="C454" i="17"/>
  <c r="C453" i="17"/>
  <c r="C452" i="17"/>
  <c r="C451" i="17"/>
  <c r="C450" i="17"/>
  <c r="C449" i="17"/>
  <c r="C448" i="17"/>
  <c r="C447" i="17"/>
  <c r="C446" i="17"/>
  <c r="C445" i="17"/>
  <c r="C444" i="17"/>
  <c r="C443" i="17"/>
  <c r="C442" i="17"/>
  <c r="C441" i="17"/>
  <c r="C440" i="17"/>
  <c r="C439" i="17"/>
  <c r="C438" i="17"/>
  <c r="C437" i="17"/>
  <c r="C436" i="17"/>
  <c r="C435" i="17"/>
  <c r="C434" i="17"/>
  <c r="C433" i="17"/>
  <c r="C432" i="17"/>
  <c r="C431" i="17"/>
  <c r="C430" i="17"/>
  <c r="C429" i="17"/>
  <c r="C428" i="17"/>
  <c r="C427" i="17"/>
  <c r="C426" i="17"/>
  <c r="C425" i="17"/>
  <c r="C424" i="17"/>
  <c r="C423" i="17"/>
  <c r="C422" i="17"/>
  <c r="C421" i="17"/>
  <c r="C420" i="17"/>
  <c r="C419" i="17"/>
  <c r="C418" i="17"/>
  <c r="C417" i="17"/>
  <c r="C416" i="17"/>
  <c r="C415" i="17"/>
  <c r="C414" i="17"/>
  <c r="C413" i="17"/>
  <c r="C412" i="17"/>
  <c r="C411" i="17"/>
  <c r="C410" i="17"/>
  <c r="C409" i="17"/>
  <c r="C408" i="17"/>
  <c r="C407" i="17"/>
  <c r="C406" i="17"/>
  <c r="C405" i="17"/>
  <c r="C404" i="17"/>
  <c r="C403" i="17"/>
  <c r="C402" i="17"/>
  <c r="C401" i="17"/>
  <c r="C400" i="17"/>
  <c r="C399" i="17"/>
  <c r="C398" i="17"/>
  <c r="C397" i="17"/>
  <c r="C396" i="17"/>
  <c r="C395" i="17"/>
  <c r="C394" i="17"/>
  <c r="C393" i="17"/>
  <c r="C392" i="17"/>
  <c r="C391" i="17"/>
  <c r="C390" i="17"/>
  <c r="C389" i="17"/>
  <c r="C388" i="17"/>
  <c r="C387" i="17"/>
  <c r="C386" i="17"/>
  <c r="C385" i="17"/>
  <c r="C384" i="17"/>
  <c r="C383" i="17"/>
  <c r="C382" i="17"/>
  <c r="C381" i="17"/>
  <c r="C380" i="17"/>
  <c r="C379" i="17"/>
  <c r="C378" i="17"/>
  <c r="C377" i="17"/>
  <c r="C376" i="17"/>
  <c r="C375" i="17"/>
  <c r="C374" i="17"/>
  <c r="C373" i="17"/>
  <c r="C372" i="17"/>
  <c r="C371" i="17"/>
  <c r="C370" i="17"/>
  <c r="C369" i="17"/>
  <c r="C368" i="17"/>
  <c r="C367" i="17"/>
  <c r="C366" i="17"/>
  <c r="C365" i="17"/>
  <c r="C364" i="17"/>
  <c r="C363" i="17"/>
  <c r="C362" i="17"/>
  <c r="C361" i="17"/>
  <c r="C360" i="17"/>
  <c r="C359" i="17"/>
  <c r="C358" i="17"/>
  <c r="C357" i="17"/>
  <c r="C356" i="17"/>
  <c r="C355" i="17"/>
  <c r="C354" i="17"/>
  <c r="C353" i="17"/>
  <c r="C352" i="17"/>
  <c r="C351" i="17"/>
  <c r="C350" i="17"/>
  <c r="C349" i="17"/>
  <c r="C348" i="17"/>
  <c r="C347" i="17"/>
  <c r="C346" i="17"/>
  <c r="C345" i="17"/>
  <c r="C344" i="17"/>
  <c r="C343" i="17"/>
  <c r="C342" i="17"/>
  <c r="C341" i="17"/>
  <c r="C340" i="17"/>
  <c r="C339" i="17"/>
  <c r="C338" i="17"/>
  <c r="C337" i="17"/>
  <c r="C336" i="17"/>
  <c r="C335" i="17"/>
  <c r="C334" i="17"/>
  <c r="C333" i="17"/>
  <c r="C332" i="17"/>
  <c r="C331" i="17"/>
  <c r="C330" i="17"/>
  <c r="C329" i="17"/>
  <c r="C328" i="17"/>
  <c r="C327" i="17"/>
  <c r="C326" i="17"/>
  <c r="C325" i="17"/>
  <c r="C324" i="17"/>
  <c r="C323" i="17"/>
  <c r="C322" i="17"/>
  <c r="C321" i="17"/>
  <c r="C320" i="17"/>
  <c r="C319" i="17"/>
  <c r="C318" i="17"/>
  <c r="C317" i="17"/>
  <c r="C316" i="17"/>
  <c r="C315" i="17"/>
  <c r="C314" i="17"/>
  <c r="C313" i="17"/>
  <c r="C312" i="17"/>
  <c r="C311" i="17"/>
  <c r="C310" i="17"/>
  <c r="C309" i="17"/>
  <c r="C308" i="17"/>
  <c r="C307" i="17"/>
  <c r="C306" i="17"/>
  <c r="C305" i="17"/>
  <c r="C304" i="17"/>
  <c r="C303" i="17"/>
  <c r="C302" i="17"/>
  <c r="C301" i="17"/>
  <c r="C300" i="17"/>
  <c r="C299" i="17"/>
  <c r="C298" i="17"/>
  <c r="C297" i="17"/>
  <c r="C296" i="17"/>
  <c r="C295" i="17"/>
  <c r="C294" i="17"/>
  <c r="C293" i="17"/>
  <c r="C292" i="17"/>
  <c r="C291" i="17"/>
  <c r="C290" i="17"/>
  <c r="C289" i="17"/>
  <c r="C288" i="17"/>
  <c r="C287" i="17"/>
  <c r="C286" i="17"/>
  <c r="C285" i="17"/>
  <c r="C284" i="17"/>
  <c r="C283" i="17"/>
  <c r="C282" i="17"/>
  <c r="C281" i="17"/>
  <c r="C280" i="17"/>
  <c r="C279" i="17"/>
  <c r="C278" i="17"/>
  <c r="C277" i="17"/>
  <c r="C276" i="17"/>
  <c r="C275" i="17"/>
  <c r="C274" i="17"/>
  <c r="C273" i="17"/>
  <c r="C272" i="17"/>
  <c r="C271" i="17"/>
  <c r="C270" i="17"/>
  <c r="C269" i="17"/>
  <c r="C268" i="17"/>
  <c r="C267" i="17"/>
  <c r="C266" i="17"/>
  <c r="C265" i="17"/>
  <c r="C264" i="17"/>
  <c r="C263" i="17"/>
  <c r="C262" i="17"/>
  <c r="C261" i="17"/>
  <c r="C260" i="17"/>
  <c r="C259" i="17"/>
  <c r="C258" i="17"/>
  <c r="C257" i="17"/>
  <c r="C256" i="17"/>
  <c r="C255" i="17"/>
  <c r="C254" i="17"/>
  <c r="C253" i="17"/>
  <c r="C252" i="17"/>
  <c r="C251" i="17"/>
  <c r="C250" i="17"/>
  <c r="C249" i="17"/>
  <c r="C248" i="17"/>
  <c r="C247" i="17"/>
  <c r="C246" i="17"/>
  <c r="C245" i="17"/>
  <c r="C244" i="17"/>
  <c r="C243" i="17"/>
  <c r="C242" i="17"/>
  <c r="C241" i="17"/>
  <c r="C240" i="17"/>
  <c r="C239" i="17"/>
  <c r="C238" i="17"/>
  <c r="C237" i="17"/>
  <c r="C236" i="17"/>
  <c r="C235" i="17"/>
  <c r="C234" i="17"/>
  <c r="C233" i="17"/>
  <c r="C232" i="17"/>
  <c r="C231" i="17"/>
  <c r="C230" i="17"/>
  <c r="C229" i="17"/>
  <c r="C228" i="17"/>
  <c r="C227" i="17"/>
  <c r="C226" i="17"/>
  <c r="C225" i="17"/>
  <c r="C224" i="17"/>
  <c r="C223" i="17"/>
  <c r="C222" i="17"/>
  <c r="C221" i="17"/>
  <c r="C220" i="17"/>
  <c r="C219" i="17"/>
  <c r="C218" i="17"/>
  <c r="C217" i="17"/>
  <c r="C216" i="17"/>
  <c r="C215" i="17"/>
  <c r="C214" i="17"/>
  <c r="C213" i="17"/>
  <c r="C212" i="17"/>
  <c r="C211" i="17"/>
  <c r="C210" i="17"/>
  <c r="C209" i="17"/>
  <c r="C208" i="17"/>
  <c r="C207" i="17"/>
  <c r="C206" i="17"/>
  <c r="C205" i="17"/>
  <c r="C204" i="17"/>
  <c r="C203" i="17"/>
  <c r="C202" i="17"/>
  <c r="C201" i="17"/>
  <c r="C200" i="17"/>
  <c r="C199" i="17"/>
  <c r="C198" i="17"/>
  <c r="C197" i="17"/>
  <c r="C196" i="17"/>
  <c r="C195" i="17"/>
  <c r="C194" i="17"/>
  <c r="C193" i="17"/>
  <c r="C192" i="17"/>
  <c r="C191" i="17"/>
  <c r="C190" i="17"/>
  <c r="C189" i="17"/>
  <c r="C188" i="17"/>
  <c r="C187" i="17"/>
  <c r="C186" i="17"/>
  <c r="C185" i="17"/>
  <c r="C184" i="17"/>
  <c r="C183" i="17"/>
  <c r="C182" i="17"/>
  <c r="C181" i="17"/>
  <c r="C180" i="17"/>
  <c r="C179" i="17"/>
  <c r="C178" i="17"/>
  <c r="C177" i="17"/>
  <c r="C176" i="17"/>
  <c r="C175" i="17"/>
  <c r="C174" i="17"/>
  <c r="C173" i="17"/>
  <c r="C172" i="17"/>
  <c r="C171" i="17"/>
  <c r="C170" i="17"/>
  <c r="C169" i="17"/>
  <c r="C168" i="17"/>
  <c r="C167" i="17"/>
  <c r="C166" i="17"/>
  <c r="C165" i="17"/>
  <c r="C164" i="17"/>
  <c r="C163" i="17"/>
  <c r="C162" i="17"/>
  <c r="C161" i="17"/>
  <c r="C160" i="17"/>
  <c r="C159" i="17"/>
  <c r="C158" i="17"/>
  <c r="C157" i="17"/>
  <c r="C156" i="17"/>
  <c r="C155" i="17"/>
  <c r="C154" i="17"/>
  <c r="C153" i="17"/>
  <c r="C152" i="17"/>
  <c r="C151" i="17"/>
  <c r="C150" i="17"/>
  <c r="C149" i="17"/>
  <c r="C148" i="17"/>
  <c r="C147" i="17"/>
  <c r="C146" i="17"/>
  <c r="C145" i="17"/>
  <c r="C144" i="17"/>
  <c r="C143" i="17"/>
  <c r="C142" i="17"/>
  <c r="C141" i="17"/>
  <c r="C140" i="17"/>
  <c r="C139" i="17"/>
  <c r="C138" i="17"/>
  <c r="C137" i="17"/>
  <c r="C136" i="17"/>
  <c r="C135" i="17"/>
  <c r="C134" i="17"/>
  <c r="C133" i="17"/>
  <c r="C132" i="17"/>
  <c r="C131" i="17"/>
  <c r="C130" i="17"/>
  <c r="C129" i="17"/>
  <c r="C128" i="17"/>
  <c r="C127" i="17"/>
  <c r="C126" i="17"/>
  <c r="C125" i="17"/>
  <c r="C124" i="17"/>
  <c r="C123" i="17"/>
  <c r="C122" i="17"/>
  <c r="C121" i="17"/>
  <c r="C120" i="17"/>
  <c r="C119" i="17"/>
  <c r="C118" i="17"/>
  <c r="C117" i="17"/>
  <c r="C116" i="17"/>
  <c r="C115" i="17"/>
  <c r="C114" i="17"/>
  <c r="C113" i="17"/>
  <c r="C112" i="17"/>
  <c r="C111" i="17"/>
  <c r="C110" i="17"/>
  <c r="C109" i="17"/>
  <c r="C108" i="17"/>
  <c r="C107" i="17"/>
  <c r="C106" i="17"/>
  <c r="C105" i="17"/>
  <c r="C104" i="17"/>
  <c r="C103" i="17"/>
  <c r="C102" i="17"/>
  <c r="C101" i="17"/>
  <c r="C100" i="17"/>
  <c r="C99" i="17"/>
  <c r="C98" i="17"/>
  <c r="C97" i="17"/>
  <c r="C96" i="17"/>
  <c r="C95" i="17"/>
  <c r="C94" i="17"/>
  <c r="C93" i="17"/>
  <c r="C92" i="17"/>
  <c r="C91" i="17"/>
  <c r="C90" i="17"/>
  <c r="C89" i="17"/>
  <c r="C88" i="17"/>
  <c r="C87" i="17"/>
  <c r="C86" i="17"/>
  <c r="C85" i="17"/>
  <c r="C84" i="17"/>
  <c r="C83" i="17"/>
  <c r="C82" i="17"/>
  <c r="C81" i="17"/>
  <c r="C80" i="17"/>
  <c r="C79" i="17"/>
  <c r="C78" i="17"/>
  <c r="C77" i="17"/>
  <c r="C76" i="17"/>
  <c r="C75" i="17"/>
  <c r="C74" i="17"/>
  <c r="C73" i="17"/>
  <c r="C72" i="17"/>
  <c r="C71" i="17"/>
  <c r="C70" i="17"/>
  <c r="C69" i="17"/>
  <c r="C68" i="17"/>
  <c r="C67" i="17"/>
  <c r="C66" i="17"/>
  <c r="C65" i="17"/>
  <c r="C64" i="17"/>
  <c r="C63" i="17"/>
  <c r="C62" i="17"/>
  <c r="C1059" i="16"/>
  <c r="C1058" i="16"/>
  <c r="C1057" i="16"/>
  <c r="C1056" i="16"/>
  <c r="C1055" i="16"/>
  <c r="C1054" i="16"/>
  <c r="C1053" i="16"/>
  <c r="C1052" i="16"/>
  <c r="C1051" i="16"/>
  <c r="C1050" i="16"/>
  <c r="C1049" i="16"/>
  <c r="C1048" i="16"/>
  <c r="C1047" i="16"/>
  <c r="C1046" i="16"/>
  <c r="C1045" i="16"/>
  <c r="C1044" i="16"/>
  <c r="C1043" i="16"/>
  <c r="C1042" i="16"/>
  <c r="C1041" i="16"/>
  <c r="C1040" i="16"/>
  <c r="C1039" i="16"/>
  <c r="C1038" i="16"/>
  <c r="C1037" i="16"/>
  <c r="C1036" i="16"/>
  <c r="C1035" i="16"/>
  <c r="C1034" i="16"/>
  <c r="C1033" i="16"/>
  <c r="C1032" i="16"/>
  <c r="C1031" i="16"/>
  <c r="C1030" i="16"/>
  <c r="C1029" i="16"/>
  <c r="C1028" i="16"/>
  <c r="C1027" i="16"/>
  <c r="C1026" i="16"/>
  <c r="C1025" i="16"/>
  <c r="C1024" i="16"/>
  <c r="C1023" i="16"/>
  <c r="C1022" i="16"/>
  <c r="C1021" i="16"/>
  <c r="C1020" i="16"/>
  <c r="C1019" i="16"/>
  <c r="C1018" i="16"/>
  <c r="C1017" i="16"/>
  <c r="C1016" i="16"/>
  <c r="C1015" i="16"/>
  <c r="C1014" i="16"/>
  <c r="C1013" i="16"/>
  <c r="C1012" i="16"/>
  <c r="C1011" i="16"/>
  <c r="C1010" i="16"/>
  <c r="C1009" i="16"/>
  <c r="C1008" i="16"/>
  <c r="C1007" i="16"/>
  <c r="C1006" i="16"/>
  <c r="C1005" i="16"/>
  <c r="C1004" i="16"/>
  <c r="C1003" i="16"/>
  <c r="C1002" i="16"/>
  <c r="C1001" i="16"/>
  <c r="C1000" i="16"/>
  <c r="C999" i="16"/>
  <c r="C998" i="16"/>
  <c r="C997" i="16"/>
  <c r="C996" i="16"/>
  <c r="C995" i="16"/>
  <c r="C994" i="16"/>
  <c r="C993" i="16"/>
  <c r="C992" i="16"/>
  <c r="C991" i="16"/>
  <c r="C990" i="16"/>
  <c r="C989" i="16"/>
  <c r="C988" i="16"/>
  <c r="C987" i="16"/>
  <c r="C986" i="16"/>
  <c r="C985" i="16"/>
  <c r="C984" i="16"/>
  <c r="C983" i="16"/>
  <c r="C982" i="16"/>
  <c r="C981" i="16"/>
  <c r="C980" i="16"/>
  <c r="C979" i="16"/>
  <c r="C978" i="16"/>
  <c r="C977" i="16"/>
  <c r="C976" i="16"/>
  <c r="C975" i="16"/>
  <c r="C974" i="16"/>
  <c r="C973" i="16"/>
  <c r="C972" i="16"/>
  <c r="C971" i="16"/>
  <c r="C970" i="16"/>
  <c r="C969" i="16"/>
  <c r="C968" i="16"/>
  <c r="C967" i="16"/>
  <c r="C966" i="16"/>
  <c r="C965" i="16"/>
  <c r="C964" i="16"/>
  <c r="C963" i="16"/>
  <c r="C962" i="16"/>
  <c r="C961" i="16"/>
  <c r="C960" i="16"/>
  <c r="C959" i="16"/>
  <c r="C958" i="16"/>
  <c r="C957" i="16"/>
  <c r="C956" i="16"/>
  <c r="C955" i="16"/>
  <c r="C954" i="16"/>
  <c r="C953" i="16"/>
  <c r="C952" i="16"/>
  <c r="C951" i="16"/>
  <c r="C950" i="16"/>
  <c r="C949" i="16"/>
  <c r="C948" i="16"/>
  <c r="C947" i="16"/>
  <c r="C946" i="16"/>
  <c r="C945" i="16"/>
  <c r="C944" i="16"/>
  <c r="C943" i="16"/>
  <c r="C942" i="16"/>
  <c r="C941" i="16"/>
  <c r="C940" i="16"/>
  <c r="C939" i="16"/>
  <c r="C938" i="16"/>
  <c r="C937" i="16"/>
  <c r="C936" i="16"/>
  <c r="C935" i="16"/>
  <c r="C934" i="16"/>
  <c r="C933" i="16"/>
  <c r="C932" i="16"/>
  <c r="C931" i="16"/>
  <c r="C930" i="16"/>
  <c r="C929" i="16"/>
  <c r="C928" i="16"/>
  <c r="C927" i="16"/>
  <c r="C926" i="16"/>
  <c r="C925" i="16"/>
  <c r="C924" i="16"/>
  <c r="C923" i="16"/>
  <c r="C922" i="16"/>
  <c r="C921" i="16"/>
  <c r="C920" i="16"/>
  <c r="C919" i="16"/>
  <c r="C918" i="16"/>
  <c r="C917" i="16"/>
  <c r="C916" i="16"/>
  <c r="C915" i="16"/>
  <c r="C914" i="16"/>
  <c r="C913" i="16"/>
  <c r="C912" i="16"/>
  <c r="C911" i="16"/>
  <c r="C910" i="16"/>
  <c r="C909" i="16"/>
  <c r="C908" i="16"/>
  <c r="C907" i="16"/>
  <c r="C906" i="16"/>
  <c r="C905" i="16"/>
  <c r="C904" i="16"/>
  <c r="C903" i="16"/>
  <c r="C902" i="16"/>
  <c r="C901" i="16"/>
  <c r="C900" i="16"/>
  <c r="C899" i="16"/>
  <c r="C898" i="16"/>
  <c r="C897" i="16"/>
  <c r="C896" i="16"/>
  <c r="C895" i="16"/>
  <c r="C894" i="16"/>
  <c r="C893" i="16"/>
  <c r="C892" i="16"/>
  <c r="C891" i="16"/>
  <c r="C890" i="16"/>
  <c r="C889" i="16"/>
  <c r="C888" i="16"/>
  <c r="C887" i="16"/>
  <c r="C886" i="16"/>
  <c r="C885" i="16"/>
  <c r="C884" i="16"/>
  <c r="C883" i="16"/>
  <c r="C882" i="16"/>
  <c r="C881" i="16"/>
  <c r="C880" i="16"/>
  <c r="C879" i="16"/>
  <c r="C878" i="16"/>
  <c r="C877" i="16"/>
  <c r="C876" i="16"/>
  <c r="C875" i="16"/>
  <c r="C874" i="16"/>
  <c r="C873" i="16"/>
  <c r="C872" i="16"/>
  <c r="C871" i="16"/>
  <c r="C870" i="16"/>
  <c r="C869" i="16"/>
  <c r="C868" i="16"/>
  <c r="C867" i="16"/>
  <c r="C866" i="16"/>
  <c r="C865" i="16"/>
  <c r="C864" i="16"/>
  <c r="C863" i="16"/>
  <c r="C862" i="16"/>
  <c r="C861" i="16"/>
  <c r="C860" i="16"/>
  <c r="C859" i="16"/>
  <c r="C858" i="16"/>
  <c r="C857" i="16"/>
  <c r="C856" i="16"/>
  <c r="C855" i="16"/>
  <c r="C854" i="16"/>
  <c r="C853" i="16"/>
  <c r="C852" i="16"/>
  <c r="C851" i="16"/>
  <c r="C850" i="16"/>
  <c r="C849" i="16"/>
  <c r="C848" i="16"/>
  <c r="C847" i="16"/>
  <c r="C846" i="16"/>
  <c r="C845" i="16"/>
  <c r="C844" i="16"/>
  <c r="C843" i="16"/>
  <c r="C842" i="16"/>
  <c r="C841" i="16"/>
  <c r="C840" i="16"/>
  <c r="C839" i="16"/>
  <c r="C838" i="16"/>
  <c r="C837" i="16"/>
  <c r="C836" i="16"/>
  <c r="C835" i="16"/>
  <c r="C834" i="16"/>
  <c r="C833" i="16"/>
  <c r="C832" i="16"/>
  <c r="C831" i="16"/>
  <c r="C830" i="16"/>
  <c r="C829" i="16"/>
  <c r="C828" i="16"/>
  <c r="C827" i="16"/>
  <c r="C826" i="16"/>
  <c r="C825" i="16"/>
  <c r="C824" i="16"/>
  <c r="C823" i="16"/>
  <c r="C822" i="16"/>
  <c r="C821" i="16"/>
  <c r="C820" i="16"/>
  <c r="C819" i="16"/>
  <c r="C818" i="16"/>
  <c r="C817" i="16"/>
  <c r="C816" i="16"/>
  <c r="C815" i="16"/>
  <c r="C814" i="16"/>
  <c r="C813" i="16"/>
  <c r="C812" i="16"/>
  <c r="C811" i="16"/>
  <c r="C810" i="16"/>
  <c r="C809" i="16"/>
  <c r="C808" i="16"/>
  <c r="C807" i="16"/>
  <c r="C806" i="16"/>
  <c r="C805" i="16"/>
  <c r="C804" i="16"/>
  <c r="C803" i="16"/>
  <c r="C802" i="16"/>
  <c r="C801" i="16"/>
  <c r="C800" i="16"/>
  <c r="C799" i="16"/>
  <c r="C798" i="16"/>
  <c r="C797" i="16"/>
  <c r="C796" i="16"/>
  <c r="C795" i="16"/>
  <c r="C794" i="16"/>
  <c r="C793" i="16"/>
  <c r="C792" i="16"/>
  <c r="C791" i="16"/>
  <c r="C790" i="16"/>
  <c r="C789" i="16"/>
  <c r="C788" i="16"/>
  <c r="C787" i="16"/>
  <c r="C786" i="16"/>
  <c r="C785" i="16"/>
  <c r="C784" i="16"/>
  <c r="C783" i="16"/>
  <c r="C782" i="16"/>
  <c r="C781" i="16"/>
  <c r="C780" i="16"/>
  <c r="C779" i="16"/>
  <c r="C778" i="16"/>
  <c r="C777" i="16"/>
  <c r="C776" i="16"/>
  <c r="C775" i="16"/>
  <c r="C774" i="16"/>
  <c r="C773" i="16"/>
  <c r="C772" i="16"/>
  <c r="C771" i="16"/>
  <c r="C770" i="16"/>
  <c r="C769" i="16"/>
  <c r="C768" i="16"/>
  <c r="C767" i="16"/>
  <c r="C766" i="16"/>
  <c r="C765" i="16"/>
  <c r="C764" i="16"/>
  <c r="C763" i="16"/>
  <c r="C762" i="16"/>
  <c r="C761" i="16"/>
  <c r="C760" i="16"/>
  <c r="C759" i="16"/>
  <c r="C758" i="16"/>
  <c r="C757" i="16"/>
  <c r="C756" i="16"/>
  <c r="C755" i="16"/>
  <c r="C754" i="16"/>
  <c r="C753" i="16"/>
  <c r="C752" i="16"/>
  <c r="C751" i="16"/>
  <c r="C750" i="16"/>
  <c r="C749" i="16"/>
  <c r="C748" i="16"/>
  <c r="C747" i="16"/>
  <c r="C746" i="16"/>
  <c r="C745" i="16"/>
  <c r="C744" i="16"/>
  <c r="C743" i="16"/>
  <c r="C742" i="16"/>
  <c r="C741" i="16"/>
  <c r="C740" i="16"/>
  <c r="C739" i="16"/>
  <c r="C738" i="16"/>
  <c r="C737" i="16"/>
  <c r="C736" i="16"/>
  <c r="C735" i="16"/>
  <c r="C734" i="16"/>
  <c r="C733" i="16"/>
  <c r="C732" i="16"/>
  <c r="C731" i="16"/>
  <c r="C730" i="16"/>
  <c r="C729" i="16"/>
  <c r="C728" i="16"/>
  <c r="C727" i="16"/>
  <c r="C726" i="16"/>
  <c r="C725" i="16"/>
  <c r="C724" i="16"/>
  <c r="C723" i="16"/>
  <c r="C722" i="16"/>
  <c r="C721" i="16"/>
  <c r="C720" i="16"/>
  <c r="C719" i="16"/>
  <c r="C718" i="16"/>
  <c r="C717" i="16"/>
  <c r="C716" i="16"/>
  <c r="C715" i="16"/>
  <c r="C714" i="16"/>
  <c r="C713" i="16"/>
  <c r="C712" i="16"/>
  <c r="C711" i="16"/>
  <c r="C710" i="16"/>
  <c r="C709" i="16"/>
  <c r="C708" i="16"/>
  <c r="C707" i="16"/>
  <c r="C706" i="16"/>
  <c r="C705" i="16"/>
  <c r="C704" i="16"/>
  <c r="C703" i="16"/>
  <c r="C702" i="16"/>
  <c r="C701" i="16"/>
  <c r="C700" i="16"/>
  <c r="C699" i="16"/>
  <c r="C698" i="16"/>
  <c r="C697" i="16"/>
  <c r="C696" i="16"/>
  <c r="C695" i="16"/>
  <c r="C694" i="16"/>
  <c r="C693" i="16"/>
  <c r="C692" i="16"/>
  <c r="C691" i="16"/>
  <c r="C690" i="16"/>
  <c r="C689" i="16"/>
  <c r="C688" i="16"/>
  <c r="C687" i="16"/>
  <c r="C686" i="16"/>
  <c r="C685" i="16"/>
  <c r="C684" i="16"/>
  <c r="C683" i="16"/>
  <c r="C682" i="16"/>
  <c r="C681" i="16"/>
  <c r="C680" i="16"/>
  <c r="C679" i="16"/>
  <c r="C678" i="16"/>
  <c r="C677" i="16"/>
  <c r="C676" i="16"/>
  <c r="C675" i="16"/>
  <c r="C674" i="16"/>
  <c r="C673" i="16"/>
  <c r="C672" i="16"/>
  <c r="C671" i="16"/>
  <c r="C670" i="16"/>
  <c r="C669" i="16"/>
  <c r="C668" i="16"/>
  <c r="C667" i="16"/>
  <c r="C666" i="16"/>
  <c r="C665" i="16"/>
  <c r="C664" i="16"/>
  <c r="C663" i="16"/>
  <c r="C662" i="16"/>
  <c r="C661" i="16"/>
  <c r="C660" i="16"/>
  <c r="C659" i="16"/>
  <c r="C658" i="16"/>
  <c r="C657" i="16"/>
  <c r="C656" i="16"/>
  <c r="C655" i="16"/>
  <c r="C654" i="16"/>
  <c r="C653" i="16"/>
  <c r="C652" i="16"/>
  <c r="C651" i="16"/>
  <c r="C650" i="16"/>
  <c r="C649" i="16"/>
  <c r="C648" i="16"/>
  <c r="C647" i="16"/>
  <c r="C646" i="16"/>
  <c r="C645" i="16"/>
  <c r="C644" i="16"/>
  <c r="C643" i="16"/>
  <c r="C642" i="16"/>
  <c r="C641" i="16"/>
  <c r="C640" i="16"/>
  <c r="C639" i="16"/>
  <c r="C638" i="16"/>
  <c r="C637" i="16"/>
  <c r="C636" i="16"/>
  <c r="C635" i="16"/>
  <c r="C634" i="16"/>
  <c r="C633" i="16"/>
  <c r="C632" i="16"/>
  <c r="C631" i="16"/>
  <c r="C630" i="16"/>
  <c r="C629" i="16"/>
  <c r="C628" i="16"/>
  <c r="C627" i="16"/>
  <c r="C626" i="16"/>
  <c r="C625" i="16"/>
  <c r="C624" i="16"/>
  <c r="C623" i="16"/>
  <c r="C622" i="16"/>
  <c r="C621" i="16"/>
  <c r="C620" i="16"/>
  <c r="C619" i="16"/>
  <c r="C618" i="16"/>
  <c r="C617" i="16"/>
  <c r="C616" i="16"/>
  <c r="C615" i="16"/>
  <c r="C614" i="16"/>
  <c r="C613" i="16"/>
  <c r="C612" i="16"/>
  <c r="C611" i="16"/>
  <c r="C610" i="16"/>
  <c r="C609" i="16"/>
  <c r="C608" i="16"/>
  <c r="C607" i="16"/>
  <c r="C606" i="16"/>
  <c r="C605" i="16"/>
  <c r="C604" i="16"/>
  <c r="C603" i="16"/>
  <c r="C602" i="16"/>
  <c r="C601" i="16"/>
  <c r="C600" i="16"/>
  <c r="C599" i="16"/>
  <c r="C598" i="16"/>
  <c r="C597" i="16"/>
  <c r="C596" i="16"/>
  <c r="C595" i="16"/>
  <c r="C594" i="16"/>
  <c r="C593" i="16"/>
  <c r="C592" i="16"/>
  <c r="C591" i="16"/>
  <c r="C590" i="16"/>
  <c r="C589" i="16"/>
  <c r="C588" i="16"/>
  <c r="C587" i="16"/>
  <c r="C586" i="16"/>
  <c r="C585" i="16"/>
  <c r="C584" i="16"/>
  <c r="C583" i="16"/>
  <c r="C582" i="16"/>
  <c r="C581" i="16"/>
  <c r="C580" i="16"/>
  <c r="C579" i="16"/>
  <c r="C578" i="16"/>
  <c r="C577" i="16"/>
  <c r="C576" i="16"/>
  <c r="C575" i="16"/>
  <c r="C574" i="16"/>
  <c r="C573" i="16"/>
  <c r="C572" i="16"/>
  <c r="C571" i="16"/>
  <c r="C570" i="16"/>
  <c r="C569" i="16"/>
  <c r="C568" i="16"/>
  <c r="C567" i="16"/>
  <c r="C566" i="16"/>
  <c r="C565" i="16"/>
  <c r="C564" i="16"/>
  <c r="C563" i="16"/>
  <c r="C562" i="16"/>
  <c r="C561" i="16"/>
  <c r="C560" i="16"/>
  <c r="C559" i="16"/>
  <c r="C558" i="16"/>
  <c r="C557" i="16"/>
  <c r="C556" i="16"/>
  <c r="C555" i="16"/>
  <c r="C554" i="16"/>
  <c r="C553" i="16"/>
  <c r="C552" i="16"/>
  <c r="C551" i="16"/>
  <c r="C550" i="16"/>
  <c r="C549" i="16"/>
  <c r="C548" i="16"/>
  <c r="C547" i="16"/>
  <c r="C546" i="16"/>
  <c r="C545" i="16"/>
  <c r="C544" i="16"/>
  <c r="C543" i="16"/>
  <c r="C542" i="16"/>
  <c r="C541" i="16"/>
  <c r="C540" i="16"/>
  <c r="C539" i="16"/>
  <c r="C538" i="16"/>
  <c r="C537" i="16"/>
  <c r="C536" i="16"/>
  <c r="C535" i="16"/>
  <c r="C534" i="16"/>
  <c r="C533" i="16"/>
  <c r="C532" i="16"/>
  <c r="C531" i="16"/>
  <c r="C530" i="16"/>
  <c r="C529" i="16"/>
  <c r="C528" i="16"/>
  <c r="C527" i="16"/>
  <c r="C526" i="16"/>
  <c r="C525" i="16"/>
  <c r="C524" i="16"/>
  <c r="C523" i="16"/>
  <c r="C522" i="16"/>
  <c r="C521" i="16"/>
  <c r="C520" i="16"/>
  <c r="C519" i="16"/>
  <c r="C518" i="16"/>
  <c r="C517" i="16"/>
  <c r="C516" i="16"/>
  <c r="C515" i="16"/>
  <c r="C514" i="16"/>
  <c r="C513" i="16"/>
  <c r="C512" i="16"/>
  <c r="C511" i="16"/>
  <c r="C510" i="16"/>
  <c r="C509" i="16"/>
  <c r="C508" i="16"/>
  <c r="C507" i="16"/>
  <c r="C506" i="16"/>
  <c r="C505" i="16"/>
  <c r="C504" i="16"/>
  <c r="C503" i="16"/>
  <c r="C502" i="16"/>
  <c r="C501" i="16"/>
  <c r="C500" i="16"/>
  <c r="C499" i="16"/>
  <c r="C498" i="16"/>
  <c r="C497" i="16"/>
  <c r="C496" i="16"/>
  <c r="C495" i="16"/>
  <c r="C494" i="16"/>
  <c r="C493" i="16"/>
  <c r="C492" i="16"/>
  <c r="C491" i="16"/>
  <c r="C490" i="16"/>
  <c r="C489" i="16"/>
  <c r="C488" i="16"/>
  <c r="C487" i="16"/>
  <c r="C486" i="16"/>
  <c r="C485" i="16"/>
  <c r="C484" i="16"/>
  <c r="C483" i="16"/>
  <c r="C482" i="16"/>
  <c r="C481" i="16"/>
  <c r="C480" i="16"/>
  <c r="C479" i="16"/>
  <c r="C478" i="16"/>
  <c r="C477" i="16"/>
  <c r="C476" i="16"/>
  <c r="C475" i="16"/>
  <c r="C474" i="16"/>
  <c r="C473" i="16"/>
  <c r="C472" i="16"/>
  <c r="C471" i="16"/>
  <c r="C470" i="16"/>
  <c r="C469" i="16"/>
  <c r="C468" i="16"/>
  <c r="C467" i="16"/>
  <c r="C466" i="16"/>
  <c r="C465" i="16"/>
  <c r="C464" i="16"/>
  <c r="C463" i="16"/>
  <c r="C462" i="16"/>
  <c r="C461" i="16"/>
  <c r="C460" i="16"/>
  <c r="C459" i="16"/>
  <c r="C458" i="16"/>
  <c r="C457" i="16"/>
  <c r="C456" i="16"/>
  <c r="C455" i="16"/>
  <c r="C454" i="16"/>
  <c r="C453" i="16"/>
  <c r="C452" i="16"/>
  <c r="C451" i="16"/>
  <c r="C450" i="16"/>
  <c r="C449" i="16"/>
  <c r="C448" i="16"/>
  <c r="C447" i="16"/>
  <c r="C446" i="16"/>
  <c r="C445" i="16"/>
  <c r="C444" i="16"/>
  <c r="C443" i="16"/>
  <c r="C442" i="16"/>
  <c r="C441" i="16"/>
  <c r="C440" i="16"/>
  <c r="C439" i="16"/>
  <c r="C438" i="16"/>
  <c r="C437" i="16"/>
  <c r="C436" i="16"/>
  <c r="C435" i="16"/>
  <c r="C434" i="16"/>
  <c r="C433" i="16"/>
  <c r="C432" i="16"/>
  <c r="C431" i="16"/>
  <c r="C430" i="16"/>
  <c r="C429" i="16"/>
  <c r="C428" i="16"/>
  <c r="C427" i="16"/>
  <c r="C426" i="16"/>
  <c r="C425" i="16"/>
  <c r="C424" i="16"/>
  <c r="C423" i="16"/>
  <c r="C422" i="16"/>
  <c r="C421" i="16"/>
  <c r="C420" i="16"/>
  <c r="C419" i="16"/>
  <c r="C418" i="16"/>
  <c r="C417" i="16"/>
  <c r="C416" i="16"/>
  <c r="C415" i="16"/>
  <c r="C414" i="16"/>
  <c r="C413" i="16"/>
  <c r="C412" i="16"/>
  <c r="C411" i="16"/>
  <c r="C410" i="16"/>
  <c r="C409" i="16"/>
  <c r="C408" i="16"/>
  <c r="C407" i="16"/>
  <c r="C406" i="16"/>
  <c r="C405" i="16"/>
  <c r="C404" i="16"/>
  <c r="C403" i="16"/>
  <c r="C402" i="16"/>
  <c r="C401" i="16"/>
  <c r="C400" i="16"/>
  <c r="C399" i="16"/>
  <c r="C398" i="16"/>
  <c r="C397" i="16"/>
  <c r="C396" i="16"/>
  <c r="C395" i="16"/>
  <c r="C394" i="16"/>
  <c r="C393" i="16"/>
  <c r="C392" i="16"/>
  <c r="C391" i="16"/>
  <c r="C390" i="16"/>
  <c r="C389" i="16"/>
  <c r="C388" i="16"/>
  <c r="C387" i="16"/>
  <c r="C386" i="16"/>
  <c r="C385" i="16"/>
  <c r="C384" i="16"/>
  <c r="C383" i="16"/>
  <c r="C382" i="16"/>
  <c r="C381" i="16"/>
  <c r="C380" i="16"/>
  <c r="C379" i="16"/>
  <c r="C378" i="16"/>
  <c r="C377" i="16"/>
  <c r="C376" i="16"/>
  <c r="C375" i="16"/>
  <c r="C374" i="16"/>
  <c r="C373" i="16"/>
  <c r="C372" i="16"/>
  <c r="C371" i="16"/>
  <c r="C370" i="16"/>
  <c r="C369" i="16"/>
  <c r="C368" i="16"/>
  <c r="C367" i="16"/>
  <c r="C366" i="16"/>
  <c r="C365" i="16"/>
  <c r="C364" i="16"/>
  <c r="C363" i="16"/>
  <c r="C362" i="16"/>
  <c r="C361" i="16"/>
  <c r="C360" i="16"/>
  <c r="C359" i="16"/>
  <c r="C358" i="16"/>
  <c r="C357" i="16"/>
  <c r="C356" i="16"/>
  <c r="C355" i="16"/>
  <c r="C354" i="16"/>
  <c r="C353" i="16"/>
  <c r="C352" i="16"/>
  <c r="C351" i="16"/>
  <c r="C350" i="16"/>
  <c r="C349" i="16"/>
  <c r="C348" i="16"/>
  <c r="C347" i="16"/>
  <c r="C346" i="16"/>
  <c r="C345" i="16"/>
  <c r="C344" i="16"/>
  <c r="C343" i="16"/>
  <c r="C342" i="16"/>
  <c r="C341" i="16"/>
  <c r="C340" i="16"/>
  <c r="C339" i="16"/>
  <c r="C338" i="16"/>
  <c r="C337" i="16"/>
  <c r="C336" i="16"/>
  <c r="C335" i="16"/>
  <c r="C334" i="16"/>
  <c r="C333" i="16"/>
  <c r="C332" i="16"/>
  <c r="C331" i="16"/>
  <c r="C330" i="16"/>
  <c r="C329" i="16"/>
  <c r="C328" i="16"/>
  <c r="C327" i="16"/>
  <c r="C326" i="16"/>
  <c r="C325" i="16"/>
  <c r="C324" i="16"/>
  <c r="C323" i="16"/>
  <c r="C322" i="16"/>
  <c r="C321" i="16"/>
  <c r="C320" i="16"/>
  <c r="C319" i="16"/>
  <c r="C318" i="16"/>
  <c r="C317" i="16"/>
  <c r="C316" i="16"/>
  <c r="C315" i="16"/>
  <c r="C314" i="16"/>
  <c r="C313" i="16"/>
  <c r="C312" i="16"/>
  <c r="C311" i="16"/>
  <c r="C310" i="16"/>
  <c r="C309" i="16"/>
  <c r="C308" i="16"/>
  <c r="C307" i="16"/>
  <c r="C306" i="16"/>
  <c r="C305" i="16"/>
  <c r="C304" i="16"/>
  <c r="C303" i="16"/>
  <c r="C302" i="16"/>
  <c r="C301" i="16"/>
  <c r="C300" i="16"/>
  <c r="C299" i="16"/>
  <c r="C298" i="16"/>
  <c r="C297" i="16"/>
  <c r="C296" i="16"/>
  <c r="C295" i="16"/>
  <c r="C294" i="16"/>
  <c r="C293" i="16"/>
  <c r="C292" i="16"/>
  <c r="C291" i="16"/>
  <c r="C290" i="16"/>
  <c r="C289" i="16"/>
  <c r="C288" i="16"/>
  <c r="C287" i="16"/>
  <c r="C286" i="16"/>
  <c r="C285" i="16"/>
  <c r="C284" i="16"/>
  <c r="C283" i="16"/>
  <c r="C282" i="16"/>
  <c r="C281" i="16"/>
  <c r="C280" i="16"/>
  <c r="C279" i="16"/>
  <c r="C278" i="16"/>
  <c r="C277" i="16"/>
  <c r="C276" i="16"/>
  <c r="C275" i="16"/>
  <c r="C274" i="16"/>
  <c r="C273" i="16"/>
  <c r="C272" i="16"/>
  <c r="C271" i="16"/>
  <c r="C270" i="16"/>
  <c r="C269" i="16"/>
  <c r="C268" i="16"/>
  <c r="C267" i="16"/>
  <c r="C266" i="16"/>
  <c r="C265" i="16"/>
  <c r="C264" i="16"/>
  <c r="C263" i="16"/>
  <c r="C262" i="16"/>
  <c r="C261" i="16"/>
  <c r="C260" i="16"/>
  <c r="C259" i="16"/>
  <c r="C258" i="16"/>
  <c r="C257" i="16"/>
  <c r="C256" i="16"/>
  <c r="C255" i="16"/>
  <c r="C254" i="16"/>
  <c r="C253" i="16"/>
  <c r="C252" i="16"/>
  <c r="C251" i="16"/>
  <c r="C250" i="16"/>
  <c r="C249" i="16"/>
  <c r="C248" i="16"/>
  <c r="C247" i="16"/>
  <c r="C246" i="16"/>
  <c r="C245" i="16"/>
  <c r="C244" i="16"/>
  <c r="C243" i="16"/>
  <c r="C242" i="16"/>
  <c r="C241" i="16"/>
  <c r="C240" i="16"/>
  <c r="C239" i="16"/>
  <c r="C238" i="16"/>
  <c r="C237" i="16"/>
  <c r="C236" i="16"/>
  <c r="C235" i="16"/>
  <c r="C234" i="16"/>
  <c r="C233" i="16"/>
  <c r="C232" i="16"/>
  <c r="C231" i="16"/>
  <c r="C230" i="16"/>
  <c r="C229" i="16"/>
  <c r="C228" i="16"/>
  <c r="C227" i="16"/>
  <c r="C226" i="16"/>
  <c r="C225" i="16"/>
  <c r="C224" i="16"/>
  <c r="C223" i="16"/>
  <c r="C222" i="16"/>
  <c r="C221" i="16"/>
  <c r="C220" i="16"/>
  <c r="C219" i="16"/>
  <c r="C218" i="16"/>
  <c r="C217" i="16"/>
  <c r="C216" i="16"/>
  <c r="C215" i="16"/>
  <c r="C214" i="16"/>
  <c r="C213" i="16"/>
  <c r="C212" i="16"/>
  <c r="C211" i="16"/>
  <c r="C210" i="16"/>
  <c r="C209" i="16"/>
  <c r="C208" i="16"/>
  <c r="C207" i="16"/>
  <c r="C206" i="16"/>
  <c r="C205" i="16"/>
  <c r="C204" i="16"/>
  <c r="C203" i="16"/>
  <c r="C202" i="16"/>
  <c r="C201" i="16"/>
  <c r="C200" i="16"/>
  <c r="C199" i="16"/>
  <c r="C198" i="16"/>
  <c r="C197" i="16"/>
  <c r="C196" i="16"/>
  <c r="C195" i="16"/>
  <c r="C194" i="16"/>
  <c r="C193" i="16"/>
  <c r="C192" i="16"/>
  <c r="C191" i="16"/>
  <c r="C190" i="16"/>
  <c r="C189" i="16"/>
  <c r="C188" i="16"/>
  <c r="C187" i="16"/>
  <c r="C186" i="16"/>
  <c r="C185" i="16"/>
  <c r="C184" i="16"/>
  <c r="C183" i="16"/>
  <c r="C182" i="16"/>
  <c r="C181" i="16"/>
  <c r="C180" i="16"/>
  <c r="C179" i="16"/>
  <c r="C178" i="16"/>
  <c r="C177" i="16"/>
  <c r="C176" i="16"/>
  <c r="C175" i="16"/>
  <c r="C174" i="16"/>
  <c r="C173" i="16"/>
  <c r="C172" i="16"/>
  <c r="C171" i="16"/>
  <c r="C170" i="16"/>
  <c r="C169" i="16"/>
  <c r="C168" i="16"/>
  <c r="C167" i="16"/>
  <c r="C166" i="16"/>
  <c r="C165" i="16"/>
  <c r="C164" i="16"/>
  <c r="C163" i="16"/>
  <c r="C162" i="16"/>
  <c r="C161" i="16"/>
  <c r="C160" i="16"/>
  <c r="C159" i="16"/>
  <c r="C158" i="16"/>
  <c r="C157" i="16"/>
  <c r="C156" i="16"/>
  <c r="C155" i="16"/>
  <c r="C154" i="16"/>
  <c r="C153" i="16"/>
  <c r="C152" i="16"/>
  <c r="C151" i="16"/>
  <c r="C150" i="16"/>
  <c r="C149" i="16"/>
  <c r="C148" i="16"/>
  <c r="C147" i="16"/>
  <c r="C146" i="16"/>
  <c r="C145" i="16"/>
  <c r="C144" i="16"/>
  <c r="C143" i="16"/>
  <c r="C142" i="16"/>
  <c r="C141" i="16"/>
  <c r="C140" i="16"/>
  <c r="C139" i="16"/>
  <c r="C138" i="16"/>
  <c r="C137" i="16"/>
  <c r="C136" i="16"/>
  <c r="C135" i="16"/>
  <c r="C134" i="16"/>
  <c r="C133" i="16"/>
  <c r="C132" i="16"/>
  <c r="C131" i="16"/>
  <c r="C130" i="16"/>
  <c r="C129" i="16"/>
  <c r="C128" i="16"/>
  <c r="C127" i="16"/>
  <c r="C126" i="16"/>
  <c r="C125" i="16"/>
  <c r="C124" i="16"/>
  <c r="C123" i="16"/>
  <c r="C122" i="16"/>
  <c r="C121" i="16"/>
  <c r="C120" i="16"/>
  <c r="C119" i="16"/>
  <c r="C118" i="16"/>
  <c r="C117" i="16"/>
  <c r="C116" i="16"/>
  <c r="C115" i="16"/>
  <c r="C114" i="16"/>
  <c r="C113" i="16"/>
  <c r="C112" i="16"/>
  <c r="C111" i="16"/>
  <c r="C110" i="16"/>
  <c r="C109" i="16"/>
  <c r="C108" i="16"/>
  <c r="C107" i="16"/>
  <c r="C106" i="16"/>
  <c r="C105" i="16"/>
  <c r="C104" i="16"/>
  <c r="C103" i="16"/>
  <c r="C102" i="16"/>
  <c r="C101" i="16"/>
  <c r="C100" i="16"/>
  <c r="C99" i="16"/>
  <c r="C98" i="16"/>
  <c r="C97" i="16"/>
  <c r="C96" i="16"/>
  <c r="C95" i="16"/>
  <c r="C94" i="16"/>
  <c r="C93" i="16"/>
  <c r="C92" i="16"/>
  <c r="C91" i="16"/>
  <c r="C90" i="16"/>
  <c r="C89" i="16"/>
  <c r="C88" i="16"/>
  <c r="C87" i="16"/>
  <c r="C86" i="16"/>
  <c r="C85" i="16"/>
  <c r="C84" i="16"/>
  <c r="C83" i="16"/>
  <c r="C82" i="16"/>
  <c r="C81" i="16"/>
  <c r="C80" i="16"/>
  <c r="C79" i="16"/>
  <c r="C78" i="16"/>
  <c r="C77" i="16"/>
  <c r="C76" i="16"/>
  <c r="C75" i="16"/>
  <c r="C74" i="16"/>
  <c r="C73" i="16"/>
  <c r="C72" i="16"/>
  <c r="C71" i="16"/>
  <c r="C70" i="16"/>
  <c r="C69" i="16"/>
  <c r="C68" i="16"/>
  <c r="C67" i="16"/>
  <c r="C66" i="16"/>
  <c r="C65" i="16"/>
  <c r="C64" i="16"/>
  <c r="C63" i="16"/>
  <c r="C62" i="16"/>
  <c r="C1059" i="15"/>
  <c r="C1058" i="15"/>
  <c r="C1057" i="15"/>
  <c r="C1056" i="15"/>
  <c r="C1055" i="15"/>
  <c r="C1054" i="15"/>
  <c r="C1053" i="15"/>
  <c r="C1052" i="15"/>
  <c r="C1051" i="15"/>
  <c r="C1050" i="15"/>
  <c r="C1049" i="15"/>
  <c r="C1048" i="15"/>
  <c r="C1047" i="15"/>
  <c r="C1046" i="15"/>
  <c r="C1045" i="15"/>
  <c r="C1044" i="15"/>
  <c r="C1043" i="15"/>
  <c r="C1042" i="15"/>
  <c r="C1041" i="15"/>
  <c r="C1040" i="15"/>
  <c r="C1039" i="15"/>
  <c r="C1038" i="15"/>
  <c r="C1037" i="15"/>
  <c r="C1036" i="15"/>
  <c r="C1035" i="15"/>
  <c r="C1034" i="15"/>
  <c r="C1033" i="15"/>
  <c r="C1032" i="15"/>
  <c r="C1031" i="15"/>
  <c r="C1030" i="15"/>
  <c r="C1029" i="15"/>
  <c r="C1028" i="15"/>
  <c r="C1027" i="15"/>
  <c r="C1026" i="15"/>
  <c r="C1025" i="15"/>
  <c r="C1024" i="15"/>
  <c r="C1023" i="15"/>
  <c r="C1022" i="15"/>
  <c r="C1021" i="15"/>
  <c r="C1020" i="15"/>
  <c r="C1019" i="15"/>
  <c r="C1018" i="15"/>
  <c r="C1017" i="15"/>
  <c r="C1016" i="15"/>
  <c r="C1015" i="15"/>
  <c r="C1014" i="15"/>
  <c r="C1013" i="15"/>
  <c r="C1012" i="15"/>
  <c r="C1011" i="15"/>
  <c r="C1010" i="15"/>
  <c r="C1009" i="15"/>
  <c r="C1008" i="15"/>
  <c r="C1007" i="15"/>
  <c r="C1006" i="15"/>
  <c r="C1005" i="15"/>
  <c r="C1004" i="15"/>
  <c r="C1003" i="15"/>
  <c r="C1002" i="15"/>
  <c r="C1001" i="15"/>
  <c r="C1000" i="15"/>
  <c r="C999" i="15"/>
  <c r="C998" i="15"/>
  <c r="C997" i="15"/>
  <c r="C996" i="15"/>
  <c r="C995" i="15"/>
  <c r="C994" i="15"/>
  <c r="C993" i="15"/>
  <c r="C992" i="15"/>
  <c r="C991" i="15"/>
  <c r="C990" i="15"/>
  <c r="C989" i="15"/>
  <c r="C988" i="15"/>
  <c r="C987" i="15"/>
  <c r="C986" i="15"/>
  <c r="C985" i="15"/>
  <c r="C984" i="15"/>
  <c r="C983" i="15"/>
  <c r="C982" i="15"/>
  <c r="C981" i="15"/>
  <c r="C980" i="15"/>
  <c r="C979" i="15"/>
  <c r="C978" i="15"/>
  <c r="C977" i="15"/>
  <c r="C976" i="15"/>
  <c r="C975" i="15"/>
  <c r="C974" i="15"/>
  <c r="C973" i="15"/>
  <c r="C972" i="15"/>
  <c r="C971" i="15"/>
  <c r="C970" i="15"/>
  <c r="C969" i="15"/>
  <c r="C968" i="15"/>
  <c r="C967" i="15"/>
  <c r="C966" i="15"/>
  <c r="C965" i="15"/>
  <c r="C964" i="15"/>
  <c r="C963" i="15"/>
  <c r="C962" i="15"/>
  <c r="C961" i="15"/>
  <c r="C960" i="15"/>
  <c r="C959" i="15"/>
  <c r="C958" i="15"/>
  <c r="C957" i="15"/>
  <c r="C956" i="15"/>
  <c r="C955" i="15"/>
  <c r="C954" i="15"/>
  <c r="C953" i="15"/>
  <c r="C952" i="15"/>
  <c r="C951" i="15"/>
  <c r="C950" i="15"/>
  <c r="C949" i="15"/>
  <c r="C948" i="15"/>
  <c r="C947" i="15"/>
  <c r="C946" i="15"/>
  <c r="C945" i="15"/>
  <c r="C944" i="15"/>
  <c r="C943" i="15"/>
  <c r="C942" i="15"/>
  <c r="C941" i="15"/>
  <c r="C940" i="15"/>
  <c r="C939" i="15"/>
  <c r="C938" i="15"/>
  <c r="C937" i="15"/>
  <c r="C936" i="15"/>
  <c r="C935" i="15"/>
  <c r="C934" i="15"/>
  <c r="C933" i="15"/>
  <c r="C932" i="15"/>
  <c r="C931" i="15"/>
  <c r="C930" i="15"/>
  <c r="C929" i="15"/>
  <c r="C928" i="15"/>
  <c r="C927" i="15"/>
  <c r="C926" i="15"/>
  <c r="C925" i="15"/>
  <c r="C924" i="15"/>
  <c r="C923" i="15"/>
  <c r="C922" i="15"/>
  <c r="C921" i="15"/>
  <c r="C920" i="15"/>
  <c r="C919" i="15"/>
  <c r="C918" i="15"/>
  <c r="C917" i="15"/>
  <c r="C916" i="15"/>
  <c r="C915" i="15"/>
  <c r="C914" i="15"/>
  <c r="C913" i="15"/>
  <c r="C912" i="15"/>
  <c r="C911" i="15"/>
  <c r="C910" i="15"/>
  <c r="C909" i="15"/>
  <c r="C908" i="15"/>
  <c r="C907" i="15"/>
  <c r="C906" i="15"/>
  <c r="C905" i="15"/>
  <c r="C904" i="15"/>
  <c r="C903" i="15"/>
  <c r="C902" i="15"/>
  <c r="C901" i="15"/>
  <c r="C900" i="15"/>
  <c r="C899" i="15"/>
  <c r="C898" i="15"/>
  <c r="C897" i="15"/>
  <c r="C896" i="15"/>
  <c r="C895" i="15"/>
  <c r="C894" i="15"/>
  <c r="C893" i="15"/>
  <c r="C892" i="15"/>
  <c r="C891" i="15"/>
  <c r="C890" i="15"/>
  <c r="C889" i="15"/>
  <c r="C888" i="15"/>
  <c r="C887" i="15"/>
  <c r="C886" i="15"/>
  <c r="C885" i="15"/>
  <c r="C884" i="15"/>
  <c r="C883" i="15"/>
  <c r="C882" i="15"/>
  <c r="C881" i="15"/>
  <c r="C880" i="15"/>
  <c r="C879" i="15"/>
  <c r="C878" i="15"/>
  <c r="C877" i="15"/>
  <c r="C876" i="15"/>
  <c r="C875" i="15"/>
  <c r="C874" i="15"/>
  <c r="C873" i="15"/>
  <c r="C872" i="15"/>
  <c r="C871" i="15"/>
  <c r="C870" i="15"/>
  <c r="C869" i="15"/>
  <c r="C868" i="15"/>
  <c r="C867" i="15"/>
  <c r="C866" i="15"/>
  <c r="C865" i="15"/>
  <c r="C864" i="15"/>
  <c r="C863" i="15"/>
  <c r="C862" i="15"/>
  <c r="C861" i="15"/>
  <c r="C860" i="15"/>
  <c r="C859" i="15"/>
  <c r="C858" i="15"/>
  <c r="C857" i="15"/>
  <c r="C856" i="15"/>
  <c r="C855" i="15"/>
  <c r="C854" i="15"/>
  <c r="C853" i="15"/>
  <c r="C852" i="15"/>
  <c r="C851" i="15"/>
  <c r="C850" i="15"/>
  <c r="C849" i="15"/>
  <c r="C848" i="15"/>
  <c r="C847" i="15"/>
  <c r="C846" i="15"/>
  <c r="C845" i="15"/>
  <c r="C844" i="15"/>
  <c r="C843" i="15"/>
  <c r="C842" i="15"/>
  <c r="C841" i="15"/>
  <c r="C840" i="15"/>
  <c r="C839" i="15"/>
  <c r="C838" i="15"/>
  <c r="C837" i="15"/>
  <c r="C836" i="15"/>
  <c r="C835" i="15"/>
  <c r="C834" i="15"/>
  <c r="C833" i="15"/>
  <c r="C832" i="15"/>
  <c r="C831" i="15"/>
  <c r="C830" i="15"/>
  <c r="C829" i="15"/>
  <c r="C828" i="15"/>
  <c r="C827" i="15"/>
  <c r="C826" i="15"/>
  <c r="C825" i="15"/>
  <c r="C824" i="15"/>
  <c r="C823" i="15"/>
  <c r="C822" i="15"/>
  <c r="C821" i="15"/>
  <c r="C820" i="15"/>
  <c r="C819" i="15"/>
  <c r="C818" i="15"/>
  <c r="C817" i="15"/>
  <c r="C816" i="15"/>
  <c r="C815" i="15"/>
  <c r="C814" i="15"/>
  <c r="C813" i="15"/>
  <c r="C812" i="15"/>
  <c r="C811" i="15"/>
  <c r="C810" i="15"/>
  <c r="C809" i="15"/>
  <c r="C808" i="15"/>
  <c r="C807" i="15"/>
  <c r="C806" i="15"/>
  <c r="C805" i="15"/>
  <c r="C804" i="15"/>
  <c r="C803" i="15"/>
  <c r="C802" i="15"/>
  <c r="C801" i="15"/>
  <c r="C800" i="15"/>
  <c r="C799" i="15"/>
  <c r="C798" i="15"/>
  <c r="C797" i="15"/>
  <c r="C796" i="15"/>
  <c r="C795" i="15"/>
  <c r="C794" i="15"/>
  <c r="C793" i="15"/>
  <c r="C792" i="15"/>
  <c r="C791" i="15"/>
  <c r="C790" i="15"/>
  <c r="C789" i="15"/>
  <c r="C788" i="15"/>
  <c r="C787" i="15"/>
  <c r="C786" i="15"/>
  <c r="C785" i="15"/>
  <c r="C784" i="15"/>
  <c r="C783" i="15"/>
  <c r="C782" i="15"/>
  <c r="C781" i="15"/>
  <c r="C780" i="15"/>
  <c r="C779" i="15"/>
  <c r="C778" i="15"/>
  <c r="C777" i="15"/>
  <c r="C776" i="15"/>
  <c r="C775" i="15"/>
  <c r="C774" i="15"/>
  <c r="C773" i="15"/>
  <c r="C772" i="15"/>
  <c r="C771" i="15"/>
  <c r="C770" i="15"/>
  <c r="C769" i="15"/>
  <c r="C768" i="15"/>
  <c r="C767" i="15"/>
  <c r="C766" i="15"/>
  <c r="C765" i="15"/>
  <c r="C764" i="15"/>
  <c r="C763" i="15"/>
  <c r="C762" i="15"/>
  <c r="C761" i="15"/>
  <c r="C760" i="15"/>
  <c r="C759" i="15"/>
  <c r="C758" i="15"/>
  <c r="C757" i="15"/>
  <c r="C756" i="15"/>
  <c r="C755" i="15"/>
  <c r="C754" i="15"/>
  <c r="C753" i="15"/>
  <c r="C752" i="15"/>
  <c r="C751" i="15"/>
  <c r="C750" i="15"/>
  <c r="C749" i="15"/>
  <c r="C748" i="15"/>
  <c r="C747" i="15"/>
  <c r="C746" i="15"/>
  <c r="C745" i="15"/>
  <c r="C744" i="15"/>
  <c r="C743" i="15"/>
  <c r="C742" i="15"/>
  <c r="C741" i="15"/>
  <c r="C740" i="15"/>
  <c r="C739" i="15"/>
  <c r="C738" i="15"/>
  <c r="C737" i="15"/>
  <c r="C736" i="15"/>
  <c r="C735" i="15"/>
  <c r="C734" i="15"/>
  <c r="C733" i="15"/>
  <c r="C732" i="15"/>
  <c r="C731" i="15"/>
  <c r="C730" i="15"/>
  <c r="C729" i="15"/>
  <c r="C728" i="15"/>
  <c r="C727" i="15"/>
  <c r="C726" i="15"/>
  <c r="C725" i="15"/>
  <c r="C724" i="15"/>
  <c r="C723" i="15"/>
  <c r="C722" i="15"/>
  <c r="C721" i="15"/>
  <c r="C720" i="15"/>
  <c r="C719" i="15"/>
  <c r="C718" i="15"/>
  <c r="C717" i="15"/>
  <c r="C716" i="15"/>
  <c r="C715" i="15"/>
  <c r="C714" i="15"/>
  <c r="C713" i="15"/>
  <c r="C712" i="15"/>
  <c r="C711" i="15"/>
  <c r="C710" i="15"/>
  <c r="C709" i="15"/>
  <c r="C708" i="15"/>
  <c r="C707" i="15"/>
  <c r="C706" i="15"/>
  <c r="C705" i="15"/>
  <c r="C704" i="15"/>
  <c r="C703" i="15"/>
  <c r="C702" i="15"/>
  <c r="C701" i="15"/>
  <c r="C700" i="15"/>
  <c r="C699" i="15"/>
  <c r="C698" i="15"/>
  <c r="C697" i="15"/>
  <c r="C696" i="15"/>
  <c r="C695" i="15"/>
  <c r="C694" i="15"/>
  <c r="C693" i="15"/>
  <c r="C692" i="15"/>
  <c r="C691" i="15"/>
  <c r="C690" i="15"/>
  <c r="C689" i="15"/>
  <c r="C688" i="15"/>
  <c r="C687" i="15"/>
  <c r="C686" i="15"/>
  <c r="C685" i="15"/>
  <c r="C684" i="15"/>
  <c r="C683" i="15"/>
  <c r="C682" i="15"/>
  <c r="C681" i="15"/>
  <c r="C680" i="15"/>
  <c r="C679" i="15"/>
  <c r="C678" i="15"/>
  <c r="C677" i="15"/>
  <c r="C676" i="15"/>
  <c r="C675" i="15"/>
  <c r="C674" i="15"/>
  <c r="C673" i="15"/>
  <c r="C672" i="15"/>
  <c r="C671" i="15"/>
  <c r="C670" i="15"/>
  <c r="C669" i="15"/>
  <c r="C668" i="15"/>
  <c r="C667" i="15"/>
  <c r="C666" i="15"/>
  <c r="C665" i="15"/>
  <c r="C664" i="15"/>
  <c r="C663" i="15"/>
  <c r="C662" i="15"/>
  <c r="C661" i="15"/>
  <c r="C660" i="15"/>
  <c r="C659" i="15"/>
  <c r="C658" i="15"/>
  <c r="C657" i="15"/>
  <c r="C656" i="15"/>
  <c r="C655" i="15"/>
  <c r="C654" i="15"/>
  <c r="C653" i="15"/>
  <c r="C652" i="15"/>
  <c r="C651" i="15"/>
  <c r="C650" i="15"/>
  <c r="C649" i="15"/>
  <c r="C648" i="15"/>
  <c r="C647" i="15"/>
  <c r="C646" i="15"/>
  <c r="C645" i="15"/>
  <c r="C644" i="15"/>
  <c r="C643" i="15"/>
  <c r="C642" i="15"/>
  <c r="C641" i="15"/>
  <c r="C640" i="15"/>
  <c r="C639" i="15"/>
  <c r="C638" i="15"/>
  <c r="C637" i="15"/>
  <c r="C636" i="15"/>
  <c r="C635" i="15"/>
  <c r="C634" i="15"/>
  <c r="C633" i="15"/>
  <c r="C632" i="15"/>
  <c r="C631" i="15"/>
  <c r="C630" i="15"/>
  <c r="C629" i="15"/>
  <c r="C628" i="15"/>
  <c r="C627" i="15"/>
  <c r="C626" i="15"/>
  <c r="C625" i="15"/>
  <c r="C624" i="15"/>
  <c r="C623" i="15"/>
  <c r="C622" i="15"/>
  <c r="C621" i="15"/>
  <c r="C620" i="15"/>
  <c r="C619" i="15"/>
  <c r="C618" i="15"/>
  <c r="C617" i="15"/>
  <c r="C616" i="15"/>
  <c r="C615" i="15"/>
  <c r="C614" i="15"/>
  <c r="C613" i="15"/>
  <c r="C612" i="15"/>
  <c r="C611" i="15"/>
  <c r="C610" i="15"/>
  <c r="C609" i="15"/>
  <c r="C608" i="15"/>
  <c r="C607" i="15"/>
  <c r="C606" i="15"/>
  <c r="C605" i="15"/>
  <c r="C604" i="15"/>
  <c r="C603" i="15"/>
  <c r="C602" i="15"/>
  <c r="C601" i="15"/>
  <c r="C600" i="15"/>
  <c r="C599" i="15"/>
  <c r="C598" i="15"/>
  <c r="C597" i="15"/>
  <c r="C596" i="15"/>
  <c r="C595" i="15"/>
  <c r="C594" i="15"/>
  <c r="C593" i="15"/>
  <c r="C592" i="15"/>
  <c r="C591" i="15"/>
  <c r="C590" i="15"/>
  <c r="C589" i="15"/>
  <c r="C588" i="15"/>
  <c r="C587" i="15"/>
  <c r="C586" i="15"/>
  <c r="C585" i="15"/>
  <c r="C584" i="15"/>
  <c r="C583" i="15"/>
  <c r="C582" i="15"/>
  <c r="C581" i="15"/>
  <c r="C580" i="15"/>
  <c r="C579" i="15"/>
  <c r="C578" i="15"/>
  <c r="C577" i="15"/>
  <c r="C576" i="15"/>
  <c r="C575" i="15"/>
  <c r="C574" i="15"/>
  <c r="C573" i="15"/>
  <c r="C572" i="15"/>
  <c r="C571" i="15"/>
  <c r="C570" i="15"/>
  <c r="C569" i="15"/>
  <c r="C568" i="15"/>
  <c r="C567" i="15"/>
  <c r="C566" i="15"/>
  <c r="C565" i="15"/>
  <c r="C564" i="15"/>
  <c r="C563" i="15"/>
  <c r="C562" i="15"/>
  <c r="C561" i="15"/>
  <c r="C560" i="15"/>
  <c r="C559" i="15"/>
  <c r="C558" i="15"/>
  <c r="C557" i="15"/>
  <c r="C556" i="15"/>
  <c r="C555" i="15"/>
  <c r="C554" i="15"/>
  <c r="C553" i="15"/>
  <c r="C552" i="15"/>
  <c r="C551" i="15"/>
  <c r="C550" i="15"/>
  <c r="C549" i="15"/>
  <c r="C548" i="15"/>
  <c r="C547" i="15"/>
  <c r="C546" i="15"/>
  <c r="C545" i="15"/>
  <c r="C544" i="15"/>
  <c r="C543" i="15"/>
  <c r="C542" i="15"/>
  <c r="C541" i="15"/>
  <c r="C540" i="15"/>
  <c r="C539" i="15"/>
  <c r="C538" i="15"/>
  <c r="C537" i="15"/>
  <c r="C536" i="15"/>
  <c r="C535" i="15"/>
  <c r="C534" i="15"/>
  <c r="C533" i="15"/>
  <c r="C532" i="15"/>
  <c r="C531" i="15"/>
  <c r="C530" i="15"/>
  <c r="C529" i="15"/>
  <c r="C528" i="15"/>
  <c r="C527" i="15"/>
  <c r="C526" i="15"/>
  <c r="C525" i="15"/>
  <c r="C524" i="15"/>
  <c r="C523" i="15"/>
  <c r="C522" i="15"/>
  <c r="C521" i="15"/>
  <c r="C520" i="15"/>
  <c r="C519" i="15"/>
  <c r="C518" i="15"/>
  <c r="C517" i="15"/>
  <c r="C516" i="15"/>
  <c r="C515" i="15"/>
  <c r="C514" i="15"/>
  <c r="C513" i="15"/>
  <c r="C512" i="15"/>
  <c r="C511" i="15"/>
  <c r="C510" i="15"/>
  <c r="C509" i="15"/>
  <c r="C508" i="15"/>
  <c r="C507" i="15"/>
  <c r="C506" i="15"/>
  <c r="C505" i="15"/>
  <c r="C504" i="15"/>
  <c r="C503" i="15"/>
  <c r="C502" i="15"/>
  <c r="C501" i="15"/>
  <c r="C500" i="15"/>
  <c r="C499" i="15"/>
  <c r="C498" i="15"/>
  <c r="C497" i="15"/>
  <c r="C496" i="15"/>
  <c r="C495" i="15"/>
  <c r="C494" i="15"/>
  <c r="C493" i="15"/>
  <c r="C492" i="15"/>
  <c r="C491" i="15"/>
  <c r="C490" i="15"/>
  <c r="C489" i="15"/>
  <c r="C488" i="15"/>
  <c r="C487" i="15"/>
  <c r="C486" i="15"/>
  <c r="C485" i="15"/>
  <c r="C484" i="15"/>
  <c r="C483" i="15"/>
  <c r="C482" i="15"/>
  <c r="C481" i="15"/>
  <c r="C480" i="15"/>
  <c r="C479" i="15"/>
  <c r="C478" i="15"/>
  <c r="C477" i="15"/>
  <c r="C476" i="15"/>
  <c r="C475" i="15"/>
  <c r="C474" i="15"/>
  <c r="C473" i="15"/>
  <c r="C472" i="15"/>
  <c r="C471" i="15"/>
  <c r="C470" i="15"/>
  <c r="C469" i="15"/>
  <c r="C468" i="15"/>
  <c r="C467" i="15"/>
  <c r="C466" i="15"/>
  <c r="C465" i="15"/>
  <c r="C464" i="15"/>
  <c r="C463" i="15"/>
  <c r="C462" i="15"/>
  <c r="C461" i="15"/>
  <c r="C460" i="15"/>
  <c r="C459" i="15"/>
  <c r="C458" i="15"/>
  <c r="C457" i="15"/>
  <c r="C456" i="15"/>
  <c r="C455" i="15"/>
  <c r="C454" i="15"/>
  <c r="C453" i="15"/>
  <c r="C452" i="15"/>
  <c r="C451" i="15"/>
  <c r="C450" i="15"/>
  <c r="C449" i="15"/>
  <c r="C448" i="15"/>
  <c r="C447" i="15"/>
  <c r="C446" i="15"/>
  <c r="C445" i="15"/>
  <c r="C444" i="15"/>
  <c r="C443" i="15"/>
  <c r="C442" i="15"/>
  <c r="C441" i="15"/>
  <c r="C440" i="15"/>
  <c r="C439" i="15"/>
  <c r="C438" i="15"/>
  <c r="C437" i="15"/>
  <c r="C436" i="15"/>
  <c r="C435" i="15"/>
  <c r="C434" i="15"/>
  <c r="C433" i="15"/>
  <c r="C432" i="15"/>
  <c r="C431" i="15"/>
  <c r="C430" i="15"/>
  <c r="C429" i="15"/>
  <c r="C428" i="15"/>
  <c r="C427" i="15"/>
  <c r="C426" i="15"/>
  <c r="C425" i="15"/>
  <c r="C424" i="15"/>
  <c r="C423" i="15"/>
  <c r="C422" i="15"/>
  <c r="C421" i="15"/>
  <c r="C420" i="15"/>
  <c r="C419" i="15"/>
  <c r="C418" i="15"/>
  <c r="C417" i="15"/>
  <c r="C416" i="15"/>
  <c r="C415" i="15"/>
  <c r="C414" i="15"/>
  <c r="C413" i="15"/>
  <c r="C412" i="15"/>
  <c r="C411" i="15"/>
  <c r="C410" i="15"/>
  <c r="C409" i="15"/>
  <c r="C408" i="15"/>
  <c r="C407" i="15"/>
  <c r="C406" i="15"/>
  <c r="C405" i="15"/>
  <c r="C404" i="15"/>
  <c r="C403" i="15"/>
  <c r="C402" i="15"/>
  <c r="C401" i="15"/>
  <c r="C400" i="15"/>
  <c r="C399" i="15"/>
  <c r="C398" i="15"/>
  <c r="C397" i="15"/>
  <c r="C396" i="15"/>
  <c r="C395" i="15"/>
  <c r="C394" i="15"/>
  <c r="C393" i="15"/>
  <c r="C392" i="15"/>
  <c r="C391" i="15"/>
  <c r="C390" i="15"/>
  <c r="C389" i="15"/>
  <c r="C388" i="15"/>
  <c r="C387" i="15"/>
  <c r="C386" i="15"/>
  <c r="C385" i="15"/>
  <c r="C384" i="15"/>
  <c r="C383" i="15"/>
  <c r="C382" i="15"/>
  <c r="C381" i="15"/>
  <c r="C380" i="15"/>
  <c r="C379" i="15"/>
  <c r="C378" i="15"/>
  <c r="C377" i="15"/>
  <c r="C376" i="15"/>
  <c r="C375" i="15"/>
  <c r="C374" i="15"/>
  <c r="C373" i="15"/>
  <c r="C372" i="15"/>
  <c r="C371" i="15"/>
  <c r="C370" i="15"/>
  <c r="C369" i="15"/>
  <c r="C368" i="15"/>
  <c r="C367" i="15"/>
  <c r="C366" i="15"/>
  <c r="C365" i="15"/>
  <c r="C364" i="15"/>
  <c r="C363" i="15"/>
  <c r="C362" i="15"/>
  <c r="C361" i="15"/>
  <c r="C360" i="15"/>
  <c r="C359" i="15"/>
  <c r="C358" i="15"/>
  <c r="C357" i="15"/>
  <c r="C356" i="15"/>
  <c r="C355" i="15"/>
  <c r="C354" i="15"/>
  <c r="C353" i="15"/>
  <c r="C352" i="15"/>
  <c r="C351" i="15"/>
  <c r="C350" i="15"/>
  <c r="C349" i="15"/>
  <c r="C348" i="15"/>
  <c r="C347" i="15"/>
  <c r="C346" i="15"/>
  <c r="C345" i="15"/>
  <c r="C344" i="15"/>
  <c r="C343" i="15"/>
  <c r="C342" i="15"/>
  <c r="C341" i="15"/>
  <c r="C340" i="15"/>
  <c r="C339" i="15"/>
  <c r="C338" i="15"/>
  <c r="C337" i="15"/>
  <c r="C336" i="15"/>
  <c r="C335" i="15"/>
  <c r="C334" i="15"/>
  <c r="C333" i="15"/>
  <c r="C332" i="15"/>
  <c r="C331" i="15"/>
  <c r="C330" i="15"/>
  <c r="C329" i="15"/>
  <c r="C328" i="15"/>
  <c r="C327" i="15"/>
  <c r="C326" i="15"/>
  <c r="C325" i="15"/>
  <c r="C324" i="15"/>
  <c r="C323" i="15"/>
  <c r="C322" i="15"/>
  <c r="C321" i="15"/>
  <c r="C320" i="15"/>
  <c r="C319" i="15"/>
  <c r="C318" i="15"/>
  <c r="C317" i="15"/>
  <c r="C316" i="15"/>
  <c r="C315" i="15"/>
  <c r="C314" i="15"/>
  <c r="C313" i="15"/>
  <c r="C312" i="15"/>
  <c r="C311" i="15"/>
  <c r="C310" i="15"/>
  <c r="C309" i="15"/>
  <c r="C308" i="15"/>
  <c r="C307" i="15"/>
  <c r="C306" i="15"/>
  <c r="C305" i="15"/>
  <c r="C304" i="15"/>
  <c r="C303" i="15"/>
  <c r="C302" i="15"/>
  <c r="C301" i="15"/>
  <c r="C300" i="15"/>
  <c r="C299" i="15"/>
  <c r="C298" i="15"/>
  <c r="C297" i="15"/>
  <c r="C296" i="15"/>
  <c r="C295" i="15"/>
  <c r="C294" i="15"/>
  <c r="C293" i="15"/>
  <c r="C292" i="15"/>
  <c r="C291" i="15"/>
  <c r="C290" i="15"/>
  <c r="C289" i="15"/>
  <c r="C288" i="15"/>
  <c r="C287" i="15"/>
  <c r="C286" i="15"/>
  <c r="C285" i="15"/>
  <c r="C284" i="15"/>
  <c r="C283" i="15"/>
  <c r="C282" i="15"/>
  <c r="C281" i="15"/>
  <c r="C280" i="15"/>
  <c r="C279" i="15"/>
  <c r="C278" i="15"/>
  <c r="C277" i="15"/>
  <c r="C276" i="15"/>
  <c r="C275" i="15"/>
  <c r="C274" i="15"/>
  <c r="C273" i="15"/>
  <c r="C272" i="15"/>
  <c r="C271" i="15"/>
  <c r="C270" i="15"/>
  <c r="C269" i="15"/>
  <c r="C268" i="15"/>
  <c r="C267" i="15"/>
  <c r="C266" i="15"/>
  <c r="C265" i="15"/>
  <c r="C264" i="15"/>
  <c r="C263" i="15"/>
  <c r="C262" i="15"/>
  <c r="C261" i="15"/>
  <c r="C260" i="15"/>
  <c r="C259" i="15"/>
  <c r="C258" i="15"/>
  <c r="C257" i="15"/>
  <c r="C256" i="15"/>
  <c r="C255" i="15"/>
  <c r="C254" i="15"/>
  <c r="C253" i="15"/>
  <c r="C252" i="15"/>
  <c r="C251" i="15"/>
  <c r="C250" i="15"/>
  <c r="C249" i="15"/>
  <c r="C248" i="15"/>
  <c r="C247" i="15"/>
  <c r="C246" i="15"/>
  <c r="C245" i="15"/>
  <c r="C244" i="15"/>
  <c r="C243" i="15"/>
  <c r="C242" i="15"/>
  <c r="C241" i="15"/>
  <c r="C240" i="15"/>
  <c r="C239" i="15"/>
  <c r="C238" i="15"/>
  <c r="C237" i="15"/>
  <c r="C236" i="15"/>
  <c r="C235" i="15"/>
  <c r="C234" i="15"/>
  <c r="C233" i="15"/>
  <c r="C232" i="15"/>
  <c r="C231" i="15"/>
  <c r="C230" i="15"/>
  <c r="C229" i="15"/>
  <c r="C228" i="15"/>
  <c r="C227" i="15"/>
  <c r="C226" i="15"/>
  <c r="C225" i="15"/>
  <c r="C224" i="15"/>
  <c r="C223" i="15"/>
  <c r="C222" i="15"/>
  <c r="C221" i="15"/>
  <c r="C220" i="15"/>
  <c r="C219" i="15"/>
  <c r="C218" i="15"/>
  <c r="C217" i="15"/>
  <c r="C216" i="15"/>
  <c r="C215" i="15"/>
  <c r="C214" i="15"/>
  <c r="C213" i="15"/>
  <c r="C212" i="15"/>
  <c r="C211" i="15"/>
  <c r="C210" i="15"/>
  <c r="C209" i="15"/>
  <c r="C208" i="15"/>
  <c r="C207" i="15"/>
  <c r="C206" i="15"/>
  <c r="C205" i="15"/>
  <c r="C204" i="15"/>
  <c r="C203" i="15"/>
  <c r="C202" i="15"/>
  <c r="C201" i="15"/>
  <c r="C200" i="15"/>
  <c r="C199" i="15"/>
  <c r="C198" i="15"/>
  <c r="C197" i="15"/>
  <c r="C196" i="15"/>
  <c r="C195" i="15"/>
  <c r="C194" i="15"/>
  <c r="C193" i="15"/>
  <c r="C192" i="15"/>
  <c r="C191" i="15"/>
  <c r="C190" i="15"/>
  <c r="C189" i="15"/>
  <c r="C188" i="15"/>
  <c r="C187" i="15"/>
  <c r="C186" i="15"/>
  <c r="C185" i="15"/>
  <c r="C184" i="15"/>
  <c r="C183" i="15"/>
  <c r="C182" i="15"/>
  <c r="C181" i="15"/>
  <c r="C180" i="15"/>
  <c r="C179" i="15"/>
  <c r="C178" i="15"/>
  <c r="C177" i="15"/>
  <c r="C176" i="15"/>
  <c r="C175" i="15"/>
  <c r="C174" i="15"/>
  <c r="C173" i="15"/>
  <c r="C172" i="15"/>
  <c r="C171" i="15"/>
  <c r="C170" i="15"/>
  <c r="C169" i="15"/>
  <c r="C168" i="15"/>
  <c r="C167" i="15"/>
  <c r="C166" i="15"/>
  <c r="C165" i="15"/>
  <c r="C164" i="15"/>
  <c r="C163" i="15"/>
  <c r="C162" i="15"/>
  <c r="C161" i="15"/>
  <c r="C160" i="15"/>
  <c r="C159" i="15"/>
  <c r="C158" i="15"/>
  <c r="C157" i="15"/>
  <c r="C156" i="15"/>
  <c r="C155" i="15"/>
  <c r="C154" i="15"/>
  <c r="C153" i="15"/>
  <c r="C152" i="15"/>
  <c r="C151" i="15"/>
  <c r="C150" i="15"/>
  <c r="C149" i="15"/>
  <c r="C148" i="15"/>
  <c r="C147" i="15"/>
  <c r="C146" i="15"/>
  <c r="C145" i="15"/>
  <c r="C144" i="15"/>
  <c r="C143" i="15"/>
  <c r="C142" i="15"/>
  <c r="C141" i="15"/>
  <c r="C140" i="15"/>
  <c r="C139" i="15"/>
  <c r="C138" i="15"/>
  <c r="C137" i="15"/>
  <c r="C136" i="15"/>
  <c r="C135" i="15"/>
  <c r="C134" i="15"/>
  <c r="C133" i="15"/>
  <c r="C132" i="15"/>
  <c r="C131" i="15"/>
  <c r="C130" i="15"/>
  <c r="C129" i="15"/>
  <c r="C128" i="15"/>
  <c r="C127" i="15"/>
  <c r="C126" i="15"/>
  <c r="C125" i="15"/>
  <c r="C124" i="15"/>
  <c r="C123" i="15"/>
  <c r="C122" i="15"/>
  <c r="C121" i="15"/>
  <c r="C120" i="15"/>
  <c r="C119" i="15"/>
  <c r="C118" i="15"/>
  <c r="C117" i="15"/>
  <c r="C116" i="15"/>
  <c r="C115" i="15"/>
  <c r="C114" i="15"/>
  <c r="C113" i="15"/>
  <c r="C112" i="15"/>
  <c r="C111" i="15"/>
  <c r="C110" i="15"/>
  <c r="C109" i="15"/>
  <c r="C108" i="15"/>
  <c r="C107" i="15"/>
  <c r="C106" i="15"/>
  <c r="C105" i="15"/>
  <c r="C104" i="15"/>
  <c r="C103" i="15"/>
  <c r="C102" i="15"/>
  <c r="C101" i="15"/>
  <c r="C100" i="15"/>
  <c r="C99" i="15"/>
  <c r="C98" i="15"/>
  <c r="C97" i="15"/>
  <c r="C96" i="15"/>
  <c r="C95" i="15"/>
  <c r="C94" i="15"/>
  <c r="C93" i="15"/>
  <c r="C92" i="15"/>
  <c r="C91" i="15"/>
  <c r="C90" i="15"/>
  <c r="C89" i="15"/>
  <c r="C88" i="15"/>
  <c r="C87" i="15"/>
  <c r="C86" i="15"/>
  <c r="C85" i="15"/>
  <c r="C84" i="15"/>
  <c r="C83" i="15"/>
  <c r="C82" i="15"/>
  <c r="C81" i="15"/>
  <c r="C80" i="15"/>
  <c r="C79" i="15"/>
  <c r="C78" i="15"/>
  <c r="C77" i="15"/>
  <c r="C76" i="15"/>
  <c r="C75" i="15"/>
  <c r="C74" i="15"/>
  <c r="C73" i="15"/>
  <c r="C72" i="15"/>
  <c r="C71" i="15"/>
  <c r="C70" i="15"/>
  <c r="C69" i="15"/>
  <c r="C68" i="15"/>
  <c r="C67" i="15"/>
  <c r="C66" i="15"/>
  <c r="C65" i="15"/>
  <c r="C64" i="15"/>
  <c r="C63" i="15"/>
  <c r="C62" i="15"/>
  <c r="C1059" i="13"/>
  <c r="C1058" i="13"/>
  <c r="C1057" i="13"/>
  <c r="C1056" i="13"/>
  <c r="C1055" i="13"/>
  <c r="C1054" i="13"/>
  <c r="C1053" i="13"/>
  <c r="C1052" i="13"/>
  <c r="C1051" i="13"/>
  <c r="C1050" i="13"/>
  <c r="C1049" i="13"/>
  <c r="C1048" i="13"/>
  <c r="C1047" i="13"/>
  <c r="C1046" i="13"/>
  <c r="C1045" i="13"/>
  <c r="C1044" i="13"/>
  <c r="C1043" i="13"/>
  <c r="C1042" i="13"/>
  <c r="C1041" i="13"/>
  <c r="C1040" i="13"/>
  <c r="C1039" i="13"/>
  <c r="C1038" i="13"/>
  <c r="C1037" i="13"/>
  <c r="C1036" i="13"/>
  <c r="C1035" i="13"/>
  <c r="C1034" i="13"/>
  <c r="C1033" i="13"/>
  <c r="C1032" i="13"/>
  <c r="C1031" i="13"/>
  <c r="C1030" i="13"/>
  <c r="C1029" i="13"/>
  <c r="C1028" i="13"/>
  <c r="C1027" i="13"/>
  <c r="C1026" i="13"/>
  <c r="C1025" i="13"/>
  <c r="C1024" i="13"/>
  <c r="C1023" i="13"/>
  <c r="C1022" i="13"/>
  <c r="C1021" i="13"/>
  <c r="C1020" i="13"/>
  <c r="C1019" i="13"/>
  <c r="C1018" i="13"/>
  <c r="C1017" i="13"/>
  <c r="C1016" i="13"/>
  <c r="C1015" i="13"/>
  <c r="C1014" i="13"/>
  <c r="C1013" i="13"/>
  <c r="C1012" i="13"/>
  <c r="C1011" i="13"/>
  <c r="C1010" i="13"/>
  <c r="C1009" i="13"/>
  <c r="C1008" i="13"/>
  <c r="C1007" i="13"/>
  <c r="C1006" i="13"/>
  <c r="C1005" i="13"/>
  <c r="C1004" i="13"/>
  <c r="C1003" i="13"/>
  <c r="C1002" i="13"/>
  <c r="C1001" i="13"/>
  <c r="C1000" i="13"/>
  <c r="C999" i="13"/>
  <c r="C998" i="13"/>
  <c r="C997" i="13"/>
  <c r="C996" i="13"/>
  <c r="C995" i="13"/>
  <c r="C994" i="13"/>
  <c r="C993" i="13"/>
  <c r="C992" i="13"/>
  <c r="C991" i="13"/>
  <c r="C990" i="13"/>
  <c r="C989" i="13"/>
  <c r="C988" i="13"/>
  <c r="C987" i="13"/>
  <c r="C986" i="13"/>
  <c r="C985" i="13"/>
  <c r="C984" i="13"/>
  <c r="C983" i="13"/>
  <c r="C982" i="13"/>
  <c r="C981" i="13"/>
  <c r="C980" i="13"/>
  <c r="C979" i="13"/>
  <c r="C978" i="13"/>
  <c r="C977" i="13"/>
  <c r="C976" i="13"/>
  <c r="C975" i="13"/>
  <c r="C974" i="13"/>
  <c r="C973" i="13"/>
  <c r="C972" i="13"/>
  <c r="C971" i="13"/>
  <c r="C970" i="13"/>
  <c r="C969" i="13"/>
  <c r="C968" i="13"/>
  <c r="C967" i="13"/>
  <c r="C966" i="13"/>
  <c r="C965" i="13"/>
  <c r="C964" i="13"/>
  <c r="C963" i="13"/>
  <c r="C962" i="13"/>
  <c r="C961" i="13"/>
  <c r="C960" i="13"/>
  <c r="C959" i="13"/>
  <c r="C958" i="13"/>
  <c r="C957" i="13"/>
  <c r="C956" i="13"/>
  <c r="C955" i="13"/>
  <c r="C954" i="13"/>
  <c r="C953" i="13"/>
  <c r="C952" i="13"/>
  <c r="C951" i="13"/>
  <c r="C950" i="13"/>
  <c r="C949" i="13"/>
  <c r="C948" i="13"/>
  <c r="C947" i="13"/>
  <c r="C946" i="13"/>
  <c r="C945" i="13"/>
  <c r="C944" i="13"/>
  <c r="C943" i="13"/>
  <c r="C942" i="13"/>
  <c r="C941" i="13"/>
  <c r="C940" i="13"/>
  <c r="C939" i="13"/>
  <c r="C938" i="13"/>
  <c r="C937" i="13"/>
  <c r="C936" i="13"/>
  <c r="C935" i="13"/>
  <c r="C934" i="13"/>
  <c r="C933" i="13"/>
  <c r="C932" i="13"/>
  <c r="C931" i="13"/>
  <c r="C930" i="13"/>
  <c r="C929" i="13"/>
  <c r="C928" i="13"/>
  <c r="C927" i="13"/>
  <c r="C926" i="13"/>
  <c r="C925" i="13"/>
  <c r="C924" i="13"/>
  <c r="C923" i="13"/>
  <c r="C922" i="13"/>
  <c r="C921" i="13"/>
  <c r="C920" i="13"/>
  <c r="C919" i="13"/>
  <c r="C918" i="13"/>
  <c r="C917" i="13"/>
  <c r="C916" i="13"/>
  <c r="C915" i="13"/>
  <c r="C914" i="13"/>
  <c r="C913" i="13"/>
  <c r="C912" i="13"/>
  <c r="C911" i="13"/>
  <c r="C910" i="13"/>
  <c r="C909" i="13"/>
  <c r="C908" i="13"/>
  <c r="C907" i="13"/>
  <c r="C906" i="13"/>
  <c r="C905" i="13"/>
  <c r="C904" i="13"/>
  <c r="C903" i="13"/>
  <c r="C902" i="13"/>
  <c r="C901" i="13"/>
  <c r="C900" i="13"/>
  <c r="C899" i="13"/>
  <c r="C898" i="13"/>
  <c r="C897" i="13"/>
  <c r="C896" i="13"/>
  <c r="C895" i="13"/>
  <c r="C894" i="13"/>
  <c r="C893" i="13"/>
  <c r="C892" i="13"/>
  <c r="C891" i="13"/>
  <c r="C890" i="13"/>
  <c r="C889" i="13"/>
  <c r="C888" i="13"/>
  <c r="C887" i="13"/>
  <c r="C886" i="13"/>
  <c r="C885" i="13"/>
  <c r="C884" i="13"/>
  <c r="C883" i="13"/>
  <c r="C882" i="13"/>
  <c r="C881" i="13"/>
  <c r="C880" i="13"/>
  <c r="C879" i="13"/>
  <c r="C878" i="13"/>
  <c r="C877" i="13"/>
  <c r="C876" i="13"/>
  <c r="C875" i="13"/>
  <c r="C874" i="13"/>
  <c r="C873" i="13"/>
  <c r="C872" i="13"/>
  <c r="C871" i="13"/>
  <c r="C870" i="13"/>
  <c r="C869" i="13"/>
  <c r="C868" i="13"/>
  <c r="C867" i="13"/>
  <c r="C866" i="13"/>
  <c r="C865" i="13"/>
  <c r="C864" i="13"/>
  <c r="C863" i="13"/>
  <c r="C862" i="13"/>
  <c r="C861" i="13"/>
  <c r="C860" i="13"/>
  <c r="C859" i="13"/>
  <c r="C858" i="13"/>
  <c r="C857" i="13"/>
  <c r="C856" i="13"/>
  <c r="C855" i="13"/>
  <c r="C854" i="13"/>
  <c r="C853" i="13"/>
  <c r="C852" i="13"/>
  <c r="C851" i="13"/>
  <c r="C850" i="13"/>
  <c r="C849" i="13"/>
  <c r="C848" i="13"/>
  <c r="C847" i="13"/>
  <c r="C846" i="13"/>
  <c r="C845" i="13"/>
  <c r="C844" i="13"/>
  <c r="C843" i="13"/>
  <c r="C842" i="13"/>
  <c r="C841" i="13"/>
  <c r="C840" i="13"/>
  <c r="C839" i="13"/>
  <c r="C838" i="13"/>
  <c r="C837" i="13"/>
  <c r="C836" i="13"/>
  <c r="C835" i="13"/>
  <c r="C834" i="13"/>
  <c r="C833" i="13"/>
  <c r="C832" i="13"/>
  <c r="C831" i="13"/>
  <c r="C830" i="13"/>
  <c r="C829" i="13"/>
  <c r="C828" i="13"/>
  <c r="C827" i="13"/>
  <c r="C826" i="13"/>
  <c r="C825" i="13"/>
  <c r="C824" i="13"/>
  <c r="C823" i="13"/>
  <c r="C822" i="13"/>
  <c r="C821" i="13"/>
  <c r="C820" i="13"/>
  <c r="C819" i="13"/>
  <c r="C818" i="13"/>
  <c r="C817" i="13"/>
  <c r="C816" i="13"/>
  <c r="C815" i="13"/>
  <c r="C814" i="13"/>
  <c r="C813" i="13"/>
  <c r="C812" i="13"/>
  <c r="C811" i="13"/>
  <c r="C810" i="13"/>
  <c r="C809" i="13"/>
  <c r="C808" i="13"/>
  <c r="C807" i="13"/>
  <c r="C806" i="13"/>
  <c r="C805" i="13"/>
  <c r="C804" i="13"/>
  <c r="C803" i="13"/>
  <c r="C802" i="13"/>
  <c r="C801" i="13"/>
  <c r="C800" i="13"/>
  <c r="C799" i="13"/>
  <c r="C798" i="13"/>
  <c r="C797" i="13"/>
  <c r="C796" i="13"/>
  <c r="C795" i="13"/>
  <c r="C794" i="13"/>
  <c r="C793" i="13"/>
  <c r="C792" i="13"/>
  <c r="C791" i="13"/>
  <c r="C790" i="13"/>
  <c r="C789" i="13"/>
  <c r="C788" i="13"/>
  <c r="C787" i="13"/>
  <c r="C786" i="13"/>
  <c r="C785" i="13"/>
  <c r="C784" i="13"/>
  <c r="C783" i="13"/>
  <c r="C782" i="13"/>
  <c r="C781" i="13"/>
  <c r="C780" i="13"/>
  <c r="C779" i="13"/>
  <c r="C778" i="13"/>
  <c r="C777" i="13"/>
  <c r="C776" i="13"/>
  <c r="C775" i="13"/>
  <c r="C774" i="13"/>
  <c r="C773" i="13"/>
  <c r="C772" i="13"/>
  <c r="C771" i="13"/>
  <c r="C770" i="13"/>
  <c r="C769" i="13"/>
  <c r="C768" i="13"/>
  <c r="C767" i="13"/>
  <c r="C766" i="13"/>
  <c r="C765" i="13"/>
  <c r="C764" i="13"/>
  <c r="C763" i="13"/>
  <c r="C762" i="13"/>
  <c r="C761" i="13"/>
  <c r="C760" i="13"/>
  <c r="C759" i="13"/>
  <c r="C758" i="13"/>
  <c r="C757" i="13"/>
  <c r="C756" i="13"/>
  <c r="C755" i="13"/>
  <c r="C754" i="13"/>
  <c r="C753" i="13"/>
  <c r="C752" i="13"/>
  <c r="C751" i="13"/>
  <c r="C750" i="13"/>
  <c r="C749" i="13"/>
  <c r="C748" i="13"/>
  <c r="C747" i="13"/>
  <c r="C746" i="13"/>
  <c r="C745" i="13"/>
  <c r="C744" i="13"/>
  <c r="C743" i="13"/>
  <c r="C742" i="13"/>
  <c r="C741" i="13"/>
  <c r="C740" i="13"/>
  <c r="C739" i="13"/>
  <c r="C738" i="13"/>
  <c r="C737" i="13"/>
  <c r="C736" i="13"/>
  <c r="C735" i="13"/>
  <c r="C734" i="13"/>
  <c r="C733" i="13"/>
  <c r="C732" i="13"/>
  <c r="C731" i="13"/>
  <c r="C730" i="13"/>
  <c r="C729" i="13"/>
  <c r="C728" i="13"/>
  <c r="C727" i="13"/>
  <c r="C726" i="13"/>
  <c r="C725" i="13"/>
  <c r="C724" i="13"/>
  <c r="C723" i="13"/>
  <c r="C722" i="13"/>
  <c r="C721" i="13"/>
  <c r="C720" i="13"/>
  <c r="C719" i="13"/>
  <c r="C718" i="13"/>
  <c r="C717" i="13"/>
  <c r="C716" i="13"/>
  <c r="C715" i="13"/>
  <c r="C714" i="13"/>
  <c r="C713" i="13"/>
  <c r="C712" i="13"/>
  <c r="C711" i="13"/>
  <c r="C710" i="13"/>
  <c r="C709" i="13"/>
  <c r="C708" i="13"/>
  <c r="C707" i="13"/>
  <c r="C706" i="13"/>
  <c r="C705" i="13"/>
  <c r="C704" i="13"/>
  <c r="C703" i="13"/>
  <c r="C702" i="13"/>
  <c r="C701" i="13"/>
  <c r="C700" i="13"/>
  <c r="C699" i="13"/>
  <c r="C698" i="13"/>
  <c r="C697" i="13"/>
  <c r="C696" i="13"/>
  <c r="C695" i="13"/>
  <c r="C694" i="13"/>
  <c r="C693" i="13"/>
  <c r="C692" i="13"/>
  <c r="C691" i="13"/>
  <c r="C690" i="13"/>
  <c r="C689" i="13"/>
  <c r="C688" i="13"/>
  <c r="C687" i="13"/>
  <c r="C686" i="13"/>
  <c r="C685" i="13"/>
  <c r="C684" i="13"/>
  <c r="C683" i="13"/>
  <c r="C682" i="13"/>
  <c r="C681" i="13"/>
  <c r="C680" i="13"/>
  <c r="C679" i="13"/>
  <c r="C678" i="13"/>
  <c r="C677" i="13"/>
  <c r="C676" i="13"/>
  <c r="C675" i="13"/>
  <c r="C674" i="13"/>
  <c r="C673" i="13"/>
  <c r="C672" i="13"/>
  <c r="C671" i="13"/>
  <c r="C670" i="13"/>
  <c r="C669" i="13"/>
  <c r="C668" i="13"/>
  <c r="C667" i="13"/>
  <c r="C666" i="13"/>
  <c r="C665" i="13"/>
  <c r="C664" i="13"/>
  <c r="C663" i="13"/>
  <c r="C662" i="13"/>
  <c r="C661" i="13"/>
  <c r="C660" i="13"/>
  <c r="C659" i="13"/>
  <c r="C658" i="13"/>
  <c r="C657" i="13"/>
  <c r="C656" i="13"/>
  <c r="C655" i="13"/>
  <c r="C654" i="13"/>
  <c r="C653" i="13"/>
  <c r="C652" i="13"/>
  <c r="C651" i="13"/>
  <c r="C650" i="13"/>
  <c r="C649" i="13"/>
  <c r="C648" i="13"/>
  <c r="C647" i="13"/>
  <c r="C646" i="13"/>
  <c r="C645" i="13"/>
  <c r="C644" i="13"/>
  <c r="C643" i="13"/>
  <c r="C642" i="13"/>
  <c r="C641" i="13"/>
  <c r="C640" i="13"/>
  <c r="C639" i="13"/>
  <c r="C638" i="13"/>
  <c r="C637" i="13"/>
  <c r="C636" i="13"/>
  <c r="C635" i="13"/>
  <c r="C634" i="13"/>
  <c r="C633" i="13"/>
  <c r="C632" i="13"/>
  <c r="C631" i="13"/>
  <c r="C630" i="13"/>
  <c r="C629" i="13"/>
  <c r="C628" i="13"/>
  <c r="C627" i="13"/>
  <c r="C626" i="13"/>
  <c r="C625" i="13"/>
  <c r="C624" i="13"/>
  <c r="C623" i="13"/>
  <c r="C622" i="13"/>
  <c r="C621" i="13"/>
  <c r="C620" i="13"/>
  <c r="C619" i="13"/>
  <c r="C618" i="13"/>
  <c r="C617" i="13"/>
  <c r="C616" i="13"/>
  <c r="C615" i="13"/>
  <c r="C614" i="13"/>
  <c r="C613" i="13"/>
  <c r="C612" i="13"/>
  <c r="C611" i="13"/>
  <c r="C610" i="13"/>
  <c r="C609" i="13"/>
  <c r="C608" i="13"/>
  <c r="C607" i="13"/>
  <c r="C606" i="13"/>
  <c r="C605" i="13"/>
  <c r="C604" i="13"/>
  <c r="C603" i="13"/>
  <c r="C602" i="13"/>
  <c r="C601" i="13"/>
  <c r="C600" i="13"/>
  <c r="C599" i="13"/>
  <c r="C598" i="13"/>
  <c r="C597" i="13"/>
  <c r="C596" i="13"/>
  <c r="C595" i="13"/>
  <c r="C594" i="13"/>
  <c r="C593" i="13"/>
  <c r="C592" i="13"/>
  <c r="C591" i="13"/>
  <c r="C590" i="13"/>
  <c r="C589" i="13"/>
  <c r="C588" i="13"/>
  <c r="C587" i="13"/>
  <c r="C586" i="13"/>
  <c r="C585" i="13"/>
  <c r="C584" i="13"/>
  <c r="C583" i="13"/>
  <c r="C582" i="13"/>
  <c r="C581" i="13"/>
  <c r="C580" i="13"/>
  <c r="C579" i="13"/>
  <c r="C578" i="13"/>
  <c r="C577" i="13"/>
  <c r="C576" i="13"/>
  <c r="C575" i="13"/>
  <c r="C574" i="13"/>
  <c r="C573" i="13"/>
  <c r="C572" i="13"/>
  <c r="C571" i="13"/>
  <c r="C570" i="13"/>
  <c r="C569" i="13"/>
  <c r="C568" i="13"/>
  <c r="C567" i="13"/>
  <c r="C566" i="13"/>
  <c r="C565" i="13"/>
  <c r="C564" i="13"/>
  <c r="C563" i="13"/>
  <c r="C562" i="13"/>
  <c r="C561" i="13"/>
  <c r="C560" i="13"/>
  <c r="C559" i="13"/>
  <c r="C558" i="13"/>
  <c r="C557" i="13"/>
  <c r="C556" i="13"/>
  <c r="C555" i="13"/>
  <c r="C554" i="13"/>
  <c r="C553" i="13"/>
  <c r="C552" i="13"/>
  <c r="C551" i="13"/>
  <c r="C550" i="13"/>
  <c r="C549" i="13"/>
  <c r="C548" i="13"/>
  <c r="C547" i="13"/>
  <c r="C546" i="13"/>
  <c r="C545" i="13"/>
  <c r="C544" i="13"/>
  <c r="C543" i="13"/>
  <c r="C542" i="13"/>
  <c r="C541" i="13"/>
  <c r="C540" i="13"/>
  <c r="C539" i="13"/>
  <c r="C538" i="13"/>
  <c r="C537" i="13"/>
  <c r="C536" i="13"/>
  <c r="C535" i="13"/>
  <c r="C534" i="13"/>
  <c r="C533" i="13"/>
  <c r="C532" i="13"/>
  <c r="C531" i="13"/>
  <c r="C530" i="13"/>
  <c r="C529" i="13"/>
  <c r="C528" i="13"/>
  <c r="C527" i="13"/>
  <c r="C526" i="13"/>
  <c r="C525" i="13"/>
  <c r="C524" i="13"/>
  <c r="C523" i="13"/>
  <c r="C522" i="13"/>
  <c r="C521" i="13"/>
  <c r="C520" i="13"/>
  <c r="C519" i="13"/>
  <c r="C518" i="13"/>
  <c r="C517" i="13"/>
  <c r="C516" i="13"/>
  <c r="C515" i="13"/>
  <c r="C514" i="13"/>
  <c r="C513" i="13"/>
  <c r="C512" i="13"/>
  <c r="C511" i="13"/>
  <c r="C510" i="13"/>
  <c r="C509" i="13"/>
  <c r="C508" i="13"/>
  <c r="C507" i="13"/>
  <c r="C506" i="13"/>
  <c r="C505" i="13"/>
  <c r="C504" i="13"/>
  <c r="C503" i="13"/>
  <c r="C502" i="13"/>
  <c r="C501" i="13"/>
  <c r="C500" i="13"/>
  <c r="C499" i="13"/>
  <c r="C498" i="13"/>
  <c r="C497" i="13"/>
  <c r="C496" i="13"/>
  <c r="C495" i="13"/>
  <c r="C494" i="13"/>
  <c r="C493" i="13"/>
  <c r="C492" i="13"/>
  <c r="C491" i="13"/>
  <c r="C490" i="13"/>
  <c r="C489" i="13"/>
  <c r="C488" i="13"/>
  <c r="C487" i="13"/>
  <c r="C486" i="13"/>
  <c r="C485" i="13"/>
  <c r="C484" i="13"/>
  <c r="C483" i="13"/>
  <c r="C482" i="13"/>
  <c r="C481" i="13"/>
  <c r="C480" i="13"/>
  <c r="C479" i="13"/>
  <c r="C478" i="13"/>
  <c r="C477" i="13"/>
  <c r="C476" i="13"/>
  <c r="C475" i="13"/>
  <c r="C474" i="13"/>
  <c r="C473" i="13"/>
  <c r="C472" i="13"/>
  <c r="C471" i="13"/>
  <c r="C470" i="13"/>
  <c r="C469" i="13"/>
  <c r="C468" i="13"/>
  <c r="C467" i="13"/>
  <c r="C466" i="13"/>
  <c r="C465" i="13"/>
  <c r="C464" i="13"/>
  <c r="C463" i="13"/>
  <c r="C462" i="13"/>
  <c r="C461" i="13"/>
  <c r="C460" i="13"/>
  <c r="C459" i="13"/>
  <c r="C458" i="13"/>
  <c r="C457" i="13"/>
  <c r="C456" i="13"/>
  <c r="C455" i="13"/>
  <c r="C454" i="13"/>
  <c r="C453" i="13"/>
  <c r="C452" i="13"/>
  <c r="C451" i="13"/>
  <c r="C450" i="13"/>
  <c r="C449" i="13"/>
  <c r="C448" i="13"/>
  <c r="C447" i="13"/>
  <c r="C446" i="13"/>
  <c r="C445" i="13"/>
  <c r="C444" i="13"/>
  <c r="C443" i="13"/>
  <c r="C442" i="13"/>
  <c r="C441" i="13"/>
  <c r="C440" i="13"/>
  <c r="C439" i="13"/>
  <c r="C438" i="13"/>
  <c r="C437" i="13"/>
  <c r="C436" i="13"/>
  <c r="C435" i="13"/>
  <c r="C434" i="13"/>
  <c r="C433" i="13"/>
  <c r="C432" i="13"/>
  <c r="C431" i="13"/>
  <c r="C430" i="13"/>
  <c r="C429" i="13"/>
  <c r="C428" i="13"/>
  <c r="C427" i="13"/>
  <c r="C426" i="13"/>
  <c r="C425" i="13"/>
  <c r="C424" i="13"/>
  <c r="C423" i="13"/>
  <c r="C422" i="13"/>
  <c r="C421" i="13"/>
  <c r="C420" i="13"/>
  <c r="C419" i="13"/>
  <c r="C418" i="13"/>
  <c r="C417" i="13"/>
  <c r="C416" i="13"/>
  <c r="C415" i="13"/>
  <c r="C414" i="13"/>
  <c r="C413" i="13"/>
  <c r="C412" i="13"/>
  <c r="C411" i="13"/>
  <c r="C410" i="13"/>
  <c r="C409" i="13"/>
  <c r="C408" i="13"/>
  <c r="C407" i="13"/>
  <c r="C406" i="13"/>
  <c r="C405" i="13"/>
  <c r="C404" i="13"/>
  <c r="C403" i="13"/>
  <c r="C402" i="13"/>
  <c r="C401" i="13"/>
  <c r="C400" i="13"/>
  <c r="C399" i="13"/>
  <c r="C398" i="13"/>
  <c r="C397" i="13"/>
  <c r="C396" i="13"/>
  <c r="C395" i="13"/>
  <c r="C394" i="13"/>
  <c r="C393" i="13"/>
  <c r="C392" i="13"/>
  <c r="C391" i="13"/>
  <c r="C390" i="13"/>
  <c r="C389" i="13"/>
  <c r="C388" i="13"/>
  <c r="C387" i="13"/>
  <c r="C386" i="13"/>
  <c r="C385" i="13"/>
  <c r="C384" i="13"/>
  <c r="C383" i="13"/>
  <c r="C382" i="13"/>
  <c r="C381" i="13"/>
  <c r="C380" i="13"/>
  <c r="C379" i="13"/>
  <c r="C378" i="13"/>
  <c r="C377" i="13"/>
  <c r="C376" i="13"/>
  <c r="C375" i="13"/>
  <c r="C374" i="13"/>
  <c r="C373" i="13"/>
  <c r="C372" i="13"/>
  <c r="C371" i="13"/>
  <c r="C370" i="13"/>
  <c r="C369" i="13"/>
  <c r="C368" i="13"/>
  <c r="C367" i="13"/>
  <c r="C366" i="13"/>
  <c r="C365" i="13"/>
  <c r="C364" i="13"/>
  <c r="C363" i="13"/>
  <c r="C362" i="13"/>
  <c r="C361" i="13"/>
  <c r="C360" i="13"/>
  <c r="C359" i="13"/>
  <c r="C358" i="13"/>
  <c r="C357" i="13"/>
  <c r="C356" i="13"/>
  <c r="C355" i="13"/>
  <c r="C354" i="13"/>
  <c r="C353" i="13"/>
  <c r="C352" i="13"/>
  <c r="C351" i="13"/>
  <c r="C350" i="13"/>
  <c r="C349" i="13"/>
  <c r="C348" i="13"/>
  <c r="C347" i="13"/>
  <c r="C346" i="13"/>
  <c r="C345" i="13"/>
  <c r="C344" i="13"/>
  <c r="C343" i="13"/>
  <c r="C342" i="13"/>
  <c r="C341" i="13"/>
  <c r="C340" i="13"/>
  <c r="C339" i="13"/>
  <c r="C338" i="13"/>
  <c r="C337" i="13"/>
  <c r="C336" i="13"/>
  <c r="C335" i="13"/>
  <c r="C334" i="13"/>
  <c r="C333" i="13"/>
  <c r="C332" i="13"/>
  <c r="C331" i="13"/>
  <c r="C330" i="13"/>
  <c r="C329" i="13"/>
  <c r="C328" i="13"/>
  <c r="C327" i="13"/>
  <c r="C326" i="13"/>
  <c r="C325" i="13"/>
  <c r="C324" i="13"/>
  <c r="C323" i="13"/>
  <c r="C322" i="13"/>
  <c r="C321" i="13"/>
  <c r="C320" i="13"/>
  <c r="C319" i="13"/>
  <c r="C318" i="13"/>
  <c r="C317" i="13"/>
  <c r="C316" i="13"/>
  <c r="C315" i="13"/>
  <c r="C314" i="13"/>
  <c r="C313" i="13"/>
  <c r="C312" i="13"/>
  <c r="C311" i="13"/>
  <c r="C310" i="13"/>
  <c r="C309" i="13"/>
  <c r="C308" i="13"/>
  <c r="C307" i="13"/>
  <c r="C306" i="13"/>
  <c r="C305" i="13"/>
  <c r="C304" i="13"/>
  <c r="C303" i="13"/>
  <c r="C302" i="13"/>
  <c r="C301" i="13"/>
  <c r="C300" i="13"/>
  <c r="C299" i="13"/>
  <c r="C298" i="13"/>
  <c r="C297" i="13"/>
  <c r="C296" i="13"/>
  <c r="C295" i="13"/>
  <c r="C294" i="13"/>
  <c r="C293" i="13"/>
  <c r="C292" i="13"/>
  <c r="C291" i="13"/>
  <c r="C290" i="13"/>
  <c r="C289" i="13"/>
  <c r="C288" i="13"/>
  <c r="C287" i="13"/>
  <c r="C286" i="13"/>
  <c r="C285" i="13"/>
  <c r="C284" i="13"/>
  <c r="C283" i="13"/>
  <c r="C282" i="13"/>
  <c r="C281" i="13"/>
  <c r="C280" i="13"/>
  <c r="C279" i="13"/>
  <c r="C278" i="13"/>
  <c r="C277" i="13"/>
  <c r="C276" i="13"/>
  <c r="C275" i="13"/>
  <c r="C274" i="13"/>
  <c r="C273" i="13"/>
  <c r="C272" i="13"/>
  <c r="C271" i="13"/>
  <c r="C270" i="13"/>
  <c r="C269" i="13"/>
  <c r="C268" i="13"/>
  <c r="C267" i="13"/>
  <c r="C266" i="13"/>
  <c r="C265" i="13"/>
  <c r="C264" i="13"/>
  <c r="C263" i="13"/>
  <c r="C262" i="13"/>
  <c r="C261" i="13"/>
  <c r="C260" i="13"/>
  <c r="C259" i="13"/>
  <c r="C258" i="13"/>
  <c r="C257" i="13"/>
  <c r="C256" i="13"/>
  <c r="C255" i="13"/>
  <c r="C254" i="13"/>
  <c r="C253" i="13"/>
  <c r="C252" i="13"/>
  <c r="C251" i="13"/>
  <c r="C250" i="13"/>
  <c r="C249" i="13"/>
  <c r="C248" i="13"/>
  <c r="C247" i="13"/>
  <c r="C246" i="13"/>
  <c r="C245" i="13"/>
  <c r="C244" i="13"/>
  <c r="C243" i="13"/>
  <c r="C242" i="13"/>
  <c r="C241" i="13"/>
  <c r="C240" i="13"/>
  <c r="C239" i="13"/>
  <c r="C238" i="13"/>
  <c r="C237" i="13"/>
  <c r="C236" i="13"/>
  <c r="C235" i="13"/>
  <c r="C234" i="13"/>
  <c r="C233" i="13"/>
  <c r="C232" i="13"/>
  <c r="C231" i="13"/>
  <c r="C230" i="13"/>
  <c r="C229" i="13"/>
  <c r="C228" i="13"/>
  <c r="C227" i="13"/>
  <c r="C226" i="13"/>
  <c r="C225" i="13"/>
  <c r="C224" i="13"/>
  <c r="C223" i="13"/>
  <c r="C222" i="13"/>
  <c r="C221" i="13"/>
  <c r="C220" i="13"/>
  <c r="C219" i="13"/>
  <c r="C218" i="13"/>
  <c r="C217" i="13"/>
  <c r="C216" i="13"/>
  <c r="C215" i="13"/>
  <c r="C214" i="13"/>
  <c r="C213" i="13"/>
  <c r="C212" i="13"/>
  <c r="C211" i="13"/>
  <c r="C210" i="13"/>
  <c r="C209" i="13"/>
  <c r="C208" i="13"/>
  <c r="C207" i="13"/>
  <c r="C206" i="13"/>
  <c r="C205" i="13"/>
  <c r="C204" i="13"/>
  <c r="C203" i="13"/>
  <c r="C202" i="13"/>
  <c r="C201" i="13"/>
  <c r="C200" i="13"/>
  <c r="C199" i="13"/>
  <c r="C198" i="13"/>
  <c r="C197" i="13"/>
  <c r="C196" i="13"/>
  <c r="C195" i="13"/>
  <c r="C194" i="13"/>
  <c r="C193" i="13"/>
  <c r="C192" i="13"/>
  <c r="C191" i="13"/>
  <c r="C190" i="13"/>
  <c r="C189" i="13"/>
  <c r="C188" i="13"/>
  <c r="C187" i="13"/>
  <c r="C186" i="13"/>
  <c r="C185" i="13"/>
  <c r="C184" i="13"/>
  <c r="C183" i="13"/>
  <c r="C182" i="13"/>
  <c r="C181" i="13"/>
  <c r="C180" i="13"/>
  <c r="C179" i="13"/>
  <c r="C178" i="13"/>
  <c r="C177" i="13"/>
  <c r="C176" i="13"/>
  <c r="C175" i="13"/>
  <c r="C174" i="13"/>
  <c r="C173" i="13"/>
  <c r="C172" i="13"/>
  <c r="C171" i="13"/>
  <c r="C170" i="13"/>
  <c r="C169" i="13"/>
  <c r="C168" i="13"/>
  <c r="C167" i="13"/>
  <c r="C166" i="13"/>
  <c r="C165" i="13"/>
  <c r="C164" i="13"/>
  <c r="C163" i="13"/>
  <c r="C162" i="13"/>
  <c r="C161" i="13"/>
  <c r="C160" i="13"/>
  <c r="C159" i="13"/>
  <c r="C158" i="13"/>
  <c r="C157" i="13"/>
  <c r="C156" i="13"/>
  <c r="C155" i="13"/>
  <c r="C154" i="13"/>
  <c r="C153" i="13"/>
  <c r="C152" i="13"/>
  <c r="C151" i="13"/>
  <c r="C150" i="13"/>
  <c r="C149" i="13"/>
  <c r="C148" i="13"/>
  <c r="C147" i="13"/>
  <c r="C146" i="13"/>
  <c r="C145" i="13"/>
  <c r="C144" i="13"/>
  <c r="C143" i="13"/>
  <c r="C142" i="13"/>
  <c r="C141" i="13"/>
  <c r="C140" i="13"/>
  <c r="C139" i="13"/>
  <c r="C138" i="13"/>
  <c r="C137" i="13"/>
  <c r="C136" i="13"/>
  <c r="C135" i="13"/>
  <c r="C134" i="13"/>
  <c r="C133" i="13"/>
  <c r="C132" i="13"/>
  <c r="C131" i="13"/>
  <c r="C130" i="13"/>
  <c r="C129" i="13"/>
  <c r="C128" i="13"/>
  <c r="C127" i="13"/>
  <c r="C126" i="13"/>
  <c r="C125" i="13"/>
  <c r="C124" i="13"/>
  <c r="C123" i="13"/>
  <c r="C122" i="13"/>
  <c r="C121" i="13"/>
  <c r="C120" i="13"/>
  <c r="C119" i="13"/>
  <c r="C118" i="13"/>
  <c r="C117" i="13"/>
  <c r="C116" i="13"/>
  <c r="C115" i="13"/>
  <c r="C114" i="13"/>
  <c r="C113" i="13"/>
  <c r="C112" i="13"/>
  <c r="C111" i="13"/>
  <c r="C110" i="13"/>
  <c r="C109" i="13"/>
  <c r="C108" i="13"/>
  <c r="C107" i="13"/>
  <c r="C106" i="13"/>
  <c r="C105" i="13"/>
  <c r="C104" i="13"/>
  <c r="C103" i="13"/>
  <c r="C102" i="13"/>
  <c r="C101" i="13"/>
  <c r="C100" i="13"/>
  <c r="C99" i="13"/>
  <c r="C98" i="13"/>
  <c r="C97" i="13"/>
  <c r="C96" i="13"/>
  <c r="C95" i="13"/>
  <c r="C94" i="13"/>
  <c r="C93" i="13"/>
  <c r="C92" i="13"/>
  <c r="C91" i="13"/>
  <c r="C90" i="13"/>
  <c r="C89" i="13"/>
  <c r="C88" i="13"/>
  <c r="C87" i="13"/>
  <c r="C86" i="13"/>
  <c r="C85" i="13"/>
  <c r="C84" i="13"/>
  <c r="C83" i="13"/>
  <c r="C82" i="13"/>
  <c r="C81" i="13"/>
  <c r="C80" i="13"/>
  <c r="C79" i="13"/>
  <c r="C78" i="13"/>
  <c r="C77" i="13"/>
  <c r="C76" i="13"/>
  <c r="C75" i="13"/>
  <c r="C74" i="13"/>
  <c r="C73" i="13"/>
  <c r="C72" i="13"/>
  <c r="C71" i="13"/>
  <c r="C70" i="13"/>
  <c r="C69" i="13"/>
  <c r="C68" i="13"/>
  <c r="C67" i="13"/>
  <c r="C66" i="13"/>
  <c r="C65" i="13"/>
  <c r="C64" i="13"/>
  <c r="C63" i="13"/>
  <c r="C62" i="13"/>
  <c r="C1059" i="12"/>
  <c r="C1058" i="12"/>
  <c r="C1057" i="12"/>
  <c r="C1056" i="12"/>
  <c r="C1055" i="12"/>
  <c r="C1054" i="12"/>
  <c r="C1053" i="12"/>
  <c r="C1052" i="12"/>
  <c r="C1051" i="12"/>
  <c r="C1050" i="12"/>
  <c r="C1049" i="12"/>
  <c r="C1048" i="12"/>
  <c r="C1047" i="12"/>
  <c r="C1046" i="12"/>
  <c r="C1045" i="12"/>
  <c r="C1044" i="12"/>
  <c r="C1043" i="12"/>
  <c r="C1042" i="12"/>
  <c r="C1041" i="12"/>
  <c r="C1040" i="12"/>
  <c r="C1039" i="12"/>
  <c r="C1038" i="12"/>
  <c r="C1037" i="12"/>
  <c r="C1036" i="12"/>
  <c r="C1035" i="12"/>
  <c r="C1034" i="12"/>
  <c r="C1033" i="12"/>
  <c r="C1032" i="12"/>
  <c r="C1031" i="12"/>
  <c r="C1030" i="12"/>
  <c r="C1029" i="12"/>
  <c r="C1028" i="12"/>
  <c r="C1027" i="12"/>
  <c r="C1026" i="12"/>
  <c r="C1025" i="12"/>
  <c r="C1024" i="12"/>
  <c r="C1023" i="12"/>
  <c r="C1022" i="12"/>
  <c r="C1021" i="12"/>
  <c r="C1020" i="12"/>
  <c r="C1019" i="12"/>
  <c r="C1018" i="12"/>
  <c r="C1017" i="12"/>
  <c r="C1016" i="12"/>
  <c r="C1015" i="12"/>
  <c r="C1014" i="12"/>
  <c r="C1013" i="12"/>
  <c r="C1012" i="12"/>
  <c r="C1011" i="12"/>
  <c r="C1010" i="12"/>
  <c r="C1009" i="12"/>
  <c r="C1008" i="12"/>
  <c r="C1007" i="12"/>
  <c r="C1006" i="12"/>
  <c r="C1005" i="12"/>
  <c r="C1004" i="12"/>
  <c r="C1003" i="12"/>
  <c r="C1002" i="12"/>
  <c r="C1001" i="12"/>
  <c r="C1000" i="12"/>
  <c r="C999" i="12"/>
  <c r="C998" i="12"/>
  <c r="C997" i="12"/>
  <c r="C996" i="12"/>
  <c r="C995" i="12"/>
  <c r="C994" i="12"/>
  <c r="C993" i="12"/>
  <c r="C992" i="12"/>
  <c r="C991" i="12"/>
  <c r="C990" i="12"/>
  <c r="C989" i="12"/>
  <c r="C988" i="12"/>
  <c r="C987" i="12"/>
  <c r="C986" i="12"/>
  <c r="C985" i="12"/>
  <c r="C984" i="12"/>
  <c r="C983" i="12"/>
  <c r="C982" i="12"/>
  <c r="C981" i="12"/>
  <c r="C980" i="12"/>
  <c r="C979" i="12"/>
  <c r="C978" i="12"/>
  <c r="C977" i="12"/>
  <c r="C976" i="12"/>
  <c r="C975" i="12"/>
  <c r="C974" i="12"/>
  <c r="C973" i="12"/>
  <c r="C972" i="12"/>
  <c r="C971" i="12"/>
  <c r="C970" i="12"/>
  <c r="C969" i="12"/>
  <c r="C968" i="12"/>
  <c r="C967" i="12"/>
  <c r="C966" i="12"/>
  <c r="C965" i="12"/>
  <c r="C964" i="12"/>
  <c r="C963" i="12"/>
  <c r="C962" i="12"/>
  <c r="C961" i="12"/>
  <c r="C960" i="12"/>
  <c r="C959" i="12"/>
  <c r="C958" i="12"/>
  <c r="C957" i="12"/>
  <c r="C956" i="12"/>
  <c r="C955" i="12"/>
  <c r="C954" i="12"/>
  <c r="C953" i="12"/>
  <c r="C952" i="12"/>
  <c r="C951" i="12"/>
  <c r="C950" i="12"/>
  <c r="C949" i="12"/>
  <c r="C948" i="12"/>
  <c r="C947" i="12"/>
  <c r="C946" i="12"/>
  <c r="C945" i="12"/>
  <c r="C944" i="12"/>
  <c r="C943" i="12"/>
  <c r="C942" i="12"/>
  <c r="C941" i="12"/>
  <c r="C940" i="12"/>
  <c r="C939" i="12"/>
  <c r="C938" i="12"/>
  <c r="C937" i="12"/>
  <c r="C936" i="12"/>
  <c r="C935" i="12"/>
  <c r="C934" i="12"/>
  <c r="C933" i="12"/>
  <c r="C932" i="12"/>
  <c r="C931" i="12"/>
  <c r="C930" i="12"/>
  <c r="C929" i="12"/>
  <c r="C928" i="12"/>
  <c r="C927" i="12"/>
  <c r="C926" i="12"/>
  <c r="C925" i="12"/>
  <c r="C924" i="12"/>
  <c r="C923" i="12"/>
  <c r="C922" i="12"/>
  <c r="C921" i="12"/>
  <c r="C920" i="12"/>
  <c r="C919" i="12"/>
  <c r="C918" i="12"/>
  <c r="C917" i="12"/>
  <c r="C916" i="12"/>
  <c r="C915" i="12"/>
  <c r="C914" i="12"/>
  <c r="C913" i="12"/>
  <c r="C912" i="12"/>
  <c r="C911" i="12"/>
  <c r="C910" i="12"/>
  <c r="C909" i="12"/>
  <c r="C908" i="12"/>
  <c r="C907" i="12"/>
  <c r="C906" i="12"/>
  <c r="C905" i="12"/>
  <c r="C904" i="12"/>
  <c r="C903" i="12"/>
  <c r="C902" i="12"/>
  <c r="C901" i="12"/>
  <c r="C900" i="12"/>
  <c r="C899" i="12"/>
  <c r="C898" i="12"/>
  <c r="C897" i="12"/>
  <c r="C896" i="12"/>
  <c r="C895" i="12"/>
  <c r="C894" i="12"/>
  <c r="C893" i="12"/>
  <c r="C892" i="12"/>
  <c r="C891" i="12"/>
  <c r="C890" i="12"/>
  <c r="C889" i="12"/>
  <c r="C888" i="12"/>
  <c r="C887" i="12"/>
  <c r="C886" i="12"/>
  <c r="C885" i="12"/>
  <c r="C884" i="12"/>
  <c r="C883" i="12"/>
  <c r="C882" i="12"/>
  <c r="C881" i="12"/>
  <c r="C880" i="12"/>
  <c r="C879" i="12"/>
  <c r="C878" i="12"/>
  <c r="C877" i="12"/>
  <c r="C876" i="12"/>
  <c r="C875" i="12"/>
  <c r="C874" i="12"/>
  <c r="C873" i="12"/>
  <c r="C872" i="12"/>
  <c r="C871" i="12"/>
  <c r="C870" i="12"/>
  <c r="C869" i="12"/>
  <c r="C868" i="12"/>
  <c r="C867" i="12"/>
  <c r="C866" i="12"/>
  <c r="C865" i="12"/>
  <c r="C864" i="12"/>
  <c r="C863" i="12"/>
  <c r="C862" i="12"/>
  <c r="C861" i="12"/>
  <c r="C860" i="12"/>
  <c r="C859" i="12"/>
  <c r="C858" i="12"/>
  <c r="C857" i="12"/>
  <c r="C856" i="12"/>
  <c r="C855" i="12"/>
  <c r="C854" i="12"/>
  <c r="C853" i="12"/>
  <c r="C852" i="12"/>
  <c r="C851" i="12"/>
  <c r="C850" i="12"/>
  <c r="C849" i="12"/>
  <c r="C848" i="12"/>
  <c r="C847" i="12"/>
  <c r="C846" i="12"/>
  <c r="C845" i="12"/>
  <c r="C844" i="12"/>
  <c r="C843" i="12"/>
  <c r="C842" i="12"/>
  <c r="C841" i="12"/>
  <c r="C840" i="12"/>
  <c r="C839" i="12"/>
  <c r="C838" i="12"/>
  <c r="C837" i="12"/>
  <c r="C836" i="12"/>
  <c r="C835" i="12"/>
  <c r="C834" i="12"/>
  <c r="C833" i="12"/>
  <c r="C832" i="12"/>
  <c r="C831" i="12"/>
  <c r="C830" i="12"/>
  <c r="C829" i="12"/>
  <c r="C828" i="12"/>
  <c r="C827" i="12"/>
  <c r="C826" i="12"/>
  <c r="C825" i="12"/>
  <c r="C824" i="12"/>
  <c r="C823" i="12"/>
  <c r="C822" i="12"/>
  <c r="C821" i="12"/>
  <c r="C820" i="12"/>
  <c r="C819" i="12"/>
  <c r="C818" i="12"/>
  <c r="C817" i="12"/>
  <c r="C816" i="12"/>
  <c r="C815" i="12"/>
  <c r="C814" i="12"/>
  <c r="C813" i="12"/>
  <c r="C812" i="12"/>
  <c r="C811" i="12"/>
  <c r="C810" i="12"/>
  <c r="C809" i="12"/>
  <c r="C808" i="12"/>
  <c r="C807" i="12"/>
  <c r="C806" i="12"/>
  <c r="C805" i="12"/>
  <c r="C804" i="12"/>
  <c r="C803" i="12"/>
  <c r="C802" i="12"/>
  <c r="C801" i="12"/>
  <c r="C800" i="12"/>
  <c r="C799" i="12"/>
  <c r="C798" i="12"/>
  <c r="C797" i="12"/>
  <c r="C796" i="12"/>
  <c r="C795" i="12"/>
  <c r="C794" i="12"/>
  <c r="C793" i="12"/>
  <c r="C792" i="12"/>
  <c r="C791" i="12"/>
  <c r="C790" i="12"/>
  <c r="C789" i="12"/>
  <c r="C788" i="12"/>
  <c r="C787" i="12"/>
  <c r="C786" i="12"/>
  <c r="C785" i="12"/>
  <c r="C784" i="12"/>
  <c r="C783" i="12"/>
  <c r="C782" i="12"/>
  <c r="C781" i="12"/>
  <c r="C780" i="12"/>
  <c r="C779" i="12"/>
  <c r="C778" i="12"/>
  <c r="C777" i="12"/>
  <c r="C776" i="12"/>
  <c r="C775" i="12"/>
  <c r="C774" i="12"/>
  <c r="C773" i="12"/>
  <c r="C772" i="12"/>
  <c r="C771" i="12"/>
  <c r="C770" i="12"/>
  <c r="C769" i="12"/>
  <c r="C768" i="12"/>
  <c r="C767" i="12"/>
  <c r="C766" i="12"/>
  <c r="C765" i="12"/>
  <c r="C764" i="12"/>
  <c r="C763" i="12"/>
  <c r="C762" i="12"/>
  <c r="C761" i="12"/>
  <c r="C760" i="12"/>
  <c r="C759" i="12"/>
  <c r="C758" i="12"/>
  <c r="C757" i="12"/>
  <c r="C756" i="12"/>
  <c r="C755" i="12"/>
  <c r="C754" i="12"/>
  <c r="C753" i="12"/>
  <c r="C752" i="12"/>
  <c r="C751" i="12"/>
  <c r="C750" i="12"/>
  <c r="C749" i="12"/>
  <c r="C748" i="12"/>
  <c r="C747" i="12"/>
  <c r="C746" i="12"/>
  <c r="C745" i="12"/>
  <c r="C744" i="12"/>
  <c r="C743" i="12"/>
  <c r="C742" i="12"/>
  <c r="C741" i="12"/>
  <c r="C740" i="12"/>
  <c r="C739" i="12"/>
  <c r="C738" i="12"/>
  <c r="C737" i="12"/>
  <c r="C736" i="12"/>
  <c r="C735" i="12"/>
  <c r="C734" i="12"/>
  <c r="C733" i="12"/>
  <c r="C732" i="12"/>
  <c r="C731" i="12"/>
  <c r="C730" i="12"/>
  <c r="C729" i="12"/>
  <c r="C728" i="12"/>
  <c r="C727" i="12"/>
  <c r="C726" i="12"/>
  <c r="C725" i="12"/>
  <c r="C724" i="12"/>
  <c r="C723" i="12"/>
  <c r="C722" i="12"/>
  <c r="C721" i="12"/>
  <c r="C720" i="12"/>
  <c r="C719" i="12"/>
  <c r="C718" i="12"/>
  <c r="C717" i="12"/>
  <c r="C716" i="12"/>
  <c r="C715" i="12"/>
  <c r="C714" i="12"/>
  <c r="C713" i="12"/>
  <c r="C712" i="12"/>
  <c r="C711" i="12"/>
  <c r="C710" i="12"/>
  <c r="C709" i="12"/>
  <c r="C708" i="12"/>
  <c r="C707" i="12"/>
  <c r="C706" i="12"/>
  <c r="C705" i="12"/>
  <c r="C704" i="12"/>
  <c r="C703" i="12"/>
  <c r="C702" i="12"/>
  <c r="C701" i="12"/>
  <c r="C700" i="12"/>
  <c r="C699" i="12"/>
  <c r="C698" i="12"/>
  <c r="C697" i="12"/>
  <c r="C696" i="12"/>
  <c r="C695" i="12"/>
  <c r="C694" i="12"/>
  <c r="C693" i="12"/>
  <c r="C692" i="12"/>
  <c r="C691" i="12"/>
  <c r="C690" i="12"/>
  <c r="C689" i="12"/>
  <c r="C688" i="12"/>
  <c r="C687" i="12"/>
  <c r="C686" i="12"/>
  <c r="C685" i="12"/>
  <c r="C684" i="12"/>
  <c r="C683" i="12"/>
  <c r="C682" i="12"/>
  <c r="C681" i="12"/>
  <c r="C680" i="12"/>
  <c r="C679" i="12"/>
  <c r="C678" i="12"/>
  <c r="C677" i="12"/>
  <c r="C676" i="12"/>
  <c r="C675" i="12"/>
  <c r="C674" i="12"/>
  <c r="C673" i="12"/>
  <c r="C672" i="12"/>
  <c r="C671" i="12"/>
  <c r="C670" i="12"/>
  <c r="C669" i="12"/>
  <c r="C668" i="12"/>
  <c r="C667" i="12"/>
  <c r="C666" i="12"/>
  <c r="C665" i="12"/>
  <c r="C664" i="12"/>
  <c r="C663" i="12"/>
  <c r="C662" i="12"/>
  <c r="C661" i="12"/>
  <c r="C660" i="12"/>
  <c r="C659" i="12"/>
  <c r="C658" i="12"/>
  <c r="C657" i="12"/>
  <c r="C656" i="12"/>
  <c r="C655" i="12"/>
  <c r="C654" i="12"/>
  <c r="C653" i="12"/>
  <c r="C652" i="12"/>
  <c r="C651" i="12"/>
  <c r="C650" i="12"/>
  <c r="C649" i="12"/>
  <c r="C648" i="12"/>
  <c r="C647" i="12"/>
  <c r="C646" i="12"/>
  <c r="C645" i="12"/>
  <c r="C644" i="12"/>
  <c r="C643" i="12"/>
  <c r="C642" i="12"/>
  <c r="C641" i="12"/>
  <c r="C640" i="12"/>
  <c r="C639" i="12"/>
  <c r="C638" i="12"/>
  <c r="C637" i="12"/>
  <c r="C636" i="12"/>
  <c r="C635" i="12"/>
  <c r="C634" i="12"/>
  <c r="C633" i="12"/>
  <c r="C632" i="12"/>
  <c r="C631" i="12"/>
  <c r="C630" i="12"/>
  <c r="C629" i="12"/>
  <c r="C628" i="12"/>
  <c r="C627" i="12"/>
  <c r="C626" i="12"/>
  <c r="C625" i="12"/>
  <c r="C624" i="12"/>
  <c r="C623" i="12"/>
  <c r="C622" i="12"/>
  <c r="C621" i="12"/>
  <c r="C620" i="12"/>
  <c r="C619" i="12"/>
  <c r="C618" i="12"/>
  <c r="C617" i="12"/>
  <c r="C616" i="12"/>
  <c r="C615" i="12"/>
  <c r="C614" i="12"/>
  <c r="C613" i="12"/>
  <c r="C612" i="12"/>
  <c r="C611" i="12"/>
  <c r="C610" i="12"/>
  <c r="C609" i="12"/>
  <c r="C608" i="12"/>
  <c r="C607" i="12"/>
  <c r="C606" i="12"/>
  <c r="C605" i="12"/>
  <c r="C604" i="12"/>
  <c r="C603" i="12"/>
  <c r="C602" i="12"/>
  <c r="C601" i="12"/>
  <c r="C600" i="12"/>
  <c r="C599" i="12"/>
  <c r="C598" i="12"/>
  <c r="C597" i="12"/>
  <c r="C596" i="12"/>
  <c r="C595" i="12"/>
  <c r="C594" i="12"/>
  <c r="C593" i="12"/>
  <c r="C592" i="12"/>
  <c r="C591" i="12"/>
  <c r="C590" i="12"/>
  <c r="C589" i="12"/>
  <c r="C588" i="12"/>
  <c r="C587" i="12"/>
  <c r="C586" i="12"/>
  <c r="C585" i="12"/>
  <c r="C584" i="12"/>
  <c r="C583" i="12"/>
  <c r="C582" i="12"/>
  <c r="C581" i="12"/>
  <c r="C580" i="12"/>
  <c r="C579" i="12"/>
  <c r="C578" i="12"/>
  <c r="C577" i="12"/>
  <c r="C576" i="12"/>
  <c r="C575" i="12"/>
  <c r="C574" i="12"/>
  <c r="C573" i="12"/>
  <c r="C572" i="12"/>
  <c r="C571" i="12"/>
  <c r="C570" i="12"/>
  <c r="C569" i="12"/>
  <c r="C568" i="12"/>
  <c r="C567" i="12"/>
  <c r="C566" i="12"/>
  <c r="C565" i="12"/>
  <c r="C564" i="12"/>
  <c r="C563" i="12"/>
  <c r="C562" i="12"/>
  <c r="C561" i="12"/>
  <c r="C560" i="12"/>
  <c r="C559" i="12"/>
  <c r="C558" i="12"/>
  <c r="C557" i="12"/>
  <c r="C556" i="12"/>
  <c r="C555" i="12"/>
  <c r="C554" i="12"/>
  <c r="C553" i="12"/>
  <c r="C552" i="12"/>
  <c r="C551" i="12"/>
  <c r="C550" i="12"/>
  <c r="C549" i="12"/>
  <c r="C548" i="12"/>
  <c r="C547" i="12"/>
  <c r="C546" i="12"/>
  <c r="C545" i="12"/>
  <c r="C544" i="12"/>
  <c r="C543" i="12"/>
  <c r="C542" i="12"/>
  <c r="C541" i="12"/>
  <c r="C540" i="12"/>
  <c r="C539" i="12"/>
  <c r="C538" i="12"/>
  <c r="C537" i="12"/>
  <c r="C536" i="12"/>
  <c r="C535" i="12"/>
  <c r="C534" i="12"/>
  <c r="C533" i="12"/>
  <c r="C532" i="12"/>
  <c r="C531" i="12"/>
  <c r="C530" i="12"/>
  <c r="C529" i="12"/>
  <c r="C528" i="12"/>
  <c r="C527" i="12"/>
  <c r="C526" i="12"/>
  <c r="C525" i="12"/>
  <c r="C524" i="12"/>
  <c r="C523" i="12"/>
  <c r="C522" i="12"/>
  <c r="C521" i="12"/>
  <c r="C520" i="12"/>
  <c r="C519" i="12"/>
  <c r="C518" i="12"/>
  <c r="C517" i="12"/>
  <c r="C516" i="12"/>
  <c r="C515" i="12"/>
  <c r="C514" i="12"/>
  <c r="C513" i="12"/>
  <c r="C512" i="12"/>
  <c r="C511" i="12"/>
  <c r="C510" i="12"/>
  <c r="C509" i="12"/>
  <c r="C508" i="12"/>
  <c r="C507" i="12"/>
  <c r="C506" i="12"/>
  <c r="C505" i="12"/>
  <c r="C504" i="12"/>
  <c r="C503" i="12"/>
  <c r="C502" i="12"/>
  <c r="C501" i="12"/>
  <c r="C500" i="12"/>
  <c r="C499" i="12"/>
  <c r="C498" i="12"/>
  <c r="C497" i="12"/>
  <c r="C496" i="12"/>
  <c r="C495" i="12"/>
  <c r="C494" i="12"/>
  <c r="C493" i="12"/>
  <c r="C492" i="12"/>
  <c r="C491" i="12"/>
  <c r="C490" i="12"/>
  <c r="C489" i="12"/>
  <c r="C488" i="12"/>
  <c r="C487" i="12"/>
  <c r="C486" i="12"/>
  <c r="C485" i="12"/>
  <c r="C484" i="12"/>
  <c r="C483" i="12"/>
  <c r="C482" i="12"/>
  <c r="C481" i="12"/>
  <c r="C480" i="12"/>
  <c r="C479" i="12"/>
  <c r="C478" i="12"/>
  <c r="C477" i="12"/>
  <c r="C476" i="12"/>
  <c r="C475" i="12"/>
  <c r="C474" i="12"/>
  <c r="C473" i="12"/>
  <c r="C472" i="12"/>
  <c r="C471" i="12"/>
  <c r="C470" i="12"/>
  <c r="C469" i="12"/>
  <c r="C468" i="12"/>
  <c r="C467" i="12"/>
  <c r="C466" i="12"/>
  <c r="C465" i="12"/>
  <c r="C464" i="12"/>
  <c r="C463" i="12"/>
  <c r="C462" i="12"/>
  <c r="C461" i="12"/>
  <c r="C460" i="12"/>
  <c r="C459" i="12"/>
  <c r="C458" i="12"/>
  <c r="C457" i="12"/>
  <c r="C456" i="12"/>
  <c r="C455" i="12"/>
  <c r="C454" i="12"/>
  <c r="C453" i="12"/>
  <c r="C452" i="12"/>
  <c r="C451" i="12"/>
  <c r="C450" i="12"/>
  <c r="C449" i="12"/>
  <c r="C448" i="12"/>
  <c r="C447" i="12"/>
  <c r="C446" i="12"/>
  <c r="C445" i="12"/>
  <c r="C444" i="12"/>
  <c r="C443" i="12"/>
  <c r="C442" i="12"/>
  <c r="C441" i="12"/>
  <c r="C440" i="12"/>
  <c r="C439" i="12"/>
  <c r="C438" i="12"/>
  <c r="C437" i="12"/>
  <c r="C436" i="12"/>
  <c r="C435" i="12"/>
  <c r="C434" i="12"/>
  <c r="C433" i="12"/>
  <c r="C432" i="12"/>
  <c r="C431" i="12"/>
  <c r="C430" i="12"/>
  <c r="C429" i="12"/>
  <c r="C428" i="12"/>
  <c r="C427" i="12"/>
  <c r="C426" i="12"/>
  <c r="C425" i="12"/>
  <c r="C424" i="12"/>
  <c r="C423" i="12"/>
  <c r="C422" i="12"/>
  <c r="C421" i="12"/>
  <c r="C420" i="12"/>
  <c r="C419" i="12"/>
  <c r="C418" i="12"/>
  <c r="C417" i="12"/>
  <c r="C416" i="12"/>
  <c r="C415" i="12"/>
  <c r="C414" i="12"/>
  <c r="C413" i="12"/>
  <c r="C412" i="12"/>
  <c r="C411" i="12"/>
  <c r="C410" i="12"/>
  <c r="C409" i="12"/>
  <c r="C408" i="12"/>
  <c r="C407" i="12"/>
  <c r="C406" i="12"/>
  <c r="C405" i="12"/>
  <c r="C404" i="12"/>
  <c r="C403" i="12"/>
  <c r="C402" i="12"/>
  <c r="C401" i="12"/>
  <c r="C400" i="12"/>
  <c r="C399" i="12"/>
  <c r="C398" i="12"/>
  <c r="C397" i="12"/>
  <c r="C396" i="12"/>
  <c r="C395" i="12"/>
  <c r="C394" i="12"/>
  <c r="C393" i="12"/>
  <c r="C392" i="12"/>
  <c r="C391" i="12"/>
  <c r="C390" i="12"/>
  <c r="C389" i="12"/>
  <c r="C388" i="12"/>
  <c r="C387" i="12"/>
  <c r="C386" i="12"/>
  <c r="C385" i="12"/>
  <c r="C384" i="12"/>
  <c r="C383" i="12"/>
  <c r="C382" i="12"/>
  <c r="C381" i="12"/>
  <c r="C380" i="12"/>
  <c r="C379" i="12"/>
  <c r="C378" i="12"/>
  <c r="C377" i="12"/>
  <c r="C376" i="12"/>
  <c r="C375" i="12"/>
  <c r="C374" i="12"/>
  <c r="C373" i="12"/>
  <c r="C372" i="12"/>
  <c r="C371" i="12"/>
  <c r="C370" i="12"/>
  <c r="C369" i="12"/>
  <c r="C368" i="12"/>
  <c r="C367" i="12"/>
  <c r="C366" i="12"/>
  <c r="C365" i="12"/>
  <c r="C364" i="12"/>
  <c r="C363" i="12"/>
  <c r="C362" i="12"/>
  <c r="C361" i="12"/>
  <c r="C360" i="12"/>
  <c r="C359" i="12"/>
  <c r="C358" i="12"/>
  <c r="C357" i="12"/>
  <c r="C356" i="12"/>
  <c r="C355" i="12"/>
  <c r="C354" i="12"/>
  <c r="C353" i="12"/>
  <c r="C352" i="12"/>
  <c r="C351" i="12"/>
  <c r="C350" i="12"/>
  <c r="C349" i="12"/>
  <c r="C348" i="12"/>
  <c r="C347" i="12"/>
  <c r="C346" i="12"/>
  <c r="C345" i="12"/>
  <c r="C344" i="12"/>
  <c r="C343" i="12"/>
  <c r="C342" i="12"/>
  <c r="C341" i="12"/>
  <c r="C340" i="12"/>
  <c r="C339" i="12"/>
  <c r="C338" i="12"/>
  <c r="C337" i="12"/>
  <c r="C336" i="12"/>
  <c r="C335" i="12"/>
  <c r="C334" i="12"/>
  <c r="C333" i="12"/>
  <c r="C332" i="12"/>
  <c r="C331" i="12"/>
  <c r="C330" i="12"/>
  <c r="C329" i="12"/>
  <c r="C328" i="12"/>
  <c r="C327" i="12"/>
  <c r="C326" i="12"/>
  <c r="C325" i="12"/>
  <c r="C324" i="12"/>
  <c r="C323" i="12"/>
  <c r="C322" i="12"/>
  <c r="C321" i="12"/>
  <c r="C320" i="12"/>
  <c r="C319" i="12"/>
  <c r="C318" i="12"/>
  <c r="C317" i="12"/>
  <c r="C316" i="12"/>
  <c r="C315" i="12"/>
  <c r="C314" i="12"/>
  <c r="C313" i="12"/>
  <c r="C312" i="12"/>
  <c r="C311" i="12"/>
  <c r="C310" i="12"/>
  <c r="C309" i="12"/>
  <c r="C308" i="12"/>
  <c r="C307" i="12"/>
  <c r="C306" i="12"/>
  <c r="C305" i="12"/>
  <c r="C304" i="12"/>
  <c r="C303" i="12"/>
  <c r="C302" i="12"/>
  <c r="C301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1059" i="14"/>
  <c r="C1058" i="14"/>
  <c r="C1057" i="14"/>
  <c r="C1056" i="14"/>
  <c r="C1055" i="14"/>
  <c r="C1054" i="14"/>
  <c r="C1053" i="14"/>
  <c r="C1052" i="14"/>
  <c r="C1051" i="14"/>
  <c r="C1050" i="14"/>
  <c r="C1049" i="14"/>
  <c r="C1048" i="14"/>
  <c r="C1047" i="14"/>
  <c r="C1046" i="14"/>
  <c r="C1045" i="14"/>
  <c r="C1044" i="14"/>
  <c r="C1043" i="14"/>
  <c r="C1042" i="14"/>
  <c r="C1041" i="14"/>
  <c r="C1040" i="14"/>
  <c r="C1039" i="14"/>
  <c r="C1038" i="14"/>
  <c r="C1037" i="14"/>
  <c r="C1036" i="14"/>
  <c r="C1035" i="14"/>
  <c r="C1034" i="14"/>
  <c r="C1033" i="14"/>
  <c r="C1032" i="14"/>
  <c r="C1031" i="14"/>
  <c r="C1030" i="14"/>
  <c r="C1029" i="14"/>
  <c r="C1028" i="14"/>
  <c r="C1027" i="14"/>
  <c r="C1026" i="14"/>
  <c r="C1025" i="14"/>
  <c r="C1024" i="14"/>
  <c r="C1023" i="14"/>
  <c r="C1022" i="14"/>
  <c r="C1021" i="14"/>
  <c r="C1020" i="14"/>
  <c r="C1019" i="14"/>
  <c r="C1018" i="14"/>
  <c r="C1017" i="14"/>
  <c r="C1016" i="14"/>
  <c r="C1015" i="14"/>
  <c r="C1014" i="14"/>
  <c r="C1013" i="14"/>
  <c r="C1012" i="14"/>
  <c r="C1011" i="14"/>
  <c r="C1010" i="14"/>
  <c r="C1009" i="14"/>
  <c r="C1008" i="14"/>
  <c r="C1007" i="14"/>
  <c r="C1006" i="14"/>
  <c r="C1005" i="14"/>
  <c r="C1004" i="14"/>
  <c r="C1003" i="14"/>
  <c r="C1002" i="14"/>
  <c r="C1001" i="14"/>
  <c r="C1000" i="14"/>
  <c r="C999" i="14"/>
  <c r="C998" i="14"/>
  <c r="C997" i="14"/>
  <c r="C996" i="14"/>
  <c r="C995" i="14"/>
  <c r="C994" i="14"/>
  <c r="C993" i="14"/>
  <c r="C992" i="14"/>
  <c r="C991" i="14"/>
  <c r="C990" i="14"/>
  <c r="C989" i="14"/>
  <c r="C988" i="14"/>
  <c r="C987" i="14"/>
  <c r="C986" i="14"/>
  <c r="C985" i="14"/>
  <c r="C984" i="14"/>
  <c r="C983" i="14"/>
  <c r="C982" i="14"/>
  <c r="C981" i="14"/>
  <c r="C980" i="14"/>
  <c r="C979" i="14"/>
  <c r="C978" i="14"/>
  <c r="C977" i="14"/>
  <c r="C976" i="14"/>
  <c r="C975" i="14"/>
  <c r="C974" i="14"/>
  <c r="C973" i="14"/>
  <c r="C972" i="14"/>
  <c r="C971" i="14"/>
  <c r="C970" i="14"/>
  <c r="C969" i="14"/>
  <c r="C968" i="14"/>
  <c r="C967" i="14"/>
  <c r="C966" i="14"/>
  <c r="C965" i="14"/>
  <c r="C964" i="14"/>
  <c r="C963" i="14"/>
  <c r="C962" i="14"/>
  <c r="C961" i="14"/>
  <c r="C960" i="14"/>
  <c r="C959" i="14"/>
  <c r="C958" i="14"/>
  <c r="C957" i="14"/>
  <c r="C956" i="14"/>
  <c r="C955" i="14"/>
  <c r="C954" i="14"/>
  <c r="C953" i="14"/>
  <c r="C952" i="14"/>
  <c r="C951" i="14"/>
  <c r="C950" i="14"/>
  <c r="C949" i="14"/>
  <c r="C948" i="14"/>
  <c r="C947" i="14"/>
  <c r="C946" i="14"/>
  <c r="C945" i="14"/>
  <c r="C944" i="14"/>
  <c r="C943" i="14"/>
  <c r="C942" i="14"/>
  <c r="C941" i="14"/>
  <c r="C940" i="14"/>
  <c r="C939" i="14"/>
  <c r="C938" i="14"/>
  <c r="C937" i="14"/>
  <c r="C936" i="14"/>
  <c r="C935" i="14"/>
  <c r="C934" i="14"/>
  <c r="C933" i="14"/>
  <c r="C932" i="14"/>
  <c r="C931" i="14"/>
  <c r="C930" i="14"/>
  <c r="C929" i="14"/>
  <c r="C928" i="14"/>
  <c r="C927" i="14"/>
  <c r="C926" i="14"/>
  <c r="C925" i="14"/>
  <c r="C924" i="14"/>
  <c r="C923" i="14"/>
  <c r="C922" i="14"/>
  <c r="C921" i="14"/>
  <c r="C920" i="14"/>
  <c r="C919" i="14"/>
  <c r="C918" i="14"/>
  <c r="C917" i="14"/>
  <c r="C916" i="14"/>
  <c r="C915" i="14"/>
  <c r="C914" i="14"/>
  <c r="C913" i="14"/>
  <c r="C912" i="14"/>
  <c r="C911" i="14"/>
  <c r="C910" i="14"/>
  <c r="C909" i="14"/>
  <c r="C908" i="14"/>
  <c r="C907" i="14"/>
  <c r="C906" i="14"/>
  <c r="C905" i="14"/>
  <c r="C904" i="14"/>
  <c r="C903" i="14"/>
  <c r="C902" i="14"/>
  <c r="C901" i="14"/>
  <c r="C900" i="14"/>
  <c r="C899" i="14"/>
  <c r="C898" i="14"/>
  <c r="C897" i="14"/>
  <c r="C896" i="14"/>
  <c r="C895" i="14"/>
  <c r="C894" i="14"/>
  <c r="C893" i="14"/>
  <c r="C892" i="14"/>
  <c r="C891" i="14"/>
  <c r="C890" i="14"/>
  <c r="C889" i="14"/>
  <c r="C888" i="14"/>
  <c r="C887" i="14"/>
  <c r="C886" i="14"/>
  <c r="C885" i="14"/>
  <c r="C884" i="14"/>
  <c r="C883" i="14"/>
  <c r="C882" i="14"/>
  <c r="C881" i="14"/>
  <c r="C880" i="14"/>
  <c r="C879" i="14"/>
  <c r="C878" i="14"/>
  <c r="C877" i="14"/>
  <c r="C876" i="14"/>
  <c r="C875" i="14"/>
  <c r="C874" i="14"/>
  <c r="C873" i="14"/>
  <c r="C872" i="14"/>
  <c r="C871" i="14"/>
  <c r="C870" i="14"/>
  <c r="C869" i="14"/>
  <c r="C868" i="14"/>
  <c r="C867" i="14"/>
  <c r="C866" i="14"/>
  <c r="C865" i="14"/>
  <c r="C864" i="14"/>
  <c r="C863" i="14"/>
  <c r="C862" i="14"/>
  <c r="C861" i="14"/>
  <c r="C860" i="14"/>
  <c r="C859" i="14"/>
  <c r="C858" i="14"/>
  <c r="C857" i="14"/>
  <c r="C856" i="14"/>
  <c r="C855" i="14"/>
  <c r="C854" i="14"/>
  <c r="C853" i="14"/>
  <c r="C852" i="14"/>
  <c r="C851" i="14"/>
  <c r="C850" i="14"/>
  <c r="C849" i="14"/>
  <c r="C848" i="14"/>
  <c r="C847" i="14"/>
  <c r="C846" i="14"/>
  <c r="C845" i="14"/>
  <c r="C844" i="14"/>
  <c r="C843" i="14"/>
  <c r="C842" i="14"/>
  <c r="C841" i="14"/>
  <c r="C840" i="14"/>
  <c r="C839" i="14"/>
  <c r="C838" i="14"/>
  <c r="C837" i="14"/>
  <c r="C836" i="14"/>
  <c r="C835" i="14"/>
  <c r="C834" i="14"/>
  <c r="C833" i="14"/>
  <c r="C832" i="14"/>
  <c r="C831" i="14"/>
  <c r="C830" i="14"/>
  <c r="C829" i="14"/>
  <c r="C828" i="14"/>
  <c r="C827" i="14"/>
  <c r="C826" i="14"/>
  <c r="C825" i="14"/>
  <c r="C824" i="14"/>
  <c r="C823" i="14"/>
  <c r="C822" i="14"/>
  <c r="C821" i="14"/>
  <c r="C820" i="14"/>
  <c r="C819" i="14"/>
  <c r="C818" i="14"/>
  <c r="C817" i="14"/>
  <c r="C816" i="14"/>
  <c r="C815" i="14"/>
  <c r="C814" i="14"/>
  <c r="C813" i="14"/>
  <c r="C812" i="14"/>
  <c r="C811" i="14"/>
  <c r="C810" i="14"/>
  <c r="C809" i="14"/>
  <c r="C808" i="14"/>
  <c r="C807" i="14"/>
  <c r="C806" i="14"/>
  <c r="C805" i="14"/>
  <c r="C804" i="14"/>
  <c r="C803" i="14"/>
  <c r="C802" i="14"/>
  <c r="C801" i="14"/>
  <c r="C800" i="14"/>
  <c r="C799" i="14"/>
  <c r="C798" i="14"/>
  <c r="C797" i="14"/>
  <c r="C796" i="14"/>
  <c r="C795" i="14"/>
  <c r="C794" i="14"/>
  <c r="C793" i="14"/>
  <c r="C792" i="14"/>
  <c r="C791" i="14"/>
  <c r="C790" i="14"/>
  <c r="C789" i="14"/>
  <c r="C788" i="14"/>
  <c r="C787" i="14"/>
  <c r="C786" i="14"/>
  <c r="C785" i="14"/>
  <c r="C784" i="14"/>
  <c r="C783" i="14"/>
  <c r="C782" i="14"/>
  <c r="C781" i="14"/>
  <c r="C780" i="14"/>
  <c r="C779" i="14"/>
  <c r="C778" i="14"/>
  <c r="C777" i="14"/>
  <c r="C776" i="14"/>
  <c r="C775" i="14"/>
  <c r="C774" i="14"/>
  <c r="C773" i="14"/>
  <c r="C772" i="14"/>
  <c r="C771" i="14"/>
  <c r="C770" i="14"/>
  <c r="C769" i="14"/>
  <c r="C768" i="14"/>
  <c r="C767" i="14"/>
  <c r="C766" i="14"/>
  <c r="C765" i="14"/>
  <c r="C764" i="14"/>
  <c r="C763" i="14"/>
  <c r="C762" i="14"/>
  <c r="C761" i="14"/>
  <c r="C760" i="14"/>
  <c r="C759" i="14"/>
  <c r="C758" i="14"/>
  <c r="C757" i="14"/>
  <c r="C756" i="14"/>
  <c r="C755" i="14"/>
  <c r="C754" i="14"/>
  <c r="C753" i="14"/>
  <c r="C752" i="14"/>
  <c r="C751" i="14"/>
  <c r="C750" i="14"/>
  <c r="C749" i="14"/>
  <c r="C748" i="14"/>
  <c r="C747" i="14"/>
  <c r="C746" i="14"/>
  <c r="C745" i="14"/>
  <c r="C744" i="14"/>
  <c r="C743" i="14"/>
  <c r="C742" i="14"/>
  <c r="C741" i="14"/>
  <c r="C740" i="14"/>
  <c r="C739" i="14"/>
  <c r="C738" i="14"/>
  <c r="C737" i="14"/>
  <c r="C736" i="14"/>
  <c r="C735" i="14"/>
  <c r="C734" i="14"/>
  <c r="C733" i="14"/>
  <c r="C732" i="14"/>
  <c r="C731" i="14"/>
  <c r="C730" i="14"/>
  <c r="C729" i="14"/>
  <c r="C728" i="14"/>
  <c r="C727" i="14"/>
  <c r="C726" i="14"/>
  <c r="C725" i="14"/>
  <c r="C724" i="14"/>
  <c r="C723" i="14"/>
  <c r="C722" i="14"/>
  <c r="C721" i="14"/>
  <c r="C720" i="14"/>
  <c r="C719" i="14"/>
  <c r="C718" i="14"/>
  <c r="C717" i="14"/>
  <c r="C716" i="14"/>
  <c r="C715" i="14"/>
  <c r="C714" i="14"/>
  <c r="C713" i="14"/>
  <c r="C712" i="14"/>
  <c r="C711" i="14"/>
  <c r="C710" i="14"/>
  <c r="C709" i="14"/>
  <c r="C708" i="14"/>
  <c r="C707" i="14"/>
  <c r="C706" i="14"/>
  <c r="C705" i="14"/>
  <c r="C704" i="14"/>
  <c r="C703" i="14"/>
  <c r="C702" i="14"/>
  <c r="C701" i="14"/>
  <c r="C700" i="14"/>
  <c r="C699" i="14"/>
  <c r="C698" i="14"/>
  <c r="C697" i="14"/>
  <c r="C696" i="14"/>
  <c r="C695" i="14"/>
  <c r="C694" i="14"/>
  <c r="C693" i="14"/>
  <c r="C692" i="14"/>
  <c r="C691" i="14"/>
  <c r="C690" i="14"/>
  <c r="C689" i="14"/>
  <c r="C688" i="14"/>
  <c r="C687" i="14"/>
  <c r="C686" i="14"/>
  <c r="C685" i="14"/>
  <c r="C684" i="14"/>
  <c r="C683" i="14"/>
  <c r="C682" i="14"/>
  <c r="C681" i="14"/>
  <c r="C680" i="14"/>
  <c r="C679" i="14"/>
  <c r="C678" i="14"/>
  <c r="C677" i="14"/>
  <c r="C676" i="14"/>
  <c r="C675" i="14"/>
  <c r="C674" i="14"/>
  <c r="C673" i="14"/>
  <c r="C672" i="14"/>
  <c r="C671" i="14"/>
  <c r="C670" i="14"/>
  <c r="C669" i="14"/>
  <c r="C668" i="14"/>
  <c r="C667" i="14"/>
  <c r="C666" i="14"/>
  <c r="C665" i="14"/>
  <c r="C664" i="14"/>
  <c r="C663" i="14"/>
  <c r="C662" i="14"/>
  <c r="C661" i="14"/>
  <c r="C660" i="14"/>
  <c r="C659" i="14"/>
  <c r="C658" i="14"/>
  <c r="C657" i="14"/>
  <c r="C656" i="14"/>
  <c r="C655" i="14"/>
  <c r="C654" i="14"/>
  <c r="C653" i="14"/>
  <c r="C652" i="14"/>
  <c r="C651" i="14"/>
  <c r="C650" i="14"/>
  <c r="C649" i="14"/>
  <c r="C648" i="14"/>
  <c r="C647" i="14"/>
  <c r="C646" i="14"/>
  <c r="C645" i="14"/>
  <c r="C644" i="14"/>
  <c r="C643" i="14"/>
  <c r="C642" i="14"/>
  <c r="C641" i="14"/>
  <c r="C640" i="14"/>
  <c r="C639" i="14"/>
  <c r="C638" i="14"/>
  <c r="C637" i="14"/>
  <c r="C636" i="14"/>
  <c r="C635" i="14"/>
  <c r="C634" i="14"/>
  <c r="C633" i="14"/>
  <c r="C632" i="14"/>
  <c r="C631" i="14"/>
  <c r="C630" i="14"/>
  <c r="C629" i="14"/>
  <c r="C628" i="14"/>
  <c r="C627" i="14"/>
  <c r="C626" i="14"/>
  <c r="C625" i="14"/>
  <c r="C624" i="14"/>
  <c r="C623" i="14"/>
  <c r="C622" i="14"/>
  <c r="C621" i="14"/>
  <c r="C620" i="14"/>
  <c r="C619" i="14"/>
  <c r="C618" i="14"/>
  <c r="C617" i="14"/>
  <c r="C616" i="14"/>
  <c r="C615" i="14"/>
  <c r="C614" i="14"/>
  <c r="C613" i="14"/>
  <c r="C612" i="14"/>
  <c r="C611" i="14"/>
  <c r="C610" i="14"/>
  <c r="C609" i="14"/>
  <c r="C608" i="14"/>
  <c r="C607" i="14"/>
  <c r="C606" i="14"/>
  <c r="C605" i="14"/>
  <c r="C604" i="14"/>
  <c r="C603" i="14"/>
  <c r="C602" i="14"/>
  <c r="C601" i="14"/>
  <c r="C600" i="14"/>
  <c r="C599" i="14"/>
  <c r="C598" i="14"/>
  <c r="C597" i="14"/>
  <c r="C596" i="14"/>
  <c r="C595" i="14"/>
  <c r="C594" i="14"/>
  <c r="C593" i="14"/>
  <c r="C592" i="14"/>
  <c r="C591" i="14"/>
  <c r="C590" i="14"/>
  <c r="C589" i="14"/>
  <c r="C588" i="14"/>
  <c r="C587" i="14"/>
  <c r="C586" i="14"/>
  <c r="C585" i="14"/>
  <c r="C584" i="14"/>
  <c r="C583" i="14"/>
  <c r="C582" i="14"/>
  <c r="C581" i="14"/>
  <c r="C580" i="14"/>
  <c r="C579" i="14"/>
  <c r="C578" i="14"/>
  <c r="C577" i="14"/>
  <c r="C576" i="14"/>
  <c r="C575" i="14"/>
  <c r="C574" i="14"/>
  <c r="C573" i="14"/>
  <c r="C572" i="14"/>
  <c r="C571" i="14"/>
  <c r="C570" i="14"/>
  <c r="C569" i="14"/>
  <c r="C568" i="14"/>
  <c r="C567" i="14"/>
  <c r="C566" i="14"/>
  <c r="C565" i="14"/>
  <c r="C564" i="14"/>
  <c r="C563" i="14"/>
  <c r="C562" i="14"/>
  <c r="C561" i="14"/>
  <c r="C560" i="14"/>
  <c r="C559" i="14"/>
  <c r="C558" i="14"/>
  <c r="C557" i="14"/>
  <c r="C556" i="14"/>
  <c r="C555" i="14"/>
  <c r="C554" i="14"/>
  <c r="C553" i="14"/>
  <c r="C552" i="14"/>
  <c r="C551" i="14"/>
  <c r="C550" i="14"/>
  <c r="C549" i="14"/>
  <c r="C548" i="14"/>
  <c r="C547" i="14"/>
  <c r="C546" i="14"/>
  <c r="C545" i="14"/>
  <c r="C544" i="14"/>
  <c r="C543" i="14"/>
  <c r="C542" i="14"/>
  <c r="C541" i="14"/>
  <c r="C540" i="14"/>
  <c r="C539" i="14"/>
  <c r="C538" i="14"/>
  <c r="C537" i="14"/>
  <c r="C536" i="14"/>
  <c r="C535" i="14"/>
  <c r="C534" i="14"/>
  <c r="C533" i="14"/>
  <c r="C532" i="14"/>
  <c r="C531" i="14"/>
  <c r="C530" i="14"/>
  <c r="C529" i="14"/>
  <c r="C528" i="14"/>
  <c r="C527" i="14"/>
  <c r="C526" i="14"/>
  <c r="C525" i="14"/>
  <c r="C524" i="14"/>
  <c r="C523" i="14"/>
  <c r="C522" i="14"/>
  <c r="C521" i="14"/>
  <c r="C520" i="14"/>
  <c r="C519" i="14"/>
  <c r="C518" i="14"/>
  <c r="C517" i="14"/>
  <c r="C516" i="14"/>
  <c r="C515" i="14"/>
  <c r="C514" i="14"/>
  <c r="C513" i="14"/>
  <c r="C512" i="14"/>
  <c r="C511" i="14"/>
  <c r="C510" i="14"/>
  <c r="C509" i="14"/>
  <c r="C508" i="14"/>
  <c r="C507" i="14"/>
  <c r="C506" i="14"/>
  <c r="C505" i="14"/>
  <c r="C504" i="14"/>
  <c r="C503" i="14"/>
  <c r="C502" i="14"/>
  <c r="C501" i="14"/>
  <c r="C500" i="14"/>
  <c r="C499" i="14"/>
  <c r="C498" i="14"/>
  <c r="C497" i="14"/>
  <c r="C496" i="14"/>
  <c r="C495" i="14"/>
  <c r="C494" i="14"/>
  <c r="C493" i="14"/>
  <c r="C492" i="14"/>
  <c r="C491" i="14"/>
  <c r="C490" i="14"/>
  <c r="C489" i="14"/>
  <c r="C488" i="14"/>
  <c r="C487" i="14"/>
  <c r="C486" i="14"/>
  <c r="C485" i="14"/>
  <c r="C484" i="14"/>
  <c r="C483" i="14"/>
  <c r="C482" i="14"/>
  <c r="C481" i="14"/>
  <c r="C480" i="14"/>
  <c r="C479" i="14"/>
  <c r="C478" i="14"/>
  <c r="C477" i="14"/>
  <c r="C476" i="14"/>
  <c r="C475" i="14"/>
  <c r="C474" i="14"/>
  <c r="C473" i="14"/>
  <c r="C472" i="14"/>
  <c r="C471" i="14"/>
  <c r="C470" i="14"/>
  <c r="C469" i="14"/>
  <c r="C468" i="14"/>
  <c r="C467" i="14"/>
  <c r="C466" i="14"/>
  <c r="C465" i="14"/>
  <c r="C464" i="14"/>
  <c r="C463" i="14"/>
  <c r="C462" i="14"/>
  <c r="C461" i="14"/>
  <c r="C460" i="14"/>
  <c r="C459" i="14"/>
  <c r="C458" i="14"/>
  <c r="C457" i="14"/>
  <c r="C456" i="14"/>
  <c r="C455" i="14"/>
  <c r="C454" i="14"/>
  <c r="C453" i="14"/>
  <c r="C452" i="14"/>
  <c r="C451" i="14"/>
  <c r="C450" i="14"/>
  <c r="C449" i="14"/>
  <c r="C448" i="14"/>
  <c r="C447" i="14"/>
  <c r="C446" i="14"/>
  <c r="C445" i="14"/>
  <c r="C444" i="14"/>
  <c r="C443" i="14"/>
  <c r="C442" i="14"/>
  <c r="C441" i="14"/>
  <c r="C440" i="14"/>
  <c r="C439" i="14"/>
  <c r="C438" i="14"/>
  <c r="C437" i="14"/>
  <c r="C436" i="14"/>
  <c r="C435" i="14"/>
  <c r="C434" i="14"/>
  <c r="C433" i="14"/>
  <c r="C432" i="14"/>
  <c r="C431" i="14"/>
  <c r="C430" i="14"/>
  <c r="C429" i="14"/>
  <c r="C428" i="14"/>
  <c r="C427" i="14"/>
  <c r="C426" i="14"/>
  <c r="C425" i="14"/>
  <c r="C424" i="14"/>
  <c r="C423" i="14"/>
  <c r="C422" i="14"/>
  <c r="C421" i="14"/>
  <c r="C420" i="14"/>
  <c r="C419" i="14"/>
  <c r="C418" i="14"/>
  <c r="C417" i="14"/>
  <c r="C416" i="14"/>
  <c r="C415" i="14"/>
  <c r="C414" i="14"/>
  <c r="C413" i="14"/>
  <c r="C412" i="14"/>
  <c r="C411" i="14"/>
  <c r="C410" i="14"/>
  <c r="C409" i="14"/>
  <c r="C408" i="14"/>
  <c r="C407" i="14"/>
  <c r="C406" i="14"/>
  <c r="C405" i="14"/>
  <c r="C404" i="14"/>
  <c r="C403" i="14"/>
  <c r="C402" i="14"/>
  <c r="C401" i="14"/>
  <c r="C400" i="14"/>
  <c r="C399" i="14"/>
  <c r="C398" i="14"/>
  <c r="C397" i="14"/>
  <c r="C396" i="14"/>
  <c r="C395" i="14"/>
  <c r="C394" i="14"/>
  <c r="C393" i="14"/>
  <c r="C392" i="14"/>
  <c r="C391" i="14"/>
  <c r="C390" i="14"/>
  <c r="C389" i="14"/>
  <c r="C388" i="14"/>
  <c r="C387" i="14"/>
  <c r="C386" i="14"/>
  <c r="C385" i="14"/>
  <c r="C384" i="14"/>
  <c r="C383" i="14"/>
  <c r="C382" i="14"/>
  <c r="C381" i="14"/>
  <c r="C380" i="14"/>
  <c r="C379" i="14"/>
  <c r="C378" i="14"/>
  <c r="C377" i="14"/>
  <c r="C376" i="14"/>
  <c r="C375" i="14"/>
  <c r="C374" i="14"/>
  <c r="C373" i="14"/>
  <c r="C372" i="14"/>
  <c r="C371" i="14"/>
  <c r="C370" i="14"/>
  <c r="C369" i="14"/>
  <c r="C368" i="14"/>
  <c r="C367" i="14"/>
  <c r="C366" i="14"/>
  <c r="C365" i="14"/>
  <c r="C364" i="14"/>
  <c r="C363" i="14"/>
  <c r="C362" i="14"/>
  <c r="C361" i="14"/>
  <c r="C360" i="14"/>
  <c r="C359" i="14"/>
  <c r="C358" i="14"/>
  <c r="C357" i="14"/>
  <c r="C356" i="14"/>
  <c r="C355" i="14"/>
  <c r="C354" i="14"/>
  <c r="C353" i="14"/>
  <c r="C352" i="14"/>
  <c r="C351" i="14"/>
  <c r="C350" i="14"/>
  <c r="C349" i="14"/>
  <c r="C348" i="14"/>
  <c r="C347" i="14"/>
  <c r="C346" i="14"/>
  <c r="C345" i="14"/>
  <c r="C344" i="14"/>
  <c r="C343" i="14"/>
  <c r="C342" i="14"/>
  <c r="C341" i="14"/>
  <c r="C340" i="14"/>
  <c r="C339" i="14"/>
  <c r="C338" i="14"/>
  <c r="C337" i="14"/>
  <c r="C336" i="14"/>
  <c r="C335" i="14"/>
  <c r="C334" i="14"/>
  <c r="C333" i="14"/>
  <c r="C332" i="14"/>
  <c r="C331" i="14"/>
  <c r="C330" i="14"/>
  <c r="C329" i="14"/>
  <c r="C328" i="14"/>
  <c r="C327" i="14"/>
  <c r="C326" i="14"/>
  <c r="C325" i="14"/>
  <c r="C324" i="14"/>
  <c r="C323" i="14"/>
  <c r="C322" i="14"/>
  <c r="C321" i="14"/>
  <c r="C320" i="14"/>
  <c r="C319" i="14"/>
  <c r="C318" i="14"/>
  <c r="C317" i="14"/>
  <c r="C316" i="14"/>
  <c r="C315" i="14"/>
  <c r="C314" i="14"/>
  <c r="C313" i="14"/>
  <c r="C312" i="14"/>
  <c r="C311" i="14"/>
  <c r="C310" i="14"/>
  <c r="C309" i="14"/>
  <c r="C308" i="14"/>
  <c r="C307" i="14"/>
  <c r="C306" i="14"/>
  <c r="C305" i="14"/>
  <c r="C304" i="14"/>
  <c r="C303" i="14"/>
  <c r="C302" i="14"/>
  <c r="C301" i="14"/>
  <c r="C300" i="14"/>
  <c r="C299" i="14"/>
  <c r="C298" i="14"/>
  <c r="C297" i="14"/>
  <c r="C296" i="14"/>
  <c r="C295" i="14"/>
  <c r="C294" i="14"/>
  <c r="C293" i="14"/>
  <c r="C292" i="14"/>
  <c r="C291" i="14"/>
  <c r="C290" i="14"/>
  <c r="C289" i="14"/>
  <c r="C288" i="14"/>
  <c r="C287" i="14"/>
  <c r="C286" i="14"/>
  <c r="C285" i="14"/>
  <c r="C284" i="14"/>
  <c r="C283" i="14"/>
  <c r="C282" i="14"/>
  <c r="C281" i="14"/>
  <c r="C280" i="14"/>
  <c r="C279" i="14"/>
  <c r="C278" i="14"/>
  <c r="C277" i="14"/>
  <c r="C276" i="14"/>
  <c r="C275" i="14"/>
  <c r="C274" i="14"/>
  <c r="C273" i="14"/>
  <c r="C272" i="14"/>
  <c r="C271" i="14"/>
  <c r="C270" i="14"/>
  <c r="C269" i="14"/>
  <c r="C268" i="14"/>
  <c r="C267" i="14"/>
  <c r="C266" i="14"/>
  <c r="C265" i="14"/>
  <c r="C264" i="14"/>
  <c r="C263" i="14"/>
  <c r="C262" i="14"/>
  <c r="C261" i="14"/>
  <c r="C260" i="14"/>
  <c r="C259" i="14"/>
  <c r="C258" i="14"/>
  <c r="C257" i="14"/>
  <c r="C256" i="14"/>
  <c r="C255" i="14"/>
  <c r="C254" i="14"/>
  <c r="C253" i="14"/>
  <c r="C252" i="14"/>
  <c r="C251" i="14"/>
  <c r="C250" i="14"/>
  <c r="C249" i="14"/>
  <c r="C248" i="14"/>
  <c r="C247" i="14"/>
  <c r="C246" i="14"/>
  <c r="C245" i="14"/>
  <c r="C244" i="14"/>
  <c r="C243" i="14"/>
  <c r="C242" i="14"/>
  <c r="C241" i="14"/>
  <c r="C240" i="14"/>
  <c r="C239" i="14"/>
  <c r="C238" i="14"/>
  <c r="C237" i="14"/>
  <c r="C236" i="14"/>
  <c r="C235" i="14"/>
  <c r="C234" i="14"/>
  <c r="C233" i="14"/>
  <c r="C232" i="14"/>
  <c r="C231" i="14"/>
  <c r="C230" i="14"/>
  <c r="C229" i="14"/>
  <c r="C228" i="14"/>
  <c r="C227" i="14"/>
  <c r="C226" i="14"/>
  <c r="C225" i="14"/>
  <c r="C224" i="14"/>
  <c r="C223" i="14"/>
  <c r="C222" i="14"/>
  <c r="C221" i="14"/>
  <c r="C220" i="14"/>
  <c r="C219" i="14"/>
  <c r="C218" i="14"/>
  <c r="C217" i="14"/>
  <c r="C216" i="14"/>
  <c r="C215" i="14"/>
  <c r="C214" i="14"/>
  <c r="C213" i="14"/>
  <c r="C212" i="14"/>
  <c r="C211" i="14"/>
  <c r="C210" i="14"/>
  <c r="C209" i="14"/>
  <c r="C208" i="14"/>
  <c r="C207" i="14"/>
  <c r="C206" i="14"/>
  <c r="C205" i="14"/>
  <c r="C204" i="14"/>
  <c r="C203" i="14"/>
  <c r="C202" i="14"/>
  <c r="C201" i="14"/>
  <c r="C200" i="14"/>
  <c r="C199" i="14"/>
  <c r="C198" i="14"/>
  <c r="C197" i="14"/>
  <c r="C196" i="14"/>
  <c r="C195" i="14"/>
  <c r="C194" i="14"/>
  <c r="C193" i="14"/>
  <c r="C192" i="14"/>
  <c r="C191" i="14"/>
  <c r="C190" i="14"/>
  <c r="C189" i="14"/>
  <c r="C188" i="14"/>
  <c r="C187" i="14"/>
  <c r="C186" i="14"/>
  <c r="C185" i="14"/>
  <c r="C184" i="14"/>
  <c r="C183" i="14"/>
  <c r="C182" i="14"/>
  <c r="C181" i="14"/>
  <c r="C180" i="14"/>
  <c r="C179" i="14"/>
  <c r="C178" i="14"/>
  <c r="C177" i="14"/>
  <c r="C176" i="14"/>
  <c r="C175" i="14"/>
  <c r="C174" i="14"/>
  <c r="C173" i="14"/>
  <c r="C172" i="14"/>
  <c r="C171" i="14"/>
  <c r="C170" i="14"/>
  <c r="C169" i="14"/>
  <c r="C168" i="14"/>
  <c r="C167" i="14"/>
  <c r="C166" i="14"/>
  <c r="C165" i="14"/>
  <c r="C164" i="14"/>
  <c r="C163" i="14"/>
  <c r="C162" i="14"/>
  <c r="C161" i="14"/>
  <c r="C160" i="14"/>
  <c r="C159" i="14"/>
  <c r="C158" i="14"/>
  <c r="C157" i="14"/>
  <c r="C156" i="14"/>
  <c r="C155" i="14"/>
  <c r="C154" i="14"/>
  <c r="C153" i="14"/>
  <c r="C152" i="14"/>
  <c r="C151" i="14"/>
  <c r="C150" i="14"/>
  <c r="C149" i="14"/>
  <c r="C148" i="14"/>
  <c r="C147" i="14"/>
  <c r="C146" i="14"/>
  <c r="C145" i="14"/>
  <c r="C144" i="14"/>
  <c r="C143" i="14"/>
  <c r="C142" i="14"/>
  <c r="C141" i="14"/>
  <c r="C140" i="14"/>
  <c r="C139" i="14"/>
  <c r="C138" i="14"/>
  <c r="C137" i="14"/>
  <c r="C136" i="14"/>
  <c r="C135" i="14"/>
  <c r="C134" i="14"/>
  <c r="C133" i="14"/>
  <c r="C132" i="14"/>
  <c r="C131" i="14"/>
  <c r="C130" i="14"/>
  <c r="C129" i="14"/>
  <c r="C128" i="14"/>
  <c r="C127" i="14"/>
  <c r="C126" i="14"/>
  <c r="C125" i="14"/>
  <c r="C124" i="14"/>
  <c r="C123" i="14"/>
  <c r="C122" i="14"/>
  <c r="C121" i="14"/>
  <c r="C120" i="14"/>
  <c r="C119" i="14"/>
  <c r="C118" i="14"/>
  <c r="C117" i="14"/>
  <c r="C116" i="14"/>
  <c r="C115" i="14"/>
  <c r="C114" i="14"/>
  <c r="C113" i="14"/>
  <c r="C112" i="14"/>
  <c r="C111" i="14"/>
  <c r="C110" i="14"/>
  <c r="C109" i="14"/>
  <c r="C108" i="14"/>
  <c r="C107" i="14"/>
  <c r="C106" i="14"/>
  <c r="C105" i="14"/>
  <c r="C104" i="14"/>
  <c r="C103" i="14"/>
  <c r="C102" i="14"/>
  <c r="C101" i="14"/>
  <c r="C100" i="14"/>
  <c r="C99" i="14"/>
  <c r="C98" i="14"/>
  <c r="C97" i="14"/>
  <c r="C96" i="14"/>
  <c r="C95" i="14"/>
  <c r="C94" i="14"/>
  <c r="C93" i="14"/>
  <c r="C92" i="14"/>
  <c r="C91" i="14"/>
  <c r="C90" i="14"/>
  <c r="C89" i="14"/>
  <c r="C88" i="14"/>
  <c r="C87" i="14"/>
  <c r="C86" i="14"/>
  <c r="C85" i="14"/>
  <c r="C84" i="14"/>
  <c r="C83" i="14"/>
  <c r="C82" i="14"/>
  <c r="C81" i="14"/>
  <c r="C80" i="14"/>
  <c r="C79" i="14"/>
  <c r="C78" i="14"/>
  <c r="C77" i="14"/>
  <c r="C76" i="14"/>
  <c r="C75" i="14"/>
  <c r="C74" i="14"/>
  <c r="C73" i="14"/>
  <c r="C72" i="14"/>
  <c r="C71" i="14"/>
  <c r="C70" i="14"/>
  <c r="C69" i="14"/>
  <c r="C68" i="14"/>
  <c r="C67" i="14"/>
  <c r="C66" i="14"/>
  <c r="C65" i="14"/>
  <c r="C64" i="14"/>
  <c r="C63" i="14"/>
  <c r="C62" i="14"/>
  <c r="C1059" i="11"/>
  <c r="C1058" i="11"/>
  <c r="C1057" i="11"/>
  <c r="C1056" i="11"/>
  <c r="C1055" i="11"/>
  <c r="C1054" i="11"/>
  <c r="C1053" i="11"/>
  <c r="C1052" i="11"/>
  <c r="C1051" i="11"/>
  <c r="C1050" i="11"/>
  <c r="C1049" i="11"/>
  <c r="C1048" i="11"/>
  <c r="C1047" i="11"/>
  <c r="C1046" i="11"/>
  <c r="C1045" i="11"/>
  <c r="C1044" i="11"/>
  <c r="C1043" i="11"/>
  <c r="C1042" i="11"/>
  <c r="C1041" i="11"/>
  <c r="C1040" i="11"/>
  <c r="C1039" i="11"/>
  <c r="C1038" i="11"/>
  <c r="C1037" i="11"/>
  <c r="C1036" i="11"/>
  <c r="C1035" i="11"/>
  <c r="C1034" i="11"/>
  <c r="C1033" i="11"/>
  <c r="C1032" i="11"/>
  <c r="C1031" i="11"/>
  <c r="C1030" i="11"/>
  <c r="C1029" i="11"/>
  <c r="C1028" i="11"/>
  <c r="C1027" i="11"/>
  <c r="C1026" i="11"/>
  <c r="C1025" i="11"/>
  <c r="C1024" i="11"/>
  <c r="C1023" i="11"/>
  <c r="C1022" i="11"/>
  <c r="C1021" i="11"/>
  <c r="C1020" i="11"/>
  <c r="C1019" i="11"/>
  <c r="C1018" i="11"/>
  <c r="C1017" i="11"/>
  <c r="C1016" i="11"/>
  <c r="C1015" i="11"/>
  <c r="C1014" i="11"/>
  <c r="C1013" i="11"/>
  <c r="C1012" i="11"/>
  <c r="C1011" i="11"/>
  <c r="C1010" i="11"/>
  <c r="C1009" i="11"/>
  <c r="C1008" i="11"/>
  <c r="C1007" i="11"/>
  <c r="C1006" i="11"/>
  <c r="C1005" i="11"/>
  <c r="C1004" i="11"/>
  <c r="C1003" i="11"/>
  <c r="C1002" i="11"/>
  <c r="C1001" i="11"/>
  <c r="C1000" i="11"/>
  <c r="C999" i="11"/>
  <c r="C998" i="11"/>
  <c r="C997" i="11"/>
  <c r="C996" i="11"/>
  <c r="C995" i="11"/>
  <c r="C994" i="11"/>
  <c r="C993" i="11"/>
  <c r="C992" i="11"/>
  <c r="C991" i="11"/>
  <c r="C990" i="11"/>
  <c r="C989" i="11"/>
  <c r="C988" i="11"/>
  <c r="C987" i="11"/>
  <c r="C986" i="11"/>
  <c r="C985" i="11"/>
  <c r="C984" i="11"/>
  <c r="C983" i="11"/>
  <c r="C982" i="11"/>
  <c r="C981" i="11"/>
  <c r="C980" i="11"/>
  <c r="C979" i="11"/>
  <c r="C978" i="11"/>
  <c r="C977" i="11"/>
  <c r="C976" i="11"/>
  <c r="C975" i="11"/>
  <c r="C974" i="11"/>
  <c r="C973" i="11"/>
  <c r="C972" i="11"/>
  <c r="C971" i="11"/>
  <c r="C970" i="11"/>
  <c r="C969" i="11"/>
  <c r="C968" i="11"/>
  <c r="C967" i="11"/>
  <c r="C966" i="11"/>
  <c r="C965" i="11"/>
  <c r="C964" i="11"/>
  <c r="C963" i="11"/>
  <c r="C962" i="11"/>
  <c r="C961" i="11"/>
  <c r="C960" i="11"/>
  <c r="C959" i="11"/>
  <c r="C958" i="11"/>
  <c r="C957" i="11"/>
  <c r="C956" i="11"/>
  <c r="C955" i="11"/>
  <c r="C954" i="11"/>
  <c r="C953" i="11"/>
  <c r="C952" i="11"/>
  <c r="C951" i="11"/>
  <c r="C950" i="11"/>
  <c r="C949" i="11"/>
  <c r="C948" i="11"/>
  <c r="C947" i="11"/>
  <c r="C946" i="11"/>
  <c r="C945" i="11"/>
  <c r="C944" i="11"/>
  <c r="C943" i="11"/>
  <c r="C942" i="11"/>
  <c r="C941" i="11"/>
  <c r="C940" i="11"/>
  <c r="C939" i="11"/>
  <c r="C938" i="11"/>
  <c r="C937" i="11"/>
  <c r="C936" i="11"/>
  <c r="C935" i="11"/>
  <c r="C934" i="11"/>
  <c r="C933" i="11"/>
  <c r="C932" i="11"/>
  <c r="C931" i="11"/>
  <c r="C930" i="11"/>
  <c r="C929" i="11"/>
  <c r="C928" i="11"/>
  <c r="C927" i="11"/>
  <c r="C926" i="11"/>
  <c r="C925" i="11"/>
  <c r="C924" i="11"/>
  <c r="C923" i="11"/>
  <c r="C922" i="11"/>
  <c r="C921" i="11"/>
  <c r="C920" i="11"/>
  <c r="C919" i="11"/>
  <c r="C918" i="11"/>
  <c r="C917" i="11"/>
  <c r="C916" i="11"/>
  <c r="C915" i="11"/>
  <c r="C914" i="11"/>
  <c r="C913" i="11"/>
  <c r="C912" i="11"/>
  <c r="C911" i="11"/>
  <c r="C910" i="11"/>
  <c r="C909" i="11"/>
  <c r="C908" i="11"/>
  <c r="C907" i="11"/>
  <c r="C906" i="11"/>
  <c r="C905" i="11"/>
  <c r="C904" i="11"/>
  <c r="C903" i="11"/>
  <c r="C902" i="11"/>
  <c r="C901" i="11"/>
  <c r="C900" i="11"/>
  <c r="C899" i="11"/>
  <c r="C898" i="11"/>
  <c r="C897" i="11"/>
  <c r="C896" i="11"/>
  <c r="C895" i="11"/>
  <c r="C894" i="11"/>
  <c r="C893" i="11"/>
  <c r="C892" i="11"/>
  <c r="C891" i="11"/>
  <c r="C890" i="11"/>
  <c r="C889" i="11"/>
  <c r="C888" i="11"/>
  <c r="C887" i="11"/>
  <c r="C886" i="11"/>
  <c r="C885" i="11"/>
  <c r="C884" i="11"/>
  <c r="C883" i="11"/>
  <c r="C882" i="11"/>
  <c r="C881" i="11"/>
  <c r="C880" i="11"/>
  <c r="C879" i="11"/>
  <c r="C878" i="11"/>
  <c r="C877" i="11"/>
  <c r="C876" i="11"/>
  <c r="C875" i="11"/>
  <c r="C874" i="11"/>
  <c r="C873" i="11"/>
  <c r="C872" i="11"/>
  <c r="C871" i="11"/>
  <c r="C870" i="11"/>
  <c r="C869" i="11"/>
  <c r="C868" i="11"/>
  <c r="C867" i="11"/>
  <c r="C866" i="11"/>
  <c r="C865" i="11"/>
  <c r="C864" i="11"/>
  <c r="C863" i="11"/>
  <c r="C862" i="11"/>
  <c r="C861" i="11"/>
  <c r="C860" i="11"/>
  <c r="C859" i="11"/>
  <c r="C858" i="11"/>
  <c r="C857" i="11"/>
  <c r="C856" i="11"/>
  <c r="C855" i="11"/>
  <c r="C854" i="11"/>
  <c r="C853" i="11"/>
  <c r="C852" i="11"/>
  <c r="C851" i="11"/>
  <c r="C850" i="11"/>
  <c r="C849" i="11"/>
  <c r="C848" i="11"/>
  <c r="C847" i="11"/>
  <c r="C846" i="11"/>
  <c r="C845" i="11"/>
  <c r="C844" i="11"/>
  <c r="C843" i="11"/>
  <c r="C842" i="11"/>
  <c r="C841" i="11"/>
  <c r="C840" i="11"/>
  <c r="C839" i="11"/>
  <c r="C838" i="11"/>
  <c r="C837" i="11"/>
  <c r="C836" i="11"/>
  <c r="C835" i="11"/>
  <c r="C834" i="11"/>
  <c r="C833" i="11"/>
  <c r="C832" i="11"/>
  <c r="C831" i="11"/>
  <c r="C830" i="11"/>
  <c r="C829" i="11"/>
  <c r="C828" i="11"/>
  <c r="C827" i="11"/>
  <c r="C826" i="11"/>
  <c r="C825" i="11"/>
  <c r="C824" i="11"/>
  <c r="C823" i="11"/>
  <c r="C822" i="11"/>
  <c r="C821" i="11"/>
  <c r="C820" i="11"/>
  <c r="C819" i="11"/>
  <c r="C818" i="11"/>
  <c r="C817" i="11"/>
  <c r="C816" i="11"/>
  <c r="C815" i="11"/>
  <c r="C814" i="11"/>
  <c r="C813" i="11"/>
  <c r="C812" i="11"/>
  <c r="C811" i="11"/>
  <c r="C810" i="11"/>
  <c r="C809" i="11"/>
  <c r="C808" i="11"/>
  <c r="C807" i="11"/>
  <c r="C806" i="11"/>
  <c r="C805" i="11"/>
  <c r="C804" i="11"/>
  <c r="C803" i="11"/>
  <c r="C802" i="11"/>
  <c r="C801" i="11"/>
  <c r="C800" i="11"/>
  <c r="C799" i="11"/>
  <c r="C798" i="11"/>
  <c r="C797" i="11"/>
  <c r="C796" i="11"/>
  <c r="C795" i="11"/>
  <c r="C794" i="11"/>
  <c r="C793" i="11"/>
  <c r="C792" i="11"/>
  <c r="C791" i="11"/>
  <c r="C790" i="11"/>
  <c r="C789" i="11"/>
  <c r="C788" i="11"/>
  <c r="C787" i="11"/>
  <c r="C786" i="11"/>
  <c r="C785" i="11"/>
  <c r="C784" i="11"/>
  <c r="C783" i="11"/>
  <c r="C782" i="11"/>
  <c r="C781" i="11"/>
  <c r="C780" i="11"/>
  <c r="C779" i="11"/>
  <c r="C778" i="11"/>
  <c r="C777" i="11"/>
  <c r="C776" i="11"/>
  <c r="C775" i="11"/>
  <c r="C774" i="11"/>
  <c r="C773" i="11"/>
  <c r="C772" i="11"/>
  <c r="C771" i="11"/>
  <c r="C770" i="11"/>
  <c r="C769" i="11"/>
  <c r="C768" i="11"/>
  <c r="C767" i="11"/>
  <c r="C766" i="11"/>
  <c r="C765" i="11"/>
  <c r="C764" i="11"/>
  <c r="C763" i="11"/>
  <c r="C762" i="11"/>
  <c r="C761" i="11"/>
  <c r="C760" i="11"/>
  <c r="C759" i="11"/>
  <c r="C758" i="11"/>
  <c r="C757" i="11"/>
  <c r="C756" i="11"/>
  <c r="C755" i="11"/>
  <c r="C754" i="11"/>
  <c r="C753" i="11"/>
  <c r="C752" i="11"/>
  <c r="C751" i="11"/>
  <c r="C750" i="11"/>
  <c r="C749" i="11"/>
  <c r="C748" i="11"/>
  <c r="C747" i="11"/>
  <c r="C746" i="11"/>
  <c r="C745" i="11"/>
  <c r="C744" i="11"/>
  <c r="C743" i="11"/>
  <c r="C742" i="11"/>
  <c r="C741" i="11"/>
  <c r="C740" i="11"/>
  <c r="C739" i="11"/>
  <c r="C738" i="11"/>
  <c r="C737" i="11"/>
  <c r="C736" i="11"/>
  <c r="C735" i="11"/>
  <c r="C734" i="11"/>
  <c r="C733" i="11"/>
  <c r="C732" i="11"/>
  <c r="C731" i="11"/>
  <c r="C730" i="11"/>
  <c r="C729" i="11"/>
  <c r="C728" i="11"/>
  <c r="C727" i="11"/>
  <c r="C726" i="11"/>
  <c r="C725" i="11"/>
  <c r="C724" i="11"/>
  <c r="C723" i="11"/>
  <c r="C722" i="11"/>
  <c r="C721" i="11"/>
  <c r="C720" i="11"/>
  <c r="C719" i="11"/>
  <c r="C718" i="11"/>
  <c r="C717" i="11"/>
  <c r="C716" i="11"/>
  <c r="C715" i="11"/>
  <c r="C714" i="11"/>
  <c r="C713" i="11"/>
  <c r="C712" i="11"/>
  <c r="C711" i="11"/>
  <c r="C710" i="11"/>
  <c r="C709" i="11"/>
  <c r="C708" i="11"/>
  <c r="C707" i="11"/>
  <c r="C706" i="11"/>
  <c r="C705" i="11"/>
  <c r="C704" i="11"/>
  <c r="C703" i="11"/>
  <c r="C702" i="11"/>
  <c r="C701" i="11"/>
  <c r="C700" i="11"/>
  <c r="C699" i="11"/>
  <c r="C698" i="11"/>
  <c r="C697" i="11"/>
  <c r="C696" i="11"/>
  <c r="C695" i="11"/>
  <c r="C694" i="11"/>
  <c r="C693" i="11"/>
  <c r="C692" i="11"/>
  <c r="C691" i="11"/>
  <c r="C690" i="11"/>
  <c r="C689" i="11"/>
  <c r="C688" i="11"/>
  <c r="C687" i="11"/>
  <c r="C686" i="11"/>
  <c r="C685" i="11"/>
  <c r="C684" i="11"/>
  <c r="C683" i="11"/>
  <c r="C682" i="11"/>
  <c r="C681" i="11"/>
  <c r="C680" i="11"/>
  <c r="C679" i="11"/>
  <c r="C678" i="11"/>
  <c r="C677" i="11"/>
  <c r="C676" i="11"/>
  <c r="C675" i="11"/>
  <c r="C674" i="11"/>
  <c r="C673" i="11"/>
  <c r="C672" i="11"/>
  <c r="C671" i="11"/>
  <c r="C670" i="11"/>
  <c r="C669" i="11"/>
  <c r="C668" i="11"/>
  <c r="C667" i="11"/>
  <c r="C666" i="11"/>
  <c r="C665" i="11"/>
  <c r="C664" i="11"/>
  <c r="C663" i="11"/>
  <c r="C662" i="11"/>
  <c r="C661" i="11"/>
  <c r="C660" i="11"/>
  <c r="C659" i="11"/>
  <c r="C658" i="11"/>
  <c r="C657" i="11"/>
  <c r="C656" i="11"/>
  <c r="C655" i="11"/>
  <c r="C654" i="11"/>
  <c r="C653" i="11"/>
  <c r="C652" i="11"/>
  <c r="C651" i="11"/>
  <c r="C650" i="11"/>
  <c r="C649" i="11"/>
  <c r="C648" i="11"/>
  <c r="C647" i="11"/>
  <c r="C646" i="11"/>
  <c r="C645" i="11"/>
  <c r="C644" i="11"/>
  <c r="C643" i="11"/>
  <c r="C642" i="11"/>
  <c r="C641" i="11"/>
  <c r="C640" i="11"/>
  <c r="C639" i="11"/>
  <c r="C638" i="11"/>
  <c r="C637" i="11"/>
  <c r="C636" i="11"/>
  <c r="C635" i="11"/>
  <c r="C634" i="11"/>
  <c r="C633" i="11"/>
  <c r="C632" i="11"/>
  <c r="C631" i="11"/>
  <c r="C630" i="11"/>
  <c r="C629" i="11"/>
  <c r="C628" i="11"/>
  <c r="C627" i="11"/>
  <c r="C626" i="11"/>
  <c r="C625" i="11"/>
  <c r="C624" i="11"/>
  <c r="C623" i="11"/>
  <c r="C622" i="11"/>
  <c r="C621" i="11"/>
  <c r="C620" i="11"/>
  <c r="C619" i="11"/>
  <c r="C618" i="11"/>
  <c r="C617" i="11"/>
  <c r="C616" i="11"/>
  <c r="C615" i="11"/>
  <c r="C614" i="11"/>
  <c r="C613" i="11"/>
  <c r="C612" i="11"/>
  <c r="C611" i="11"/>
  <c r="C610" i="11"/>
  <c r="C609" i="11"/>
  <c r="C608" i="11"/>
  <c r="C607" i="11"/>
  <c r="C606" i="11"/>
  <c r="C605" i="11"/>
  <c r="C604" i="11"/>
  <c r="C603" i="11"/>
  <c r="C602" i="11"/>
  <c r="C601" i="11"/>
  <c r="C600" i="11"/>
  <c r="C599" i="11"/>
  <c r="C598" i="11"/>
  <c r="C597" i="11"/>
  <c r="C596" i="11"/>
  <c r="C595" i="11"/>
  <c r="C594" i="11"/>
  <c r="C593" i="11"/>
  <c r="C592" i="11"/>
  <c r="C591" i="11"/>
  <c r="C590" i="11"/>
  <c r="C589" i="11"/>
  <c r="C588" i="11"/>
  <c r="C587" i="11"/>
  <c r="C586" i="11"/>
  <c r="C585" i="11"/>
  <c r="C584" i="11"/>
  <c r="C583" i="11"/>
  <c r="C582" i="11"/>
  <c r="C581" i="11"/>
  <c r="C580" i="11"/>
  <c r="C579" i="11"/>
  <c r="C578" i="11"/>
  <c r="C577" i="11"/>
  <c r="C576" i="11"/>
  <c r="C575" i="11"/>
  <c r="C574" i="11"/>
  <c r="C573" i="11"/>
  <c r="C572" i="11"/>
  <c r="C571" i="11"/>
  <c r="C570" i="11"/>
  <c r="C569" i="11"/>
  <c r="C568" i="11"/>
  <c r="C567" i="11"/>
  <c r="C566" i="11"/>
  <c r="C565" i="11"/>
  <c r="C564" i="11"/>
  <c r="C563" i="11"/>
  <c r="C562" i="11"/>
  <c r="C561" i="11"/>
  <c r="C560" i="11"/>
  <c r="C559" i="11"/>
  <c r="C558" i="11"/>
  <c r="C557" i="11"/>
  <c r="C556" i="11"/>
  <c r="C555" i="11"/>
  <c r="C554" i="11"/>
  <c r="C553" i="11"/>
  <c r="C552" i="11"/>
  <c r="C551" i="11"/>
  <c r="C550" i="11"/>
  <c r="C549" i="11"/>
  <c r="C548" i="11"/>
  <c r="C547" i="11"/>
  <c r="C546" i="11"/>
  <c r="C545" i="11"/>
  <c r="C544" i="11"/>
  <c r="C543" i="11"/>
  <c r="C542" i="11"/>
  <c r="C541" i="11"/>
  <c r="C540" i="11"/>
  <c r="C539" i="11"/>
  <c r="C538" i="11"/>
  <c r="C537" i="11"/>
  <c r="C536" i="11"/>
  <c r="C535" i="11"/>
  <c r="C534" i="11"/>
  <c r="C533" i="11"/>
  <c r="C532" i="11"/>
  <c r="C531" i="11"/>
  <c r="C530" i="11"/>
  <c r="C529" i="11"/>
  <c r="C528" i="11"/>
  <c r="C527" i="11"/>
  <c r="C526" i="11"/>
  <c r="C525" i="11"/>
  <c r="C524" i="11"/>
  <c r="C523" i="11"/>
  <c r="C522" i="11"/>
  <c r="C521" i="11"/>
  <c r="C520" i="11"/>
  <c r="C519" i="11"/>
  <c r="C518" i="11"/>
  <c r="C517" i="11"/>
  <c r="C516" i="11"/>
  <c r="C515" i="11"/>
  <c r="C514" i="11"/>
  <c r="C513" i="11"/>
  <c r="C512" i="11"/>
  <c r="C511" i="11"/>
  <c r="C510" i="11"/>
  <c r="C509" i="11"/>
  <c r="C508" i="11"/>
  <c r="C507" i="11"/>
  <c r="C506" i="11"/>
  <c r="C505" i="11"/>
  <c r="C504" i="11"/>
  <c r="C503" i="11"/>
  <c r="C502" i="11"/>
  <c r="C501" i="11"/>
  <c r="C500" i="11"/>
  <c r="C499" i="11"/>
  <c r="C498" i="11"/>
  <c r="C497" i="11"/>
  <c r="C496" i="11"/>
  <c r="C495" i="11"/>
  <c r="C494" i="11"/>
  <c r="C493" i="11"/>
  <c r="C492" i="11"/>
  <c r="C491" i="11"/>
  <c r="C490" i="11"/>
  <c r="C489" i="11"/>
  <c r="C488" i="11"/>
  <c r="C487" i="11"/>
  <c r="C486" i="11"/>
  <c r="C485" i="11"/>
  <c r="C484" i="11"/>
  <c r="C483" i="11"/>
  <c r="C482" i="11"/>
  <c r="C481" i="11"/>
  <c r="C480" i="11"/>
  <c r="C479" i="11"/>
  <c r="C478" i="11"/>
  <c r="C477" i="11"/>
  <c r="C476" i="11"/>
  <c r="C475" i="11"/>
  <c r="C474" i="11"/>
  <c r="C473" i="11"/>
  <c r="C472" i="11"/>
  <c r="C471" i="11"/>
  <c r="C470" i="11"/>
  <c r="C469" i="11"/>
  <c r="C468" i="11"/>
  <c r="C467" i="11"/>
  <c r="C466" i="11"/>
  <c r="C465" i="11"/>
  <c r="C464" i="11"/>
  <c r="C463" i="11"/>
  <c r="C462" i="11"/>
  <c r="C461" i="11"/>
  <c r="C460" i="11"/>
  <c r="C459" i="11"/>
  <c r="C458" i="11"/>
  <c r="C457" i="11"/>
  <c r="C456" i="11"/>
  <c r="C455" i="11"/>
  <c r="C454" i="11"/>
  <c r="C453" i="11"/>
  <c r="C452" i="11"/>
  <c r="C451" i="11"/>
  <c r="C450" i="11"/>
  <c r="C449" i="11"/>
  <c r="C448" i="11"/>
  <c r="C447" i="11"/>
  <c r="C446" i="11"/>
  <c r="C445" i="11"/>
  <c r="C444" i="11"/>
  <c r="C443" i="11"/>
  <c r="C442" i="11"/>
  <c r="C441" i="11"/>
  <c r="C440" i="11"/>
  <c r="C439" i="11"/>
  <c r="C438" i="11"/>
  <c r="C437" i="11"/>
  <c r="C436" i="11"/>
  <c r="C435" i="11"/>
  <c r="C434" i="11"/>
  <c r="C433" i="11"/>
  <c r="C432" i="11"/>
  <c r="C431" i="11"/>
  <c r="C430" i="11"/>
  <c r="C429" i="11"/>
  <c r="C428" i="11"/>
  <c r="C427" i="11"/>
  <c r="C426" i="11"/>
  <c r="C425" i="11"/>
  <c r="C424" i="11"/>
  <c r="C423" i="11"/>
  <c r="C422" i="11"/>
  <c r="C421" i="11"/>
  <c r="C420" i="11"/>
  <c r="C419" i="11"/>
  <c r="C418" i="11"/>
  <c r="C417" i="11"/>
  <c r="C416" i="11"/>
  <c r="C415" i="11"/>
  <c r="C414" i="11"/>
  <c r="C413" i="11"/>
  <c r="C412" i="11"/>
  <c r="C411" i="11"/>
  <c r="C410" i="11"/>
  <c r="C409" i="11"/>
  <c r="C408" i="11"/>
  <c r="C407" i="11"/>
  <c r="C406" i="11"/>
  <c r="C405" i="11"/>
  <c r="C404" i="11"/>
  <c r="C403" i="11"/>
  <c r="C402" i="11"/>
  <c r="C401" i="11"/>
  <c r="C400" i="11"/>
  <c r="C399" i="11"/>
  <c r="C398" i="11"/>
  <c r="C397" i="11"/>
  <c r="C396" i="11"/>
  <c r="C395" i="11"/>
  <c r="C394" i="11"/>
  <c r="C393" i="11"/>
  <c r="C392" i="11"/>
  <c r="C391" i="11"/>
  <c r="C390" i="11"/>
  <c r="C389" i="11"/>
  <c r="C388" i="11"/>
  <c r="C387" i="11"/>
  <c r="C386" i="11"/>
  <c r="C385" i="11"/>
  <c r="C384" i="11"/>
  <c r="C383" i="11"/>
  <c r="C382" i="11"/>
  <c r="C381" i="11"/>
  <c r="C380" i="11"/>
  <c r="C379" i="11"/>
  <c r="C378" i="11"/>
  <c r="C377" i="11"/>
  <c r="C376" i="11"/>
  <c r="C375" i="11"/>
  <c r="C374" i="11"/>
  <c r="C373" i="11"/>
  <c r="C372" i="11"/>
  <c r="C371" i="11"/>
  <c r="C370" i="11"/>
  <c r="C369" i="11"/>
  <c r="C368" i="11"/>
  <c r="C367" i="11"/>
  <c r="C366" i="11"/>
  <c r="C365" i="11"/>
  <c r="C364" i="11"/>
  <c r="C363" i="11"/>
  <c r="C362" i="11"/>
  <c r="C361" i="11"/>
  <c r="C360" i="11"/>
  <c r="C359" i="11"/>
  <c r="C358" i="11"/>
  <c r="C357" i="11"/>
  <c r="C356" i="11"/>
  <c r="C355" i="11"/>
  <c r="C354" i="11"/>
  <c r="C353" i="11"/>
  <c r="C352" i="11"/>
  <c r="C351" i="11"/>
  <c r="C350" i="11"/>
  <c r="C349" i="11"/>
  <c r="C348" i="11"/>
  <c r="C347" i="11"/>
  <c r="C346" i="11"/>
  <c r="C345" i="11"/>
  <c r="C344" i="11"/>
  <c r="C343" i="11"/>
  <c r="C342" i="11"/>
  <c r="C341" i="11"/>
  <c r="C340" i="11"/>
  <c r="C339" i="11"/>
  <c r="C338" i="11"/>
  <c r="C337" i="11"/>
  <c r="C336" i="11"/>
  <c r="C335" i="11"/>
  <c r="C334" i="11"/>
  <c r="C333" i="11"/>
  <c r="C332" i="11"/>
  <c r="C331" i="11"/>
  <c r="C330" i="11"/>
  <c r="C329" i="11"/>
  <c r="C328" i="11"/>
  <c r="C327" i="11"/>
  <c r="C326" i="11"/>
  <c r="C325" i="11"/>
  <c r="C324" i="11"/>
  <c r="C323" i="11"/>
  <c r="C322" i="11"/>
  <c r="C321" i="11"/>
  <c r="C320" i="11"/>
  <c r="C319" i="11"/>
  <c r="C318" i="11"/>
  <c r="C317" i="11"/>
  <c r="C316" i="11"/>
  <c r="C315" i="11"/>
  <c r="C314" i="11"/>
  <c r="C313" i="11"/>
  <c r="C312" i="11"/>
  <c r="C311" i="11"/>
  <c r="C310" i="11"/>
  <c r="C309" i="11"/>
  <c r="C308" i="11"/>
  <c r="C307" i="11"/>
  <c r="C306" i="11"/>
  <c r="C305" i="11"/>
  <c r="C304" i="11"/>
  <c r="C303" i="11"/>
  <c r="C302" i="11"/>
  <c r="C301" i="11"/>
  <c r="C300" i="11"/>
  <c r="C299" i="11"/>
  <c r="C298" i="11"/>
  <c r="C297" i="11"/>
  <c r="C296" i="11"/>
  <c r="C295" i="11"/>
  <c r="C294" i="11"/>
  <c r="C293" i="11"/>
  <c r="C292" i="11"/>
  <c r="C291" i="11"/>
  <c r="C290" i="11"/>
  <c r="C289" i="11"/>
  <c r="C288" i="11"/>
  <c r="C287" i="11"/>
  <c r="C286" i="11"/>
  <c r="C285" i="11"/>
  <c r="C284" i="11"/>
  <c r="C283" i="11"/>
  <c r="C282" i="11"/>
  <c r="C281" i="11"/>
  <c r="C280" i="11"/>
  <c r="C279" i="11"/>
  <c r="C278" i="11"/>
  <c r="C277" i="11"/>
  <c r="C276" i="11"/>
  <c r="C275" i="11"/>
  <c r="C274" i="11"/>
  <c r="C273" i="11"/>
  <c r="C272" i="11"/>
  <c r="C271" i="11"/>
  <c r="C270" i="11"/>
  <c r="C269" i="11"/>
  <c r="C268" i="11"/>
  <c r="C267" i="11"/>
  <c r="C266" i="11"/>
  <c r="C265" i="11"/>
  <c r="C264" i="11"/>
  <c r="C263" i="11"/>
  <c r="C262" i="11"/>
  <c r="C261" i="11"/>
  <c r="C260" i="11"/>
  <c r="C259" i="11"/>
  <c r="C258" i="11"/>
  <c r="C257" i="11"/>
  <c r="C256" i="11"/>
  <c r="C255" i="11"/>
  <c r="C254" i="11"/>
  <c r="C253" i="11"/>
  <c r="C252" i="11"/>
  <c r="C251" i="11"/>
  <c r="C250" i="11"/>
  <c r="C249" i="11"/>
  <c r="C248" i="11"/>
  <c r="C247" i="11"/>
  <c r="C246" i="11"/>
  <c r="C245" i="11"/>
  <c r="C244" i="11"/>
  <c r="C243" i="11"/>
  <c r="C242" i="11"/>
  <c r="C241" i="11"/>
  <c r="C240" i="11"/>
  <c r="C239" i="11"/>
  <c r="C238" i="11"/>
  <c r="C237" i="11"/>
  <c r="C236" i="11"/>
  <c r="C235" i="11"/>
  <c r="C234" i="11"/>
  <c r="C233" i="11"/>
  <c r="C232" i="11"/>
  <c r="C231" i="11"/>
  <c r="C230" i="11"/>
  <c r="C229" i="11"/>
  <c r="C228" i="11"/>
  <c r="C227" i="11"/>
  <c r="C226" i="11"/>
  <c r="C225" i="11"/>
  <c r="C224" i="11"/>
  <c r="C223" i="11"/>
  <c r="C222" i="11"/>
  <c r="C221" i="11"/>
  <c r="C220" i="11"/>
  <c r="C219" i="11"/>
  <c r="C218" i="11"/>
  <c r="C217" i="11"/>
  <c r="C216" i="11"/>
  <c r="C215" i="11"/>
  <c r="C214" i="11"/>
  <c r="C213" i="11"/>
  <c r="C212" i="11"/>
  <c r="C211" i="11"/>
  <c r="C210" i="11"/>
  <c r="C209" i="11"/>
  <c r="C208" i="11"/>
  <c r="C207" i="11"/>
  <c r="C206" i="11"/>
  <c r="C205" i="11"/>
  <c r="C204" i="11"/>
  <c r="C203" i="11"/>
  <c r="C202" i="11"/>
  <c r="C201" i="11"/>
  <c r="C200" i="11"/>
  <c r="C199" i="11"/>
  <c r="C198" i="11"/>
  <c r="C197" i="11"/>
  <c r="C196" i="11"/>
  <c r="C195" i="11"/>
  <c r="C194" i="11"/>
  <c r="C193" i="11"/>
  <c r="C192" i="11"/>
  <c r="C191" i="11"/>
  <c r="C190" i="11"/>
  <c r="C189" i="11"/>
  <c r="C188" i="11"/>
  <c r="C187" i="11"/>
  <c r="C186" i="11"/>
  <c r="C185" i="11"/>
  <c r="C184" i="11"/>
  <c r="C183" i="11"/>
  <c r="C182" i="11"/>
  <c r="C181" i="11"/>
  <c r="C180" i="11"/>
  <c r="C179" i="11"/>
  <c r="C178" i="11"/>
  <c r="C177" i="11"/>
  <c r="C176" i="11"/>
  <c r="C175" i="11"/>
  <c r="C174" i="11"/>
  <c r="C173" i="11"/>
  <c r="C172" i="11"/>
  <c r="C171" i="11"/>
  <c r="C170" i="11"/>
  <c r="C169" i="11"/>
  <c r="C168" i="11"/>
  <c r="C167" i="11"/>
  <c r="C166" i="11"/>
  <c r="C165" i="11"/>
  <c r="C164" i="11"/>
  <c r="C163" i="11"/>
  <c r="C162" i="11"/>
  <c r="C161" i="11"/>
  <c r="C160" i="11"/>
  <c r="C159" i="11"/>
  <c r="C158" i="11"/>
  <c r="C157" i="11"/>
  <c r="C156" i="11"/>
  <c r="C155" i="11"/>
  <c r="C154" i="11"/>
  <c r="C153" i="11"/>
  <c r="C152" i="11"/>
  <c r="C151" i="11"/>
  <c r="C150" i="11"/>
  <c r="C149" i="11"/>
  <c r="C148" i="11"/>
  <c r="C147" i="11"/>
  <c r="C146" i="11"/>
  <c r="C145" i="11"/>
  <c r="C144" i="11"/>
  <c r="C143" i="11"/>
  <c r="C142" i="11"/>
  <c r="C141" i="11"/>
  <c r="C140" i="11"/>
  <c r="C139" i="11"/>
  <c r="C138" i="11"/>
  <c r="C137" i="11"/>
  <c r="C136" i="11"/>
  <c r="C135" i="11"/>
  <c r="C134" i="11"/>
  <c r="C133" i="11"/>
  <c r="C132" i="11"/>
  <c r="C131" i="11"/>
  <c r="C130" i="11"/>
  <c r="C129" i="11"/>
  <c r="C128" i="11"/>
  <c r="C127" i="11"/>
  <c r="C126" i="11"/>
  <c r="C125" i="11"/>
  <c r="C124" i="11"/>
  <c r="C123" i="11"/>
  <c r="C122" i="11"/>
  <c r="C121" i="11"/>
  <c r="C120" i="11"/>
  <c r="C119" i="11"/>
  <c r="C118" i="11"/>
  <c r="C117" i="11"/>
  <c r="C116" i="11"/>
  <c r="C115" i="11"/>
  <c r="C114" i="11"/>
  <c r="C113" i="11"/>
  <c r="C112" i="11"/>
  <c r="C111" i="11"/>
  <c r="C110" i="11"/>
  <c r="C109" i="11"/>
  <c r="C108" i="11"/>
  <c r="C107" i="11"/>
  <c r="C106" i="11"/>
  <c r="C105" i="11"/>
  <c r="C104" i="11"/>
  <c r="C103" i="11"/>
  <c r="C102" i="11"/>
  <c r="C101" i="11"/>
  <c r="C100" i="11"/>
  <c r="C99" i="11"/>
  <c r="C98" i="11"/>
  <c r="C97" i="11"/>
  <c r="C96" i="11"/>
  <c r="C95" i="11"/>
  <c r="C94" i="11"/>
  <c r="C93" i="11"/>
  <c r="C92" i="11"/>
  <c r="C91" i="11"/>
  <c r="C90" i="11"/>
  <c r="C89" i="11"/>
  <c r="C88" i="11"/>
  <c r="C87" i="11"/>
  <c r="C86" i="11"/>
  <c r="C85" i="11"/>
  <c r="C84" i="11"/>
  <c r="C83" i="11"/>
  <c r="C82" i="11"/>
  <c r="C81" i="11"/>
  <c r="C80" i="11"/>
  <c r="C79" i="11"/>
  <c r="C78" i="11"/>
  <c r="C77" i="11"/>
  <c r="C76" i="11"/>
  <c r="C75" i="11"/>
  <c r="C74" i="11"/>
  <c r="C73" i="11"/>
  <c r="C72" i="11"/>
  <c r="C71" i="11"/>
  <c r="C70" i="11"/>
  <c r="C69" i="11"/>
  <c r="C68" i="11"/>
  <c r="C67" i="11"/>
  <c r="C66" i="11"/>
  <c r="C65" i="11"/>
  <c r="C64" i="11"/>
  <c r="C63" i="11"/>
  <c r="C62" i="11"/>
  <c r="C1059" i="10"/>
  <c r="C1058" i="10"/>
  <c r="C1057" i="10"/>
  <c r="C1056" i="10"/>
  <c r="C1055" i="10"/>
  <c r="C1054" i="10"/>
  <c r="C1053" i="10"/>
  <c r="C1052" i="10"/>
  <c r="C1051" i="10"/>
  <c r="C1050" i="10"/>
  <c r="C1049" i="10"/>
  <c r="C1048" i="10"/>
  <c r="C1047" i="10"/>
  <c r="C1046" i="10"/>
  <c r="C1045" i="10"/>
  <c r="C1044" i="10"/>
  <c r="C1043" i="10"/>
  <c r="C1042" i="10"/>
  <c r="C1041" i="10"/>
  <c r="C1040" i="10"/>
  <c r="C1039" i="10"/>
  <c r="C1038" i="10"/>
  <c r="C1037" i="10"/>
  <c r="C1036" i="10"/>
  <c r="C1035" i="10"/>
  <c r="C1034" i="10"/>
  <c r="C1033" i="10"/>
  <c r="C1032" i="10"/>
  <c r="C1031" i="10"/>
  <c r="C1030" i="10"/>
  <c r="C1029" i="10"/>
  <c r="C1028" i="10"/>
  <c r="C1027" i="10"/>
  <c r="C1026" i="10"/>
  <c r="C1025" i="10"/>
  <c r="C1024" i="10"/>
  <c r="C1023" i="10"/>
  <c r="C1022" i="10"/>
  <c r="C1021" i="10"/>
  <c r="C1020" i="10"/>
  <c r="C1019" i="10"/>
  <c r="C1018" i="10"/>
  <c r="C1017" i="10"/>
  <c r="C1016" i="10"/>
  <c r="C1015" i="10"/>
  <c r="C1014" i="10"/>
  <c r="C1013" i="10"/>
  <c r="C1012" i="10"/>
  <c r="C1011" i="10"/>
  <c r="C1010" i="10"/>
  <c r="C1009" i="10"/>
  <c r="C1008" i="10"/>
  <c r="C1007" i="10"/>
  <c r="C1006" i="10"/>
  <c r="C1005" i="10"/>
  <c r="C1004" i="10"/>
  <c r="C1003" i="10"/>
  <c r="C1002" i="10"/>
  <c r="C1001" i="10"/>
  <c r="C1000" i="10"/>
  <c r="C999" i="10"/>
  <c r="C998" i="10"/>
  <c r="C997" i="10"/>
  <c r="C996" i="10"/>
  <c r="C995" i="10"/>
  <c r="C994" i="10"/>
  <c r="C993" i="10"/>
  <c r="C992" i="10"/>
  <c r="C991" i="10"/>
  <c r="C990" i="10"/>
  <c r="C989" i="10"/>
  <c r="C988" i="10"/>
  <c r="C987" i="10"/>
  <c r="C986" i="10"/>
  <c r="C985" i="10"/>
  <c r="C984" i="10"/>
  <c r="C983" i="10"/>
  <c r="C982" i="10"/>
  <c r="C981" i="10"/>
  <c r="C980" i="10"/>
  <c r="C979" i="10"/>
  <c r="C978" i="10"/>
  <c r="C977" i="10"/>
  <c r="C976" i="10"/>
  <c r="C975" i="10"/>
  <c r="C974" i="10"/>
  <c r="C973" i="10"/>
  <c r="C972" i="10"/>
  <c r="C971" i="10"/>
  <c r="C970" i="10"/>
  <c r="C969" i="10"/>
  <c r="C968" i="10"/>
  <c r="C967" i="10"/>
  <c r="C966" i="10"/>
  <c r="C965" i="10"/>
  <c r="C964" i="10"/>
  <c r="C963" i="10"/>
  <c r="C962" i="10"/>
  <c r="C961" i="10"/>
  <c r="C960" i="10"/>
  <c r="C959" i="10"/>
  <c r="C958" i="10"/>
  <c r="C957" i="10"/>
  <c r="C956" i="10"/>
  <c r="C955" i="10"/>
  <c r="C954" i="10"/>
  <c r="C953" i="10"/>
  <c r="C952" i="10"/>
  <c r="C951" i="10"/>
  <c r="C950" i="10"/>
  <c r="C949" i="10"/>
  <c r="C948" i="10"/>
  <c r="C947" i="10"/>
  <c r="C946" i="10"/>
  <c r="C945" i="10"/>
  <c r="C944" i="10"/>
  <c r="C943" i="10"/>
  <c r="C942" i="10"/>
  <c r="C941" i="10"/>
  <c r="C940" i="10"/>
  <c r="C939" i="10"/>
  <c r="C938" i="10"/>
  <c r="C937" i="10"/>
  <c r="C936" i="10"/>
  <c r="C935" i="10"/>
  <c r="C934" i="10"/>
  <c r="C933" i="10"/>
  <c r="C932" i="10"/>
  <c r="C931" i="10"/>
  <c r="C930" i="10"/>
  <c r="C929" i="10"/>
  <c r="C928" i="10"/>
  <c r="C927" i="10"/>
  <c r="C926" i="10"/>
  <c r="C925" i="10"/>
  <c r="C924" i="10"/>
  <c r="C923" i="10"/>
  <c r="C922" i="10"/>
  <c r="C921" i="10"/>
  <c r="C920" i="10"/>
  <c r="C919" i="10"/>
  <c r="C918" i="10"/>
  <c r="C917" i="10"/>
  <c r="C916" i="10"/>
  <c r="C915" i="10"/>
  <c r="C914" i="10"/>
  <c r="C913" i="10"/>
  <c r="C912" i="10"/>
  <c r="C911" i="10"/>
  <c r="C910" i="10"/>
  <c r="C909" i="10"/>
  <c r="C908" i="10"/>
  <c r="C907" i="10"/>
  <c r="C906" i="10"/>
  <c r="C905" i="10"/>
  <c r="C904" i="10"/>
  <c r="C903" i="10"/>
  <c r="C902" i="10"/>
  <c r="C901" i="10"/>
  <c r="C900" i="10"/>
  <c r="C899" i="10"/>
  <c r="C898" i="10"/>
  <c r="C897" i="10"/>
  <c r="C896" i="10"/>
  <c r="C895" i="10"/>
  <c r="C894" i="10"/>
  <c r="C893" i="10"/>
  <c r="C892" i="10"/>
  <c r="C891" i="10"/>
  <c r="C890" i="10"/>
  <c r="C889" i="10"/>
  <c r="C888" i="10"/>
  <c r="C887" i="10"/>
  <c r="C886" i="10"/>
  <c r="C885" i="10"/>
  <c r="C884" i="10"/>
  <c r="C883" i="10"/>
  <c r="C882" i="10"/>
  <c r="C881" i="10"/>
  <c r="C880" i="10"/>
  <c r="C879" i="10"/>
  <c r="C878" i="10"/>
  <c r="C877" i="10"/>
  <c r="C876" i="10"/>
  <c r="C875" i="10"/>
  <c r="C874" i="10"/>
  <c r="C873" i="10"/>
  <c r="C872" i="10"/>
  <c r="C871" i="10"/>
  <c r="C870" i="10"/>
  <c r="C869" i="10"/>
  <c r="C868" i="10"/>
  <c r="C867" i="10"/>
  <c r="C866" i="10"/>
  <c r="C865" i="10"/>
  <c r="C864" i="10"/>
  <c r="C863" i="10"/>
  <c r="C862" i="10"/>
  <c r="C861" i="10"/>
  <c r="C860" i="10"/>
  <c r="C859" i="10"/>
  <c r="C858" i="10"/>
  <c r="C857" i="10"/>
  <c r="C856" i="10"/>
  <c r="C855" i="10"/>
  <c r="C854" i="10"/>
  <c r="C853" i="10"/>
  <c r="C852" i="10"/>
  <c r="C851" i="10"/>
  <c r="C850" i="10"/>
  <c r="C849" i="10"/>
  <c r="C848" i="10"/>
  <c r="C847" i="10"/>
  <c r="C846" i="10"/>
  <c r="C845" i="10"/>
  <c r="C844" i="10"/>
  <c r="C843" i="10"/>
  <c r="C842" i="10"/>
  <c r="C841" i="10"/>
  <c r="C840" i="10"/>
  <c r="C839" i="10"/>
  <c r="C838" i="10"/>
  <c r="C837" i="10"/>
  <c r="C836" i="10"/>
  <c r="C835" i="10"/>
  <c r="C834" i="10"/>
  <c r="C833" i="10"/>
  <c r="C832" i="10"/>
  <c r="C831" i="10"/>
  <c r="C830" i="10"/>
  <c r="C829" i="10"/>
  <c r="C828" i="10"/>
  <c r="C827" i="10"/>
  <c r="C826" i="10"/>
  <c r="C825" i="10"/>
  <c r="C824" i="10"/>
  <c r="C823" i="10"/>
  <c r="C822" i="10"/>
  <c r="C821" i="10"/>
  <c r="C820" i="10"/>
  <c r="C819" i="10"/>
  <c r="C818" i="10"/>
  <c r="C817" i="10"/>
  <c r="C816" i="10"/>
  <c r="C815" i="10"/>
  <c r="C814" i="10"/>
  <c r="C813" i="10"/>
  <c r="C812" i="10"/>
  <c r="C811" i="10"/>
  <c r="C810" i="10"/>
  <c r="C809" i="10"/>
  <c r="C808" i="10"/>
  <c r="C807" i="10"/>
  <c r="C806" i="10"/>
  <c r="C805" i="10"/>
  <c r="C804" i="10"/>
  <c r="C803" i="10"/>
  <c r="C802" i="10"/>
  <c r="C801" i="10"/>
  <c r="C800" i="10"/>
  <c r="C799" i="10"/>
  <c r="C798" i="10"/>
  <c r="C797" i="10"/>
  <c r="C796" i="10"/>
  <c r="C795" i="10"/>
  <c r="C794" i="10"/>
  <c r="C793" i="10"/>
  <c r="C792" i="10"/>
  <c r="C791" i="10"/>
  <c r="C790" i="10"/>
  <c r="C789" i="10"/>
  <c r="C788" i="10"/>
  <c r="C787" i="10"/>
  <c r="C786" i="10"/>
  <c r="C785" i="10"/>
  <c r="C784" i="10"/>
  <c r="C783" i="10"/>
  <c r="C782" i="10"/>
  <c r="C781" i="10"/>
  <c r="C780" i="10"/>
  <c r="C779" i="10"/>
  <c r="C778" i="10"/>
  <c r="C777" i="10"/>
  <c r="C776" i="10"/>
  <c r="C775" i="10"/>
  <c r="C774" i="10"/>
  <c r="C773" i="10"/>
  <c r="C772" i="10"/>
  <c r="C771" i="10"/>
  <c r="C770" i="10"/>
  <c r="C769" i="10"/>
  <c r="C768" i="10"/>
  <c r="C767" i="10"/>
  <c r="C766" i="10"/>
  <c r="C765" i="10"/>
  <c r="C764" i="10"/>
  <c r="C763" i="10"/>
  <c r="C762" i="10"/>
  <c r="C761" i="10"/>
  <c r="C760" i="10"/>
  <c r="C759" i="10"/>
  <c r="C758" i="10"/>
  <c r="C757" i="10"/>
  <c r="C756" i="10"/>
  <c r="C755" i="10"/>
  <c r="C754" i="10"/>
  <c r="C753" i="10"/>
  <c r="C752" i="10"/>
  <c r="C751" i="10"/>
  <c r="C750" i="10"/>
  <c r="C749" i="10"/>
  <c r="C748" i="10"/>
  <c r="C747" i="10"/>
  <c r="C746" i="10"/>
  <c r="C745" i="10"/>
  <c r="C744" i="10"/>
  <c r="C743" i="10"/>
  <c r="C742" i="10"/>
  <c r="C741" i="10"/>
  <c r="C740" i="10"/>
  <c r="C739" i="10"/>
  <c r="C738" i="10"/>
  <c r="C737" i="10"/>
  <c r="C736" i="10"/>
  <c r="C735" i="10"/>
  <c r="C734" i="10"/>
  <c r="C733" i="10"/>
  <c r="C732" i="10"/>
  <c r="C731" i="10"/>
  <c r="C730" i="10"/>
  <c r="C729" i="10"/>
  <c r="C728" i="10"/>
  <c r="C727" i="10"/>
  <c r="C726" i="10"/>
  <c r="C725" i="10"/>
  <c r="C724" i="10"/>
  <c r="C723" i="10"/>
  <c r="C722" i="10"/>
  <c r="C721" i="10"/>
  <c r="C720" i="10"/>
  <c r="C719" i="10"/>
  <c r="C718" i="10"/>
  <c r="C717" i="10"/>
  <c r="C716" i="10"/>
  <c r="C715" i="10"/>
  <c r="C714" i="10"/>
  <c r="C713" i="10"/>
  <c r="C712" i="10"/>
  <c r="C711" i="10"/>
  <c r="C710" i="10"/>
  <c r="C709" i="10"/>
  <c r="C708" i="10"/>
  <c r="C707" i="10"/>
  <c r="C706" i="10"/>
  <c r="C705" i="10"/>
  <c r="C704" i="10"/>
  <c r="C703" i="10"/>
  <c r="C702" i="10"/>
  <c r="C701" i="10"/>
  <c r="C700" i="10"/>
  <c r="C699" i="10"/>
  <c r="C698" i="10"/>
  <c r="C697" i="10"/>
  <c r="C696" i="10"/>
  <c r="C695" i="10"/>
  <c r="C694" i="10"/>
  <c r="C693" i="10"/>
  <c r="C692" i="10"/>
  <c r="C691" i="10"/>
  <c r="C690" i="10"/>
  <c r="C689" i="10"/>
  <c r="C688" i="10"/>
  <c r="C687" i="10"/>
  <c r="C686" i="10"/>
  <c r="C685" i="10"/>
  <c r="C684" i="10"/>
  <c r="C683" i="10"/>
  <c r="C682" i="10"/>
  <c r="C681" i="10"/>
  <c r="C680" i="10"/>
  <c r="C679" i="10"/>
  <c r="C678" i="10"/>
  <c r="C677" i="10"/>
  <c r="C676" i="10"/>
  <c r="C675" i="10"/>
  <c r="C674" i="10"/>
  <c r="C673" i="10"/>
  <c r="C672" i="10"/>
  <c r="C671" i="10"/>
  <c r="C670" i="10"/>
  <c r="C669" i="10"/>
  <c r="C668" i="10"/>
  <c r="C667" i="10"/>
  <c r="C666" i="10"/>
  <c r="C665" i="10"/>
  <c r="C664" i="10"/>
  <c r="C663" i="10"/>
  <c r="C662" i="10"/>
  <c r="C661" i="10"/>
  <c r="C660" i="10"/>
  <c r="C659" i="10"/>
  <c r="C658" i="10"/>
  <c r="C657" i="10"/>
  <c r="C656" i="10"/>
  <c r="C655" i="10"/>
  <c r="C654" i="10"/>
  <c r="C653" i="10"/>
  <c r="C652" i="10"/>
  <c r="C651" i="10"/>
  <c r="C650" i="10"/>
  <c r="C649" i="10"/>
  <c r="C648" i="10"/>
  <c r="C647" i="10"/>
  <c r="C646" i="10"/>
  <c r="C645" i="10"/>
  <c r="C644" i="10"/>
  <c r="C643" i="10"/>
  <c r="C642" i="10"/>
  <c r="C641" i="10"/>
  <c r="C640" i="10"/>
  <c r="C639" i="10"/>
  <c r="C638" i="10"/>
  <c r="C637" i="10"/>
  <c r="C636" i="10"/>
  <c r="C635" i="10"/>
  <c r="C634" i="10"/>
  <c r="C633" i="10"/>
  <c r="C632" i="10"/>
  <c r="C631" i="10"/>
  <c r="C630" i="10"/>
  <c r="C629" i="10"/>
  <c r="C628" i="10"/>
  <c r="C627" i="10"/>
  <c r="C626" i="10"/>
  <c r="C625" i="10"/>
  <c r="C624" i="10"/>
  <c r="C623" i="10"/>
  <c r="C622" i="10"/>
  <c r="C621" i="10"/>
  <c r="C620" i="10"/>
  <c r="C619" i="10"/>
  <c r="C618" i="10"/>
  <c r="C617" i="10"/>
  <c r="C616" i="10"/>
  <c r="C615" i="10"/>
  <c r="C614" i="10"/>
  <c r="C613" i="10"/>
  <c r="C612" i="10"/>
  <c r="C611" i="10"/>
  <c r="C610" i="10"/>
  <c r="C609" i="10"/>
  <c r="C608" i="10"/>
  <c r="C607" i="10"/>
  <c r="C606" i="10"/>
  <c r="C605" i="10"/>
  <c r="C604" i="10"/>
  <c r="C603" i="10"/>
  <c r="C602" i="10"/>
  <c r="C601" i="10"/>
  <c r="C600" i="10"/>
  <c r="C599" i="10"/>
  <c r="C598" i="10"/>
  <c r="C597" i="10"/>
  <c r="C596" i="10"/>
  <c r="C595" i="10"/>
  <c r="C594" i="10"/>
  <c r="C593" i="10"/>
  <c r="C592" i="10"/>
  <c r="C591" i="10"/>
  <c r="C590" i="10"/>
  <c r="C589" i="10"/>
  <c r="C588" i="10"/>
  <c r="C587" i="10"/>
  <c r="C586" i="10"/>
  <c r="C585" i="10"/>
  <c r="C584" i="10"/>
  <c r="C583" i="10"/>
  <c r="C582" i="10"/>
  <c r="C581" i="10"/>
  <c r="C580" i="10"/>
  <c r="C579" i="10"/>
  <c r="C578" i="10"/>
  <c r="C577" i="10"/>
  <c r="C576" i="10"/>
  <c r="C575" i="10"/>
  <c r="C574" i="10"/>
  <c r="C573" i="10"/>
  <c r="C572" i="10"/>
  <c r="C571" i="10"/>
  <c r="C570" i="10"/>
  <c r="C569" i="10"/>
  <c r="C568" i="10"/>
  <c r="C567" i="10"/>
  <c r="C566" i="10"/>
  <c r="C565" i="10"/>
  <c r="C564" i="10"/>
  <c r="C563" i="10"/>
  <c r="C562" i="10"/>
  <c r="C561" i="10"/>
  <c r="C560" i="10"/>
  <c r="C559" i="10"/>
  <c r="C558" i="10"/>
  <c r="C557" i="10"/>
  <c r="C556" i="10"/>
  <c r="C555" i="10"/>
  <c r="C554" i="10"/>
  <c r="C553" i="10"/>
  <c r="C552" i="10"/>
  <c r="C551" i="10"/>
  <c r="C550" i="10"/>
  <c r="C549" i="10"/>
  <c r="C548" i="10"/>
  <c r="C547" i="10"/>
  <c r="C546" i="10"/>
  <c r="C545" i="10"/>
  <c r="C544" i="10"/>
  <c r="C543" i="10"/>
  <c r="C542" i="10"/>
  <c r="C541" i="10"/>
  <c r="C540" i="10"/>
  <c r="C539" i="10"/>
  <c r="C538" i="10"/>
  <c r="C537" i="10"/>
  <c r="C536" i="10"/>
  <c r="C535" i="10"/>
  <c r="C534" i="10"/>
  <c r="C533" i="10"/>
  <c r="C532" i="10"/>
  <c r="C531" i="10"/>
  <c r="C530" i="10"/>
  <c r="C529" i="10"/>
  <c r="C528" i="10"/>
  <c r="C527" i="10"/>
  <c r="C526" i="10"/>
  <c r="C525" i="10"/>
  <c r="C524" i="10"/>
  <c r="C523" i="10"/>
  <c r="C522" i="10"/>
  <c r="C521" i="10"/>
  <c r="C520" i="10"/>
  <c r="C519" i="10"/>
  <c r="C518" i="10"/>
  <c r="C517" i="10"/>
  <c r="C516" i="10"/>
  <c r="C515" i="10"/>
  <c r="C514" i="10"/>
  <c r="C513" i="10"/>
  <c r="C512" i="10"/>
  <c r="C511" i="10"/>
  <c r="C510" i="10"/>
  <c r="C509" i="10"/>
  <c r="C508" i="10"/>
  <c r="C507" i="10"/>
  <c r="C506" i="10"/>
  <c r="C505" i="10"/>
  <c r="C504" i="10"/>
  <c r="C503" i="10"/>
  <c r="C502" i="10"/>
  <c r="C501" i="10"/>
  <c r="C500" i="10"/>
  <c r="C499" i="10"/>
  <c r="C498" i="10"/>
  <c r="C497" i="10"/>
  <c r="C496" i="10"/>
  <c r="C495" i="10"/>
  <c r="C494" i="10"/>
  <c r="C493" i="10"/>
  <c r="C492" i="10"/>
  <c r="C491" i="10"/>
  <c r="C490" i="10"/>
  <c r="C489" i="10"/>
  <c r="C488" i="10"/>
  <c r="C487" i="10"/>
  <c r="C486" i="10"/>
  <c r="C485" i="10"/>
  <c r="C484" i="10"/>
  <c r="C483" i="10"/>
  <c r="C482" i="10"/>
  <c r="C481" i="10"/>
  <c r="C480" i="10"/>
  <c r="C479" i="10"/>
  <c r="C478" i="10"/>
  <c r="C477" i="10"/>
  <c r="C476" i="10"/>
  <c r="C475" i="10"/>
  <c r="C474" i="10"/>
  <c r="C473" i="10"/>
  <c r="C472" i="10"/>
  <c r="C471" i="10"/>
  <c r="C470" i="10"/>
  <c r="C469" i="10"/>
  <c r="C468" i="10"/>
  <c r="C467" i="10"/>
  <c r="C466" i="10"/>
  <c r="C465" i="10"/>
  <c r="C464" i="10"/>
  <c r="C463" i="10"/>
  <c r="C462" i="10"/>
  <c r="C461" i="10"/>
  <c r="C460" i="10"/>
  <c r="C459" i="10"/>
  <c r="C458" i="10"/>
  <c r="C457" i="10"/>
  <c r="C456" i="10"/>
  <c r="C455" i="10"/>
  <c r="C454" i="10"/>
  <c r="C453" i="10"/>
  <c r="C452" i="10"/>
  <c r="C451" i="10"/>
  <c r="C450" i="10"/>
  <c r="C449" i="10"/>
  <c r="C448" i="10"/>
  <c r="C447" i="10"/>
  <c r="C446" i="10"/>
  <c r="C445" i="10"/>
  <c r="C444" i="10"/>
  <c r="C443" i="10"/>
  <c r="C442" i="10"/>
  <c r="C441" i="10"/>
  <c r="C440" i="10"/>
  <c r="C439" i="10"/>
  <c r="C438" i="10"/>
  <c r="C437" i="10"/>
  <c r="C436" i="10"/>
  <c r="C435" i="10"/>
  <c r="C434" i="10"/>
  <c r="C433" i="10"/>
  <c r="C432" i="10"/>
  <c r="C431" i="10"/>
  <c r="C430" i="10"/>
  <c r="C429" i="10"/>
  <c r="C428" i="10"/>
  <c r="C427" i="10"/>
  <c r="C426" i="10"/>
  <c r="C425" i="10"/>
  <c r="C424" i="10"/>
  <c r="C423" i="10"/>
  <c r="C422" i="10"/>
  <c r="C421" i="10"/>
  <c r="C420" i="10"/>
  <c r="C419" i="10"/>
  <c r="C418" i="10"/>
  <c r="C417" i="10"/>
  <c r="C416" i="10"/>
  <c r="C415" i="10"/>
  <c r="C414" i="10"/>
  <c r="C413" i="10"/>
  <c r="C412" i="10"/>
  <c r="C411" i="10"/>
  <c r="C410" i="10"/>
  <c r="C409" i="10"/>
  <c r="C408" i="10"/>
  <c r="C407" i="10"/>
  <c r="C406" i="10"/>
  <c r="C405" i="10"/>
  <c r="C404" i="10"/>
  <c r="C403" i="10"/>
  <c r="C402" i="10"/>
  <c r="C401" i="10"/>
  <c r="C400" i="10"/>
  <c r="C399" i="10"/>
  <c r="C398" i="10"/>
  <c r="C397" i="10"/>
  <c r="C396" i="10"/>
  <c r="C395" i="10"/>
  <c r="C394" i="10"/>
  <c r="C393" i="10"/>
  <c r="C392" i="10"/>
  <c r="C391" i="10"/>
  <c r="C390" i="10"/>
  <c r="C389" i="10"/>
  <c r="C388" i="10"/>
  <c r="C387" i="10"/>
  <c r="C386" i="10"/>
  <c r="C385" i="10"/>
  <c r="C384" i="10"/>
  <c r="C383" i="10"/>
  <c r="C382" i="10"/>
  <c r="C381" i="10"/>
  <c r="C380" i="10"/>
  <c r="C379" i="10"/>
  <c r="C378" i="10"/>
  <c r="C377" i="10"/>
  <c r="C376" i="10"/>
  <c r="C375" i="10"/>
  <c r="C374" i="10"/>
  <c r="C373" i="10"/>
  <c r="C372" i="10"/>
  <c r="C371" i="10"/>
  <c r="C370" i="10"/>
  <c r="C369" i="10"/>
  <c r="C368" i="10"/>
  <c r="C367" i="10"/>
  <c r="C366" i="10"/>
  <c r="C365" i="10"/>
  <c r="C364" i="10"/>
  <c r="C363" i="10"/>
  <c r="C362" i="10"/>
  <c r="C361" i="10"/>
  <c r="C360" i="10"/>
  <c r="C359" i="10"/>
  <c r="C358" i="10"/>
  <c r="C357" i="10"/>
  <c r="C356" i="10"/>
  <c r="C355" i="10"/>
  <c r="C354" i="10"/>
  <c r="C353" i="10"/>
  <c r="C352" i="10"/>
  <c r="C351" i="10"/>
  <c r="C350" i="10"/>
  <c r="C349" i="10"/>
  <c r="C348" i="10"/>
  <c r="C347" i="10"/>
  <c r="C346" i="10"/>
  <c r="C345" i="10"/>
  <c r="C344" i="10"/>
  <c r="C343" i="10"/>
  <c r="C342" i="10"/>
  <c r="C341" i="10"/>
  <c r="C340" i="10"/>
  <c r="C339" i="10"/>
  <c r="C338" i="10"/>
  <c r="C337" i="10"/>
  <c r="C336" i="10"/>
  <c r="C335" i="10"/>
  <c r="C334" i="10"/>
  <c r="C333" i="10"/>
  <c r="C332" i="10"/>
  <c r="C331" i="10"/>
  <c r="C330" i="10"/>
  <c r="C329" i="10"/>
  <c r="C328" i="10"/>
  <c r="C327" i="10"/>
  <c r="C326" i="10"/>
  <c r="C325" i="10"/>
  <c r="C324" i="10"/>
  <c r="C323" i="10"/>
  <c r="C322" i="10"/>
  <c r="C321" i="10"/>
  <c r="C320" i="10"/>
  <c r="C319" i="10"/>
  <c r="C318" i="10"/>
  <c r="C317" i="10"/>
  <c r="C316" i="10"/>
  <c r="C315" i="10"/>
  <c r="C314" i="10"/>
  <c r="C313" i="10"/>
  <c r="C312" i="10"/>
  <c r="C311" i="10"/>
  <c r="C310" i="10"/>
  <c r="C309" i="10"/>
  <c r="C308" i="10"/>
  <c r="C307" i="10"/>
  <c r="C306" i="10"/>
  <c r="C305" i="10"/>
  <c r="C304" i="10"/>
  <c r="C303" i="10"/>
  <c r="C302" i="10"/>
  <c r="C301" i="10"/>
  <c r="C300" i="10"/>
  <c r="C299" i="10"/>
  <c r="C298" i="10"/>
  <c r="C297" i="10"/>
  <c r="C296" i="10"/>
  <c r="C295" i="10"/>
  <c r="C294" i="10"/>
  <c r="C293" i="10"/>
  <c r="C292" i="10"/>
  <c r="C291" i="10"/>
  <c r="C290" i="10"/>
  <c r="C289" i="10"/>
  <c r="C288" i="10"/>
  <c r="C287" i="10"/>
  <c r="C286" i="10"/>
  <c r="C285" i="10"/>
  <c r="C284" i="10"/>
  <c r="C283" i="10"/>
  <c r="C282" i="10"/>
  <c r="C281" i="10"/>
  <c r="C280" i="10"/>
  <c r="C279" i="10"/>
  <c r="C278" i="10"/>
  <c r="C277" i="10"/>
  <c r="C276" i="10"/>
  <c r="C275" i="10"/>
  <c r="C274" i="10"/>
  <c r="C273" i="10"/>
  <c r="C272" i="10"/>
  <c r="C271" i="10"/>
  <c r="C270" i="10"/>
  <c r="C269" i="10"/>
  <c r="C268" i="10"/>
  <c r="C267" i="10"/>
  <c r="C266" i="10"/>
  <c r="C265" i="10"/>
  <c r="C264" i="10"/>
  <c r="C263" i="10"/>
  <c r="C262" i="10"/>
  <c r="C261" i="10"/>
  <c r="C260" i="10"/>
  <c r="C259" i="10"/>
  <c r="C258" i="10"/>
  <c r="C257" i="10"/>
  <c r="C256" i="10"/>
  <c r="C255" i="10"/>
  <c r="C254" i="10"/>
  <c r="C253" i="10"/>
  <c r="C252" i="10"/>
  <c r="C251" i="10"/>
  <c r="C250" i="10"/>
  <c r="C249" i="10"/>
  <c r="C248" i="10"/>
  <c r="C247" i="10"/>
  <c r="C246" i="10"/>
  <c r="C245" i="10"/>
  <c r="C244" i="10"/>
  <c r="C243" i="10"/>
  <c r="C242" i="10"/>
  <c r="C241" i="10"/>
  <c r="C240" i="10"/>
  <c r="C239" i="10"/>
  <c r="C238" i="10"/>
  <c r="C237" i="10"/>
  <c r="C236" i="10"/>
  <c r="C235" i="10"/>
  <c r="C234" i="10"/>
  <c r="C233" i="10"/>
  <c r="C232" i="10"/>
  <c r="C231" i="10"/>
  <c r="C230" i="10"/>
  <c r="C229" i="10"/>
  <c r="C228" i="10"/>
  <c r="C227" i="10"/>
  <c r="C226" i="10"/>
  <c r="C225" i="10"/>
  <c r="C224" i="10"/>
  <c r="C223" i="10"/>
  <c r="C222" i="10"/>
  <c r="C221" i="10"/>
  <c r="C220" i="10"/>
  <c r="C219" i="10"/>
  <c r="C218" i="10"/>
  <c r="C217" i="10"/>
  <c r="C216" i="10"/>
  <c r="C215" i="10"/>
  <c r="C214" i="10"/>
  <c r="C213" i="10"/>
  <c r="C212" i="10"/>
  <c r="C211" i="10"/>
  <c r="C210" i="10"/>
  <c r="C209" i="10"/>
  <c r="C208" i="10"/>
  <c r="C207" i="10"/>
  <c r="C206" i="10"/>
  <c r="C205" i="10"/>
  <c r="C204" i="10"/>
  <c r="C203" i="10"/>
  <c r="C202" i="10"/>
  <c r="C201" i="10"/>
  <c r="C200" i="10"/>
  <c r="C199" i="10"/>
  <c r="C198" i="10"/>
  <c r="C197" i="10"/>
  <c r="C196" i="10"/>
  <c r="C195" i="10"/>
  <c r="C194" i="10"/>
  <c r="C193" i="10"/>
  <c r="C192" i="10"/>
  <c r="C191" i="10"/>
  <c r="C190" i="10"/>
  <c r="C189" i="10"/>
  <c r="C188" i="10"/>
  <c r="C187" i="10"/>
  <c r="C186" i="10"/>
  <c r="C185" i="10"/>
  <c r="C184" i="10"/>
  <c r="C183" i="10"/>
  <c r="C182" i="10"/>
  <c r="C181" i="10"/>
  <c r="C180" i="10"/>
  <c r="C179" i="10"/>
  <c r="C178" i="10"/>
  <c r="C177" i="10"/>
  <c r="C176" i="10"/>
  <c r="C175" i="10"/>
  <c r="C174" i="10"/>
  <c r="C173" i="10"/>
  <c r="C172" i="10"/>
  <c r="C171" i="10"/>
  <c r="C170" i="10"/>
  <c r="C169" i="10"/>
  <c r="C168" i="10"/>
  <c r="C167" i="10"/>
  <c r="C166" i="10"/>
  <c r="C165" i="10"/>
  <c r="C164" i="10"/>
  <c r="C163" i="10"/>
  <c r="C162" i="10"/>
  <c r="C161" i="10"/>
  <c r="C160" i="10"/>
  <c r="C159" i="10"/>
  <c r="C158" i="10"/>
  <c r="C157" i="10"/>
  <c r="C156" i="10"/>
  <c r="C155" i="10"/>
  <c r="C154" i="10"/>
  <c r="C153" i="10"/>
  <c r="C152" i="10"/>
  <c r="C151" i="10"/>
  <c r="C150" i="10"/>
  <c r="C149" i="10"/>
  <c r="C148" i="10"/>
  <c r="C147" i="10"/>
  <c r="C146" i="10"/>
  <c r="C145" i="10"/>
  <c r="C144" i="10"/>
  <c r="C143" i="10"/>
  <c r="C142" i="10"/>
  <c r="C141" i="10"/>
  <c r="C140" i="10"/>
  <c r="C139" i="10"/>
  <c r="C138" i="10"/>
  <c r="C137" i="10"/>
  <c r="C136" i="10"/>
  <c r="C135" i="10"/>
  <c r="C134" i="10"/>
  <c r="C133" i="10"/>
  <c r="C132" i="10"/>
  <c r="C131" i="10"/>
  <c r="C130" i="10"/>
  <c r="C129" i="10"/>
  <c r="C128" i="10"/>
  <c r="C127" i="10"/>
  <c r="C126" i="10"/>
  <c r="C125" i="10"/>
  <c r="C124" i="10"/>
  <c r="C123" i="10"/>
  <c r="C122" i="10"/>
  <c r="C121" i="10"/>
  <c r="C120" i="10"/>
  <c r="C119" i="10"/>
  <c r="C118" i="10"/>
  <c r="C117" i="10"/>
  <c r="C116" i="10"/>
  <c r="C115" i="10"/>
  <c r="C114" i="10"/>
  <c r="C113" i="10"/>
  <c r="C112" i="10"/>
  <c r="C111" i="10"/>
  <c r="C110" i="10"/>
  <c r="C109" i="10"/>
  <c r="C108" i="10"/>
  <c r="C107" i="10"/>
  <c r="C106" i="10"/>
  <c r="C105" i="10"/>
  <c r="C104" i="10"/>
  <c r="C103" i="10"/>
  <c r="C102" i="10"/>
  <c r="C101" i="10"/>
  <c r="C100" i="10"/>
  <c r="C99" i="10"/>
  <c r="C98" i="10"/>
  <c r="C97" i="10"/>
  <c r="C96" i="10"/>
  <c r="C95" i="10"/>
  <c r="C94" i="10"/>
  <c r="C93" i="10"/>
  <c r="C92" i="10"/>
  <c r="C91" i="10"/>
  <c r="C90" i="10"/>
  <c r="C89" i="10"/>
  <c r="C88" i="10"/>
  <c r="C87" i="10"/>
  <c r="C86" i="10"/>
  <c r="C85" i="10"/>
  <c r="C84" i="10"/>
  <c r="C83" i="10"/>
  <c r="C82" i="10"/>
  <c r="C81" i="10"/>
  <c r="C80" i="10"/>
  <c r="C79" i="10"/>
  <c r="C78" i="10"/>
  <c r="C77" i="10"/>
  <c r="C76" i="10"/>
  <c r="C75" i="10"/>
  <c r="C74" i="10"/>
  <c r="C73" i="10"/>
  <c r="C72" i="10"/>
  <c r="C71" i="10"/>
  <c r="C70" i="10"/>
  <c r="C69" i="10"/>
  <c r="C68" i="10"/>
  <c r="C67" i="10"/>
  <c r="C66" i="10"/>
  <c r="C65" i="10"/>
  <c r="C64" i="10"/>
  <c r="C63" i="10"/>
  <c r="C62" i="10"/>
  <c r="C1059" i="9"/>
  <c r="C1058" i="9"/>
  <c r="C1057" i="9"/>
  <c r="C1056" i="9"/>
  <c r="C1055" i="9"/>
  <c r="C1054" i="9"/>
  <c r="C1053" i="9"/>
  <c r="C1052" i="9"/>
  <c r="C1051" i="9"/>
  <c r="C1050" i="9"/>
  <c r="C1049" i="9"/>
  <c r="C1048" i="9"/>
  <c r="C1047" i="9"/>
  <c r="C1046" i="9"/>
  <c r="C1045" i="9"/>
  <c r="C1044" i="9"/>
  <c r="C1043" i="9"/>
  <c r="C1042" i="9"/>
  <c r="C1041" i="9"/>
  <c r="C1040" i="9"/>
  <c r="C1039" i="9"/>
  <c r="C1038" i="9"/>
  <c r="C1037" i="9"/>
  <c r="C1036" i="9"/>
  <c r="C1035" i="9"/>
  <c r="C1034" i="9"/>
  <c r="C1033" i="9"/>
  <c r="C1032" i="9"/>
  <c r="C1031" i="9"/>
  <c r="C1030" i="9"/>
  <c r="C1029" i="9"/>
  <c r="C1028" i="9"/>
  <c r="C1027" i="9"/>
  <c r="C1026" i="9"/>
  <c r="C1025" i="9"/>
  <c r="C1024" i="9"/>
  <c r="C1023" i="9"/>
  <c r="C1022" i="9"/>
  <c r="C1021" i="9"/>
  <c r="C1020" i="9"/>
  <c r="C1019" i="9"/>
  <c r="C1018" i="9"/>
  <c r="C1017" i="9"/>
  <c r="C1016" i="9"/>
  <c r="C1015" i="9"/>
  <c r="C1014" i="9"/>
  <c r="C1013" i="9"/>
  <c r="C1012" i="9"/>
  <c r="C1011" i="9"/>
  <c r="C1010" i="9"/>
  <c r="C1009" i="9"/>
  <c r="C1008" i="9"/>
  <c r="C1007" i="9"/>
  <c r="C1006" i="9"/>
  <c r="C1005" i="9"/>
  <c r="C1004" i="9"/>
  <c r="C1003" i="9"/>
  <c r="C1002" i="9"/>
  <c r="C1001" i="9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1059" i="8"/>
  <c r="C1058" i="8"/>
  <c r="C1057" i="8"/>
  <c r="C1056" i="8"/>
  <c r="C1055" i="8"/>
  <c r="C1054" i="8"/>
  <c r="C1053" i="8"/>
  <c r="C1052" i="8"/>
  <c r="C1051" i="8"/>
  <c r="C1050" i="8"/>
  <c r="C1049" i="8"/>
  <c r="C1048" i="8"/>
  <c r="C1047" i="8"/>
  <c r="C1046" i="8"/>
  <c r="C1045" i="8"/>
  <c r="C1044" i="8"/>
  <c r="C1043" i="8"/>
  <c r="C1042" i="8"/>
  <c r="C1041" i="8"/>
  <c r="C1040" i="8"/>
  <c r="C1039" i="8"/>
  <c r="C1038" i="8"/>
  <c r="C1037" i="8"/>
  <c r="C1036" i="8"/>
  <c r="C1035" i="8"/>
  <c r="C1034" i="8"/>
  <c r="C1033" i="8"/>
  <c r="C1032" i="8"/>
  <c r="C1031" i="8"/>
  <c r="C1030" i="8"/>
  <c r="C1029" i="8"/>
  <c r="C1028" i="8"/>
  <c r="C1027" i="8"/>
  <c r="C1026" i="8"/>
  <c r="C1025" i="8"/>
  <c r="C1024" i="8"/>
  <c r="C1023" i="8"/>
  <c r="C1022" i="8"/>
  <c r="C1021" i="8"/>
  <c r="C1020" i="8"/>
  <c r="C1019" i="8"/>
  <c r="C1018" i="8"/>
  <c r="C1017" i="8"/>
  <c r="C1016" i="8"/>
  <c r="C1015" i="8"/>
  <c r="C1014" i="8"/>
  <c r="C1013" i="8"/>
  <c r="C1012" i="8"/>
  <c r="C1011" i="8"/>
  <c r="C1010" i="8"/>
  <c r="C1009" i="8"/>
  <c r="C1008" i="8"/>
  <c r="C1007" i="8"/>
  <c r="C1006" i="8"/>
  <c r="C1005" i="8"/>
  <c r="C1004" i="8"/>
  <c r="C1003" i="8"/>
  <c r="C1002" i="8"/>
  <c r="C1001" i="8"/>
  <c r="C1000" i="8"/>
  <c r="C999" i="8"/>
  <c r="C998" i="8"/>
  <c r="C997" i="8"/>
  <c r="C996" i="8"/>
  <c r="C995" i="8"/>
  <c r="C994" i="8"/>
  <c r="C993" i="8"/>
  <c r="C992" i="8"/>
  <c r="C991" i="8"/>
  <c r="C990" i="8"/>
  <c r="C989" i="8"/>
  <c r="C988" i="8"/>
  <c r="C987" i="8"/>
  <c r="C986" i="8"/>
  <c r="C985" i="8"/>
  <c r="C984" i="8"/>
  <c r="C983" i="8"/>
  <c r="C982" i="8"/>
  <c r="C981" i="8"/>
  <c r="C980" i="8"/>
  <c r="C979" i="8"/>
  <c r="C978" i="8"/>
  <c r="C977" i="8"/>
  <c r="C976" i="8"/>
  <c r="C975" i="8"/>
  <c r="C974" i="8"/>
  <c r="C973" i="8"/>
  <c r="C972" i="8"/>
  <c r="C971" i="8"/>
  <c r="C970" i="8"/>
  <c r="C969" i="8"/>
  <c r="C968" i="8"/>
  <c r="C967" i="8"/>
  <c r="C966" i="8"/>
  <c r="C965" i="8"/>
  <c r="C964" i="8"/>
  <c r="C963" i="8"/>
  <c r="C962" i="8"/>
  <c r="C961" i="8"/>
  <c r="C960" i="8"/>
  <c r="C959" i="8"/>
  <c r="C958" i="8"/>
  <c r="C957" i="8"/>
  <c r="C956" i="8"/>
  <c r="C955" i="8"/>
  <c r="C954" i="8"/>
  <c r="C953" i="8"/>
  <c r="C952" i="8"/>
  <c r="C951" i="8"/>
  <c r="C950" i="8"/>
  <c r="C949" i="8"/>
  <c r="C948" i="8"/>
  <c r="C947" i="8"/>
  <c r="C946" i="8"/>
  <c r="C945" i="8"/>
  <c r="C944" i="8"/>
  <c r="C943" i="8"/>
  <c r="C942" i="8"/>
  <c r="C941" i="8"/>
  <c r="C940" i="8"/>
  <c r="C939" i="8"/>
  <c r="C938" i="8"/>
  <c r="C937" i="8"/>
  <c r="C936" i="8"/>
  <c r="C935" i="8"/>
  <c r="C934" i="8"/>
  <c r="C933" i="8"/>
  <c r="C932" i="8"/>
  <c r="C931" i="8"/>
  <c r="C930" i="8"/>
  <c r="C929" i="8"/>
  <c r="C928" i="8"/>
  <c r="C927" i="8"/>
  <c r="C926" i="8"/>
  <c r="C925" i="8"/>
  <c r="C924" i="8"/>
  <c r="C923" i="8"/>
  <c r="C922" i="8"/>
  <c r="C921" i="8"/>
  <c r="C920" i="8"/>
  <c r="C919" i="8"/>
  <c r="C918" i="8"/>
  <c r="C917" i="8"/>
  <c r="C916" i="8"/>
  <c r="C915" i="8"/>
  <c r="C914" i="8"/>
  <c r="C913" i="8"/>
  <c r="C912" i="8"/>
  <c r="C911" i="8"/>
  <c r="C910" i="8"/>
  <c r="C909" i="8"/>
  <c r="C908" i="8"/>
  <c r="C907" i="8"/>
  <c r="C906" i="8"/>
  <c r="C905" i="8"/>
  <c r="C904" i="8"/>
  <c r="C903" i="8"/>
  <c r="C902" i="8"/>
  <c r="C901" i="8"/>
  <c r="C900" i="8"/>
  <c r="C899" i="8"/>
  <c r="C898" i="8"/>
  <c r="C897" i="8"/>
  <c r="C896" i="8"/>
  <c r="C895" i="8"/>
  <c r="C894" i="8"/>
  <c r="C893" i="8"/>
  <c r="C892" i="8"/>
  <c r="C891" i="8"/>
  <c r="C890" i="8"/>
  <c r="C889" i="8"/>
  <c r="C888" i="8"/>
  <c r="C887" i="8"/>
  <c r="C886" i="8"/>
  <c r="C885" i="8"/>
  <c r="C884" i="8"/>
  <c r="C883" i="8"/>
  <c r="C882" i="8"/>
  <c r="C881" i="8"/>
  <c r="C880" i="8"/>
  <c r="C879" i="8"/>
  <c r="C878" i="8"/>
  <c r="C877" i="8"/>
  <c r="C876" i="8"/>
  <c r="C875" i="8"/>
  <c r="C874" i="8"/>
  <c r="C873" i="8"/>
  <c r="C872" i="8"/>
  <c r="C871" i="8"/>
  <c r="C870" i="8"/>
  <c r="C869" i="8"/>
  <c r="C868" i="8"/>
  <c r="C867" i="8"/>
  <c r="C866" i="8"/>
  <c r="C865" i="8"/>
  <c r="C864" i="8"/>
  <c r="C863" i="8"/>
  <c r="C862" i="8"/>
  <c r="C861" i="8"/>
  <c r="C860" i="8"/>
  <c r="C859" i="8"/>
  <c r="C858" i="8"/>
  <c r="C857" i="8"/>
  <c r="C856" i="8"/>
  <c r="C855" i="8"/>
  <c r="C854" i="8"/>
  <c r="C853" i="8"/>
  <c r="C852" i="8"/>
  <c r="C851" i="8"/>
  <c r="C850" i="8"/>
  <c r="C849" i="8"/>
  <c r="C848" i="8"/>
  <c r="C847" i="8"/>
  <c r="C846" i="8"/>
  <c r="C845" i="8"/>
  <c r="C844" i="8"/>
  <c r="C843" i="8"/>
  <c r="C842" i="8"/>
  <c r="C841" i="8"/>
  <c r="C840" i="8"/>
  <c r="C839" i="8"/>
  <c r="C838" i="8"/>
  <c r="C837" i="8"/>
  <c r="C836" i="8"/>
  <c r="C835" i="8"/>
  <c r="C834" i="8"/>
  <c r="C833" i="8"/>
  <c r="C832" i="8"/>
  <c r="C831" i="8"/>
  <c r="C830" i="8"/>
  <c r="C829" i="8"/>
  <c r="C828" i="8"/>
  <c r="C827" i="8"/>
  <c r="C826" i="8"/>
  <c r="C825" i="8"/>
  <c r="C824" i="8"/>
  <c r="C823" i="8"/>
  <c r="C822" i="8"/>
  <c r="C821" i="8"/>
  <c r="C820" i="8"/>
  <c r="C819" i="8"/>
  <c r="C818" i="8"/>
  <c r="C817" i="8"/>
  <c r="C816" i="8"/>
  <c r="C815" i="8"/>
  <c r="C814" i="8"/>
  <c r="C813" i="8"/>
  <c r="C812" i="8"/>
  <c r="C811" i="8"/>
  <c r="C810" i="8"/>
  <c r="C809" i="8"/>
  <c r="C808" i="8"/>
  <c r="C807" i="8"/>
  <c r="C806" i="8"/>
  <c r="C805" i="8"/>
  <c r="C804" i="8"/>
  <c r="C803" i="8"/>
  <c r="C802" i="8"/>
  <c r="C801" i="8"/>
  <c r="C800" i="8"/>
  <c r="C799" i="8"/>
  <c r="C798" i="8"/>
  <c r="C797" i="8"/>
  <c r="C796" i="8"/>
  <c r="C795" i="8"/>
  <c r="C794" i="8"/>
  <c r="C793" i="8"/>
  <c r="C792" i="8"/>
  <c r="C791" i="8"/>
  <c r="C790" i="8"/>
  <c r="C789" i="8"/>
  <c r="C788" i="8"/>
  <c r="C787" i="8"/>
  <c r="C786" i="8"/>
  <c r="C785" i="8"/>
  <c r="C784" i="8"/>
  <c r="C783" i="8"/>
  <c r="C782" i="8"/>
  <c r="C781" i="8"/>
  <c r="C780" i="8"/>
  <c r="C779" i="8"/>
  <c r="C778" i="8"/>
  <c r="C777" i="8"/>
  <c r="C776" i="8"/>
  <c r="C775" i="8"/>
  <c r="C774" i="8"/>
  <c r="C773" i="8"/>
  <c r="C772" i="8"/>
  <c r="C771" i="8"/>
  <c r="C770" i="8"/>
  <c r="C769" i="8"/>
  <c r="C768" i="8"/>
  <c r="C767" i="8"/>
  <c r="C766" i="8"/>
  <c r="C765" i="8"/>
  <c r="C764" i="8"/>
  <c r="C763" i="8"/>
  <c r="C762" i="8"/>
  <c r="C761" i="8"/>
  <c r="C760" i="8"/>
  <c r="C759" i="8"/>
  <c r="C758" i="8"/>
  <c r="C757" i="8"/>
  <c r="C756" i="8"/>
  <c r="C755" i="8"/>
  <c r="C754" i="8"/>
  <c r="C753" i="8"/>
  <c r="C752" i="8"/>
  <c r="C751" i="8"/>
  <c r="C750" i="8"/>
  <c r="C749" i="8"/>
  <c r="C748" i="8"/>
  <c r="C747" i="8"/>
  <c r="C746" i="8"/>
  <c r="C745" i="8"/>
  <c r="C744" i="8"/>
  <c r="C743" i="8"/>
  <c r="C742" i="8"/>
  <c r="C741" i="8"/>
  <c r="C740" i="8"/>
  <c r="C739" i="8"/>
  <c r="C738" i="8"/>
  <c r="C737" i="8"/>
  <c r="C736" i="8"/>
  <c r="C735" i="8"/>
  <c r="C734" i="8"/>
  <c r="C733" i="8"/>
  <c r="C732" i="8"/>
  <c r="C731" i="8"/>
  <c r="C730" i="8"/>
  <c r="C729" i="8"/>
  <c r="C728" i="8"/>
  <c r="C727" i="8"/>
  <c r="C726" i="8"/>
  <c r="C725" i="8"/>
  <c r="C724" i="8"/>
  <c r="C723" i="8"/>
  <c r="C722" i="8"/>
  <c r="C721" i="8"/>
  <c r="C720" i="8"/>
  <c r="C719" i="8"/>
  <c r="C718" i="8"/>
  <c r="C717" i="8"/>
  <c r="C716" i="8"/>
  <c r="C715" i="8"/>
  <c r="C714" i="8"/>
  <c r="C713" i="8"/>
  <c r="C712" i="8"/>
  <c r="C711" i="8"/>
  <c r="C710" i="8"/>
  <c r="C709" i="8"/>
  <c r="C708" i="8"/>
  <c r="C707" i="8"/>
  <c r="C706" i="8"/>
  <c r="C705" i="8"/>
  <c r="C704" i="8"/>
  <c r="C703" i="8"/>
  <c r="C702" i="8"/>
  <c r="C701" i="8"/>
  <c r="C700" i="8"/>
  <c r="C699" i="8"/>
  <c r="C698" i="8"/>
  <c r="C697" i="8"/>
  <c r="C696" i="8"/>
  <c r="C695" i="8"/>
  <c r="C694" i="8"/>
  <c r="C693" i="8"/>
  <c r="C692" i="8"/>
  <c r="C691" i="8"/>
  <c r="C690" i="8"/>
  <c r="C689" i="8"/>
  <c r="C688" i="8"/>
  <c r="C687" i="8"/>
  <c r="C686" i="8"/>
  <c r="C685" i="8"/>
  <c r="C684" i="8"/>
  <c r="C683" i="8"/>
  <c r="C682" i="8"/>
  <c r="C681" i="8"/>
  <c r="C680" i="8"/>
  <c r="C679" i="8"/>
  <c r="C678" i="8"/>
  <c r="C677" i="8"/>
  <c r="C676" i="8"/>
  <c r="C675" i="8"/>
  <c r="C674" i="8"/>
  <c r="C673" i="8"/>
  <c r="C672" i="8"/>
  <c r="C671" i="8"/>
  <c r="C670" i="8"/>
  <c r="C669" i="8"/>
  <c r="C668" i="8"/>
  <c r="C667" i="8"/>
  <c r="C666" i="8"/>
  <c r="C665" i="8"/>
  <c r="C664" i="8"/>
  <c r="C663" i="8"/>
  <c r="C662" i="8"/>
  <c r="C661" i="8"/>
  <c r="C660" i="8"/>
  <c r="C659" i="8"/>
  <c r="C658" i="8"/>
  <c r="C657" i="8"/>
  <c r="C656" i="8"/>
  <c r="C655" i="8"/>
  <c r="C654" i="8"/>
  <c r="C653" i="8"/>
  <c r="C652" i="8"/>
  <c r="C651" i="8"/>
  <c r="C650" i="8"/>
  <c r="C649" i="8"/>
  <c r="C648" i="8"/>
  <c r="C647" i="8"/>
  <c r="C646" i="8"/>
  <c r="C645" i="8"/>
  <c r="C644" i="8"/>
  <c r="C643" i="8"/>
  <c r="C642" i="8"/>
  <c r="C641" i="8"/>
  <c r="C640" i="8"/>
  <c r="C639" i="8"/>
  <c r="C638" i="8"/>
  <c r="C637" i="8"/>
  <c r="C636" i="8"/>
  <c r="C635" i="8"/>
  <c r="C634" i="8"/>
  <c r="C633" i="8"/>
  <c r="C632" i="8"/>
  <c r="C631" i="8"/>
  <c r="C630" i="8"/>
  <c r="C629" i="8"/>
  <c r="C628" i="8"/>
  <c r="C627" i="8"/>
  <c r="C626" i="8"/>
  <c r="C625" i="8"/>
  <c r="C624" i="8"/>
  <c r="C623" i="8"/>
  <c r="C622" i="8"/>
  <c r="C621" i="8"/>
  <c r="C620" i="8"/>
  <c r="C619" i="8"/>
  <c r="C618" i="8"/>
  <c r="C617" i="8"/>
  <c r="C616" i="8"/>
  <c r="C615" i="8"/>
  <c r="C614" i="8"/>
  <c r="C613" i="8"/>
  <c r="C612" i="8"/>
  <c r="C611" i="8"/>
  <c r="C610" i="8"/>
  <c r="C609" i="8"/>
  <c r="C608" i="8"/>
  <c r="C607" i="8"/>
  <c r="C606" i="8"/>
  <c r="C605" i="8"/>
  <c r="C604" i="8"/>
  <c r="C603" i="8"/>
  <c r="C602" i="8"/>
  <c r="C601" i="8"/>
  <c r="C600" i="8"/>
  <c r="C599" i="8"/>
  <c r="C598" i="8"/>
  <c r="C597" i="8"/>
  <c r="C596" i="8"/>
  <c r="C595" i="8"/>
  <c r="C594" i="8"/>
  <c r="C593" i="8"/>
  <c r="C592" i="8"/>
  <c r="C591" i="8"/>
  <c r="C590" i="8"/>
  <c r="C589" i="8"/>
  <c r="C588" i="8"/>
  <c r="C587" i="8"/>
  <c r="C586" i="8"/>
  <c r="C585" i="8"/>
  <c r="C584" i="8"/>
  <c r="C583" i="8"/>
  <c r="C582" i="8"/>
  <c r="C581" i="8"/>
  <c r="C580" i="8"/>
  <c r="C579" i="8"/>
  <c r="C578" i="8"/>
  <c r="C577" i="8"/>
  <c r="C576" i="8"/>
  <c r="C575" i="8"/>
  <c r="C574" i="8"/>
  <c r="C573" i="8"/>
  <c r="C572" i="8"/>
  <c r="C571" i="8"/>
  <c r="C570" i="8"/>
  <c r="C569" i="8"/>
  <c r="C568" i="8"/>
  <c r="C567" i="8"/>
  <c r="C566" i="8"/>
  <c r="C565" i="8"/>
  <c r="C564" i="8"/>
  <c r="C563" i="8"/>
  <c r="C562" i="8"/>
  <c r="C561" i="8"/>
  <c r="C560" i="8"/>
  <c r="C559" i="8"/>
  <c r="C558" i="8"/>
  <c r="C557" i="8"/>
  <c r="C556" i="8"/>
  <c r="C555" i="8"/>
  <c r="C554" i="8"/>
  <c r="C553" i="8"/>
  <c r="C552" i="8"/>
  <c r="C551" i="8"/>
  <c r="C550" i="8"/>
  <c r="C549" i="8"/>
  <c r="C548" i="8"/>
  <c r="C547" i="8"/>
  <c r="C546" i="8"/>
  <c r="C545" i="8"/>
  <c r="C544" i="8"/>
  <c r="C543" i="8"/>
  <c r="C542" i="8"/>
  <c r="C541" i="8"/>
  <c r="C540" i="8"/>
  <c r="C539" i="8"/>
  <c r="C538" i="8"/>
  <c r="C537" i="8"/>
  <c r="C536" i="8"/>
  <c r="C535" i="8"/>
  <c r="C534" i="8"/>
  <c r="C533" i="8"/>
  <c r="C532" i="8"/>
  <c r="C531" i="8"/>
  <c r="C530" i="8"/>
  <c r="C529" i="8"/>
  <c r="C528" i="8"/>
  <c r="C527" i="8"/>
  <c r="C526" i="8"/>
  <c r="C525" i="8"/>
  <c r="C524" i="8"/>
  <c r="C523" i="8"/>
  <c r="C522" i="8"/>
  <c r="C521" i="8"/>
  <c r="C520" i="8"/>
  <c r="C519" i="8"/>
  <c r="C518" i="8"/>
  <c r="C517" i="8"/>
  <c r="C516" i="8"/>
  <c r="C515" i="8"/>
  <c r="C514" i="8"/>
  <c r="C513" i="8"/>
  <c r="C512" i="8"/>
  <c r="C511" i="8"/>
  <c r="C510" i="8"/>
  <c r="C509" i="8"/>
  <c r="C508" i="8"/>
  <c r="C507" i="8"/>
  <c r="C506" i="8"/>
  <c r="C505" i="8"/>
  <c r="C504" i="8"/>
  <c r="C503" i="8"/>
  <c r="C502" i="8"/>
  <c r="C501" i="8"/>
  <c r="C500" i="8"/>
  <c r="C499" i="8"/>
  <c r="C498" i="8"/>
  <c r="C497" i="8"/>
  <c r="C496" i="8"/>
  <c r="C495" i="8"/>
  <c r="C494" i="8"/>
  <c r="C493" i="8"/>
  <c r="C492" i="8"/>
  <c r="C491" i="8"/>
  <c r="C490" i="8"/>
  <c r="C489" i="8"/>
  <c r="C488" i="8"/>
  <c r="C487" i="8"/>
  <c r="C486" i="8"/>
  <c r="C485" i="8"/>
  <c r="C484" i="8"/>
  <c r="C483" i="8"/>
  <c r="C482" i="8"/>
  <c r="C481" i="8"/>
  <c r="C480" i="8"/>
  <c r="C479" i="8"/>
  <c r="C478" i="8"/>
  <c r="C477" i="8"/>
  <c r="C476" i="8"/>
  <c r="C475" i="8"/>
  <c r="C474" i="8"/>
  <c r="C473" i="8"/>
  <c r="C472" i="8"/>
  <c r="C471" i="8"/>
  <c r="C470" i="8"/>
  <c r="C469" i="8"/>
  <c r="C468" i="8"/>
  <c r="C467" i="8"/>
  <c r="C466" i="8"/>
  <c r="C465" i="8"/>
  <c r="C464" i="8"/>
  <c r="C463" i="8"/>
  <c r="C462" i="8"/>
  <c r="C461" i="8"/>
  <c r="C460" i="8"/>
  <c r="C459" i="8"/>
  <c r="C458" i="8"/>
  <c r="C457" i="8"/>
  <c r="C456" i="8"/>
  <c r="C455" i="8"/>
  <c r="C454" i="8"/>
  <c r="C453" i="8"/>
  <c r="C452" i="8"/>
  <c r="C451" i="8"/>
  <c r="C450" i="8"/>
  <c r="C449" i="8"/>
  <c r="C448" i="8"/>
  <c r="C447" i="8"/>
  <c r="C446" i="8"/>
  <c r="C445" i="8"/>
  <c r="C444" i="8"/>
  <c r="C443" i="8"/>
  <c r="C442" i="8"/>
  <c r="C441" i="8"/>
  <c r="C440" i="8"/>
  <c r="C439" i="8"/>
  <c r="C438" i="8"/>
  <c r="C437" i="8"/>
  <c r="C436" i="8"/>
  <c r="C435" i="8"/>
  <c r="C434" i="8"/>
  <c r="C433" i="8"/>
  <c r="C432" i="8"/>
  <c r="C431" i="8"/>
  <c r="C430" i="8"/>
  <c r="C429" i="8"/>
  <c r="C428" i="8"/>
  <c r="C427" i="8"/>
  <c r="C426" i="8"/>
  <c r="C425" i="8"/>
  <c r="C424" i="8"/>
  <c r="C423" i="8"/>
  <c r="C422" i="8"/>
  <c r="C421" i="8"/>
  <c r="C420" i="8"/>
  <c r="C419" i="8"/>
  <c r="C418" i="8"/>
  <c r="C417" i="8"/>
  <c r="C416" i="8"/>
  <c r="C415" i="8"/>
  <c r="C414" i="8"/>
  <c r="C413" i="8"/>
  <c r="C412" i="8"/>
  <c r="C411" i="8"/>
  <c r="C410" i="8"/>
  <c r="C409" i="8"/>
  <c r="C408" i="8"/>
  <c r="C407" i="8"/>
  <c r="C406" i="8"/>
  <c r="C405" i="8"/>
  <c r="C404" i="8"/>
  <c r="C403" i="8"/>
  <c r="C402" i="8"/>
  <c r="C401" i="8"/>
  <c r="C400" i="8"/>
  <c r="C399" i="8"/>
  <c r="C398" i="8"/>
  <c r="C397" i="8"/>
  <c r="C396" i="8"/>
  <c r="C395" i="8"/>
  <c r="C394" i="8"/>
  <c r="C393" i="8"/>
  <c r="C392" i="8"/>
  <c r="C391" i="8"/>
  <c r="C390" i="8"/>
  <c r="C389" i="8"/>
  <c r="C388" i="8"/>
  <c r="C387" i="8"/>
  <c r="C386" i="8"/>
  <c r="C385" i="8"/>
  <c r="C384" i="8"/>
  <c r="C383" i="8"/>
  <c r="C382" i="8"/>
  <c r="C381" i="8"/>
  <c r="C380" i="8"/>
  <c r="C379" i="8"/>
  <c r="C378" i="8"/>
  <c r="C377" i="8"/>
  <c r="C376" i="8"/>
  <c r="C375" i="8"/>
  <c r="C374" i="8"/>
  <c r="C373" i="8"/>
  <c r="C372" i="8"/>
  <c r="C371" i="8"/>
  <c r="C370" i="8"/>
  <c r="C369" i="8"/>
  <c r="C368" i="8"/>
  <c r="C367" i="8"/>
  <c r="C366" i="8"/>
  <c r="C365" i="8"/>
  <c r="C364" i="8"/>
  <c r="C363" i="8"/>
  <c r="C362" i="8"/>
  <c r="C361" i="8"/>
  <c r="C360" i="8"/>
  <c r="C359" i="8"/>
  <c r="C358" i="8"/>
  <c r="C357" i="8"/>
  <c r="C356" i="8"/>
  <c r="C355" i="8"/>
  <c r="C354" i="8"/>
  <c r="C353" i="8"/>
  <c r="C352" i="8"/>
  <c r="C351" i="8"/>
  <c r="C350" i="8"/>
  <c r="C349" i="8"/>
  <c r="C348" i="8"/>
  <c r="C347" i="8"/>
  <c r="C346" i="8"/>
  <c r="C345" i="8"/>
  <c r="C344" i="8"/>
  <c r="C343" i="8"/>
  <c r="C342" i="8"/>
  <c r="C341" i="8"/>
  <c r="C340" i="8"/>
  <c r="C339" i="8"/>
  <c r="C338" i="8"/>
  <c r="C337" i="8"/>
  <c r="C336" i="8"/>
  <c r="C335" i="8"/>
  <c r="C334" i="8"/>
  <c r="C333" i="8"/>
  <c r="C332" i="8"/>
  <c r="C331" i="8"/>
  <c r="C330" i="8"/>
  <c r="C329" i="8"/>
  <c r="C328" i="8"/>
  <c r="C327" i="8"/>
  <c r="C326" i="8"/>
  <c r="C325" i="8"/>
  <c r="C324" i="8"/>
  <c r="C323" i="8"/>
  <c r="C322" i="8"/>
  <c r="C321" i="8"/>
  <c r="C320" i="8"/>
  <c r="C319" i="8"/>
  <c r="C318" i="8"/>
  <c r="C317" i="8"/>
  <c r="C316" i="8"/>
  <c r="C315" i="8"/>
  <c r="C314" i="8"/>
  <c r="C313" i="8"/>
  <c r="C312" i="8"/>
  <c r="C311" i="8"/>
  <c r="C310" i="8"/>
  <c r="C309" i="8"/>
  <c r="C308" i="8"/>
  <c r="C307" i="8"/>
  <c r="C306" i="8"/>
  <c r="C305" i="8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1059" i="7"/>
  <c r="C1058" i="7"/>
  <c r="C1057" i="7"/>
  <c r="C1056" i="7"/>
  <c r="C1055" i="7"/>
  <c r="C1054" i="7"/>
  <c r="C1053" i="7"/>
  <c r="C1052" i="7"/>
  <c r="C1051" i="7"/>
  <c r="C1050" i="7"/>
  <c r="C1049" i="7"/>
  <c r="C1048" i="7"/>
  <c r="C1047" i="7"/>
  <c r="C1046" i="7"/>
  <c r="C1045" i="7"/>
  <c r="C1044" i="7"/>
  <c r="C1043" i="7"/>
  <c r="C1042" i="7"/>
  <c r="C1041" i="7"/>
  <c r="C1040" i="7"/>
  <c r="C1039" i="7"/>
  <c r="C1038" i="7"/>
  <c r="C1037" i="7"/>
  <c r="C1036" i="7"/>
  <c r="C1035" i="7"/>
  <c r="C1034" i="7"/>
  <c r="C1033" i="7"/>
  <c r="C1032" i="7"/>
  <c r="C1031" i="7"/>
  <c r="C1030" i="7"/>
  <c r="C1029" i="7"/>
  <c r="C1028" i="7"/>
  <c r="C1027" i="7"/>
  <c r="C1026" i="7"/>
  <c r="C1025" i="7"/>
  <c r="C1024" i="7"/>
  <c r="C1023" i="7"/>
  <c r="C1022" i="7"/>
  <c r="C1021" i="7"/>
  <c r="C1020" i="7"/>
  <c r="C1019" i="7"/>
  <c r="C1018" i="7"/>
  <c r="C1017" i="7"/>
  <c r="C1016" i="7"/>
  <c r="C1015" i="7"/>
  <c r="C1014" i="7"/>
  <c r="C1013" i="7"/>
  <c r="C1012" i="7"/>
  <c r="C1011" i="7"/>
  <c r="C1010" i="7"/>
  <c r="C1009" i="7"/>
  <c r="C1008" i="7"/>
  <c r="C1007" i="7"/>
  <c r="C1006" i="7"/>
  <c r="C1005" i="7"/>
  <c r="C1004" i="7"/>
  <c r="C1003" i="7"/>
  <c r="C1002" i="7"/>
  <c r="C1001" i="7"/>
  <c r="C1000" i="7"/>
  <c r="C999" i="7"/>
  <c r="C998" i="7"/>
  <c r="C997" i="7"/>
  <c r="C996" i="7"/>
  <c r="C995" i="7"/>
  <c r="C994" i="7"/>
  <c r="C993" i="7"/>
  <c r="C992" i="7"/>
  <c r="C991" i="7"/>
  <c r="C990" i="7"/>
  <c r="C989" i="7"/>
  <c r="C988" i="7"/>
  <c r="C987" i="7"/>
  <c r="C986" i="7"/>
  <c r="C985" i="7"/>
  <c r="C984" i="7"/>
  <c r="C983" i="7"/>
  <c r="C982" i="7"/>
  <c r="C981" i="7"/>
  <c r="C980" i="7"/>
  <c r="C979" i="7"/>
  <c r="C978" i="7"/>
  <c r="C977" i="7"/>
  <c r="C976" i="7"/>
  <c r="C975" i="7"/>
  <c r="C974" i="7"/>
  <c r="C973" i="7"/>
  <c r="C972" i="7"/>
  <c r="C971" i="7"/>
  <c r="C970" i="7"/>
  <c r="C969" i="7"/>
  <c r="C968" i="7"/>
  <c r="C967" i="7"/>
  <c r="C966" i="7"/>
  <c r="C965" i="7"/>
  <c r="C964" i="7"/>
  <c r="C963" i="7"/>
  <c r="C962" i="7"/>
  <c r="C961" i="7"/>
  <c r="C960" i="7"/>
  <c r="C959" i="7"/>
  <c r="C958" i="7"/>
  <c r="C957" i="7"/>
  <c r="C956" i="7"/>
  <c r="C955" i="7"/>
  <c r="C954" i="7"/>
  <c r="C953" i="7"/>
  <c r="C952" i="7"/>
  <c r="C951" i="7"/>
  <c r="C950" i="7"/>
  <c r="C949" i="7"/>
  <c r="C948" i="7"/>
  <c r="C947" i="7"/>
  <c r="C946" i="7"/>
  <c r="C945" i="7"/>
  <c r="C944" i="7"/>
  <c r="C943" i="7"/>
  <c r="C942" i="7"/>
  <c r="C941" i="7"/>
  <c r="C940" i="7"/>
  <c r="C939" i="7"/>
  <c r="C938" i="7"/>
  <c r="C937" i="7"/>
  <c r="C936" i="7"/>
  <c r="C935" i="7"/>
  <c r="C934" i="7"/>
  <c r="C933" i="7"/>
  <c r="C932" i="7"/>
  <c r="C931" i="7"/>
  <c r="C930" i="7"/>
  <c r="C929" i="7"/>
  <c r="C928" i="7"/>
  <c r="C927" i="7"/>
  <c r="C926" i="7"/>
  <c r="C925" i="7"/>
  <c r="C924" i="7"/>
  <c r="C923" i="7"/>
  <c r="C922" i="7"/>
  <c r="C921" i="7"/>
  <c r="C920" i="7"/>
  <c r="C919" i="7"/>
  <c r="C918" i="7"/>
  <c r="C917" i="7"/>
  <c r="C916" i="7"/>
  <c r="C915" i="7"/>
  <c r="C914" i="7"/>
  <c r="C913" i="7"/>
  <c r="C912" i="7"/>
  <c r="C911" i="7"/>
  <c r="C910" i="7"/>
  <c r="C909" i="7"/>
  <c r="C908" i="7"/>
  <c r="C907" i="7"/>
  <c r="C906" i="7"/>
  <c r="C905" i="7"/>
  <c r="C904" i="7"/>
  <c r="C903" i="7"/>
  <c r="C902" i="7"/>
  <c r="C901" i="7"/>
  <c r="C900" i="7"/>
  <c r="C899" i="7"/>
  <c r="C898" i="7"/>
  <c r="C897" i="7"/>
  <c r="C896" i="7"/>
  <c r="C895" i="7"/>
  <c r="C894" i="7"/>
  <c r="C893" i="7"/>
  <c r="C892" i="7"/>
  <c r="C891" i="7"/>
  <c r="C890" i="7"/>
  <c r="C889" i="7"/>
  <c r="C888" i="7"/>
  <c r="C887" i="7"/>
  <c r="C886" i="7"/>
  <c r="C885" i="7"/>
  <c r="C884" i="7"/>
  <c r="C883" i="7"/>
  <c r="C882" i="7"/>
  <c r="C881" i="7"/>
  <c r="C880" i="7"/>
  <c r="C879" i="7"/>
  <c r="C878" i="7"/>
  <c r="C877" i="7"/>
  <c r="C876" i="7"/>
  <c r="C875" i="7"/>
  <c r="C874" i="7"/>
  <c r="C873" i="7"/>
  <c r="C872" i="7"/>
  <c r="C871" i="7"/>
  <c r="C870" i="7"/>
  <c r="C869" i="7"/>
  <c r="C868" i="7"/>
  <c r="C867" i="7"/>
  <c r="C866" i="7"/>
  <c r="C865" i="7"/>
  <c r="C864" i="7"/>
  <c r="C863" i="7"/>
  <c r="C862" i="7"/>
  <c r="C861" i="7"/>
  <c r="C860" i="7"/>
  <c r="C859" i="7"/>
  <c r="C858" i="7"/>
  <c r="C857" i="7"/>
  <c r="C856" i="7"/>
  <c r="C855" i="7"/>
  <c r="C854" i="7"/>
  <c r="C853" i="7"/>
  <c r="C852" i="7"/>
  <c r="C851" i="7"/>
  <c r="C850" i="7"/>
  <c r="C849" i="7"/>
  <c r="C848" i="7"/>
  <c r="C847" i="7"/>
  <c r="C846" i="7"/>
  <c r="C845" i="7"/>
  <c r="C844" i="7"/>
  <c r="C843" i="7"/>
  <c r="C842" i="7"/>
  <c r="C841" i="7"/>
  <c r="C840" i="7"/>
  <c r="C839" i="7"/>
  <c r="C838" i="7"/>
  <c r="C837" i="7"/>
  <c r="C836" i="7"/>
  <c r="C835" i="7"/>
  <c r="C834" i="7"/>
  <c r="C833" i="7"/>
  <c r="C832" i="7"/>
  <c r="C831" i="7"/>
  <c r="C830" i="7"/>
  <c r="C829" i="7"/>
  <c r="C828" i="7"/>
  <c r="C827" i="7"/>
  <c r="C826" i="7"/>
  <c r="C825" i="7"/>
  <c r="C824" i="7"/>
  <c r="C823" i="7"/>
  <c r="C822" i="7"/>
  <c r="C821" i="7"/>
  <c r="C820" i="7"/>
  <c r="C819" i="7"/>
  <c r="C818" i="7"/>
  <c r="C817" i="7"/>
  <c r="C816" i="7"/>
  <c r="C815" i="7"/>
  <c r="C814" i="7"/>
  <c r="C813" i="7"/>
  <c r="C812" i="7"/>
  <c r="C811" i="7"/>
  <c r="C810" i="7"/>
  <c r="C809" i="7"/>
  <c r="C808" i="7"/>
  <c r="C807" i="7"/>
  <c r="C806" i="7"/>
  <c r="C805" i="7"/>
  <c r="C804" i="7"/>
  <c r="C803" i="7"/>
  <c r="C802" i="7"/>
  <c r="C801" i="7"/>
  <c r="C800" i="7"/>
  <c r="C799" i="7"/>
  <c r="C798" i="7"/>
  <c r="C797" i="7"/>
  <c r="C796" i="7"/>
  <c r="C795" i="7"/>
  <c r="C794" i="7"/>
  <c r="C793" i="7"/>
  <c r="C792" i="7"/>
  <c r="C791" i="7"/>
  <c r="C790" i="7"/>
  <c r="C789" i="7"/>
  <c r="C788" i="7"/>
  <c r="C787" i="7"/>
  <c r="C786" i="7"/>
  <c r="C785" i="7"/>
  <c r="C784" i="7"/>
  <c r="C783" i="7"/>
  <c r="C782" i="7"/>
  <c r="C781" i="7"/>
  <c r="C780" i="7"/>
  <c r="C779" i="7"/>
  <c r="C778" i="7"/>
  <c r="C777" i="7"/>
  <c r="C776" i="7"/>
  <c r="C775" i="7"/>
  <c r="C774" i="7"/>
  <c r="C773" i="7"/>
  <c r="C772" i="7"/>
  <c r="C771" i="7"/>
  <c r="C770" i="7"/>
  <c r="C769" i="7"/>
  <c r="C768" i="7"/>
  <c r="C767" i="7"/>
  <c r="C766" i="7"/>
  <c r="C765" i="7"/>
  <c r="C764" i="7"/>
  <c r="C763" i="7"/>
  <c r="C762" i="7"/>
  <c r="C761" i="7"/>
  <c r="C760" i="7"/>
  <c r="C759" i="7"/>
  <c r="C758" i="7"/>
  <c r="C757" i="7"/>
  <c r="C756" i="7"/>
  <c r="C755" i="7"/>
  <c r="C754" i="7"/>
  <c r="C753" i="7"/>
  <c r="C752" i="7"/>
  <c r="C751" i="7"/>
  <c r="C750" i="7"/>
  <c r="C749" i="7"/>
  <c r="C748" i="7"/>
  <c r="C747" i="7"/>
  <c r="C746" i="7"/>
  <c r="C745" i="7"/>
  <c r="C744" i="7"/>
  <c r="C743" i="7"/>
  <c r="C742" i="7"/>
  <c r="C741" i="7"/>
  <c r="C740" i="7"/>
  <c r="C739" i="7"/>
  <c r="C738" i="7"/>
  <c r="C737" i="7"/>
  <c r="C736" i="7"/>
  <c r="C735" i="7"/>
  <c r="C734" i="7"/>
  <c r="C733" i="7"/>
  <c r="C732" i="7"/>
  <c r="C731" i="7"/>
  <c r="C730" i="7"/>
  <c r="C729" i="7"/>
  <c r="C728" i="7"/>
  <c r="C727" i="7"/>
  <c r="C726" i="7"/>
  <c r="C725" i="7"/>
  <c r="C724" i="7"/>
  <c r="C723" i="7"/>
  <c r="C722" i="7"/>
  <c r="C721" i="7"/>
  <c r="C720" i="7"/>
  <c r="C719" i="7"/>
  <c r="C718" i="7"/>
  <c r="C717" i="7"/>
  <c r="C716" i="7"/>
  <c r="C715" i="7"/>
  <c r="C714" i="7"/>
  <c r="C713" i="7"/>
  <c r="C712" i="7"/>
  <c r="C711" i="7"/>
  <c r="C710" i="7"/>
  <c r="C709" i="7"/>
  <c r="C708" i="7"/>
  <c r="C707" i="7"/>
  <c r="C706" i="7"/>
  <c r="C705" i="7"/>
  <c r="C704" i="7"/>
  <c r="C703" i="7"/>
  <c r="C702" i="7"/>
  <c r="C701" i="7"/>
  <c r="C700" i="7"/>
  <c r="C699" i="7"/>
  <c r="C698" i="7"/>
  <c r="C697" i="7"/>
  <c r="C696" i="7"/>
  <c r="C695" i="7"/>
  <c r="C694" i="7"/>
  <c r="C693" i="7"/>
  <c r="C692" i="7"/>
  <c r="C691" i="7"/>
  <c r="C690" i="7"/>
  <c r="C689" i="7"/>
  <c r="C688" i="7"/>
  <c r="C687" i="7"/>
  <c r="C686" i="7"/>
  <c r="C685" i="7"/>
  <c r="C684" i="7"/>
  <c r="C683" i="7"/>
  <c r="C682" i="7"/>
  <c r="C681" i="7"/>
  <c r="C680" i="7"/>
  <c r="C679" i="7"/>
  <c r="C678" i="7"/>
  <c r="C677" i="7"/>
  <c r="C676" i="7"/>
  <c r="C675" i="7"/>
  <c r="C674" i="7"/>
  <c r="C673" i="7"/>
  <c r="C672" i="7"/>
  <c r="C671" i="7"/>
  <c r="C670" i="7"/>
  <c r="C669" i="7"/>
  <c r="C668" i="7"/>
  <c r="C667" i="7"/>
  <c r="C666" i="7"/>
  <c r="C665" i="7"/>
  <c r="C664" i="7"/>
  <c r="C663" i="7"/>
  <c r="C662" i="7"/>
  <c r="C661" i="7"/>
  <c r="C660" i="7"/>
  <c r="C659" i="7"/>
  <c r="C658" i="7"/>
  <c r="C657" i="7"/>
  <c r="C656" i="7"/>
  <c r="C655" i="7"/>
  <c r="C654" i="7"/>
  <c r="C653" i="7"/>
  <c r="C652" i="7"/>
  <c r="C651" i="7"/>
  <c r="C650" i="7"/>
  <c r="C649" i="7"/>
  <c r="C648" i="7"/>
  <c r="C647" i="7"/>
  <c r="C646" i="7"/>
  <c r="C645" i="7"/>
  <c r="C644" i="7"/>
  <c r="C643" i="7"/>
  <c r="C642" i="7"/>
  <c r="C641" i="7"/>
  <c r="C640" i="7"/>
  <c r="C639" i="7"/>
  <c r="C638" i="7"/>
  <c r="C637" i="7"/>
  <c r="C636" i="7"/>
  <c r="C635" i="7"/>
  <c r="C634" i="7"/>
  <c r="C633" i="7"/>
  <c r="C632" i="7"/>
  <c r="C631" i="7"/>
  <c r="C630" i="7"/>
  <c r="C629" i="7"/>
  <c r="C628" i="7"/>
  <c r="C627" i="7"/>
  <c r="C626" i="7"/>
  <c r="C625" i="7"/>
  <c r="C624" i="7"/>
  <c r="C623" i="7"/>
  <c r="C622" i="7"/>
  <c r="C621" i="7"/>
  <c r="C620" i="7"/>
  <c r="C619" i="7"/>
  <c r="C618" i="7"/>
  <c r="C617" i="7"/>
  <c r="C616" i="7"/>
  <c r="C615" i="7"/>
  <c r="C614" i="7"/>
  <c r="C613" i="7"/>
  <c r="C612" i="7"/>
  <c r="C611" i="7"/>
  <c r="C610" i="7"/>
  <c r="C609" i="7"/>
  <c r="C608" i="7"/>
  <c r="C607" i="7"/>
  <c r="C606" i="7"/>
  <c r="C605" i="7"/>
  <c r="C604" i="7"/>
  <c r="C603" i="7"/>
  <c r="C602" i="7"/>
  <c r="C601" i="7"/>
  <c r="C600" i="7"/>
  <c r="C599" i="7"/>
  <c r="C598" i="7"/>
  <c r="C597" i="7"/>
  <c r="C596" i="7"/>
  <c r="C595" i="7"/>
  <c r="C594" i="7"/>
  <c r="C593" i="7"/>
  <c r="C592" i="7"/>
  <c r="C591" i="7"/>
  <c r="C590" i="7"/>
  <c r="C589" i="7"/>
  <c r="C588" i="7"/>
  <c r="C587" i="7"/>
  <c r="C586" i="7"/>
  <c r="C585" i="7"/>
  <c r="C584" i="7"/>
  <c r="C583" i="7"/>
  <c r="C582" i="7"/>
  <c r="C581" i="7"/>
  <c r="C580" i="7"/>
  <c r="C579" i="7"/>
  <c r="C578" i="7"/>
  <c r="C577" i="7"/>
  <c r="C576" i="7"/>
  <c r="C575" i="7"/>
  <c r="C574" i="7"/>
  <c r="C573" i="7"/>
  <c r="C572" i="7"/>
  <c r="C571" i="7"/>
  <c r="C570" i="7"/>
  <c r="C569" i="7"/>
  <c r="C568" i="7"/>
  <c r="C567" i="7"/>
  <c r="C566" i="7"/>
  <c r="C565" i="7"/>
  <c r="C564" i="7"/>
  <c r="C563" i="7"/>
  <c r="C562" i="7"/>
  <c r="C561" i="7"/>
  <c r="C560" i="7"/>
  <c r="C559" i="7"/>
  <c r="C558" i="7"/>
  <c r="C557" i="7"/>
  <c r="C556" i="7"/>
  <c r="C555" i="7"/>
  <c r="C554" i="7"/>
  <c r="C553" i="7"/>
  <c r="C552" i="7"/>
  <c r="C551" i="7"/>
  <c r="C550" i="7"/>
  <c r="C549" i="7"/>
  <c r="C548" i="7"/>
  <c r="C547" i="7"/>
  <c r="C546" i="7"/>
  <c r="C545" i="7"/>
  <c r="C544" i="7"/>
  <c r="C543" i="7"/>
  <c r="C542" i="7"/>
  <c r="C541" i="7"/>
  <c r="C540" i="7"/>
  <c r="C539" i="7"/>
  <c r="C538" i="7"/>
  <c r="C537" i="7"/>
  <c r="C536" i="7"/>
  <c r="C535" i="7"/>
  <c r="C534" i="7"/>
  <c r="C533" i="7"/>
  <c r="C532" i="7"/>
  <c r="C531" i="7"/>
  <c r="C530" i="7"/>
  <c r="C529" i="7"/>
  <c r="C528" i="7"/>
  <c r="C527" i="7"/>
  <c r="C526" i="7"/>
  <c r="C525" i="7"/>
  <c r="C524" i="7"/>
  <c r="C523" i="7"/>
  <c r="C522" i="7"/>
  <c r="C521" i="7"/>
  <c r="C520" i="7"/>
  <c r="C519" i="7"/>
  <c r="C518" i="7"/>
  <c r="C517" i="7"/>
  <c r="C516" i="7"/>
  <c r="C515" i="7"/>
  <c r="C514" i="7"/>
  <c r="C513" i="7"/>
  <c r="C512" i="7"/>
  <c r="C511" i="7"/>
  <c r="C510" i="7"/>
  <c r="C509" i="7"/>
  <c r="C508" i="7"/>
  <c r="C507" i="7"/>
  <c r="C506" i="7"/>
  <c r="C505" i="7"/>
  <c r="C504" i="7"/>
  <c r="C503" i="7"/>
  <c r="C502" i="7"/>
  <c r="C501" i="7"/>
  <c r="C500" i="7"/>
  <c r="C499" i="7"/>
  <c r="C498" i="7"/>
  <c r="C497" i="7"/>
  <c r="C496" i="7"/>
  <c r="C495" i="7"/>
  <c r="C494" i="7"/>
  <c r="C493" i="7"/>
  <c r="C492" i="7"/>
  <c r="C491" i="7"/>
  <c r="C490" i="7"/>
  <c r="C489" i="7"/>
  <c r="C488" i="7"/>
  <c r="C487" i="7"/>
  <c r="C486" i="7"/>
  <c r="C485" i="7"/>
  <c r="C484" i="7"/>
  <c r="C483" i="7"/>
  <c r="C482" i="7"/>
  <c r="C481" i="7"/>
  <c r="C480" i="7"/>
  <c r="C479" i="7"/>
  <c r="C478" i="7"/>
  <c r="C477" i="7"/>
  <c r="C476" i="7"/>
  <c r="C475" i="7"/>
  <c r="C474" i="7"/>
  <c r="C473" i="7"/>
  <c r="C472" i="7"/>
  <c r="C471" i="7"/>
  <c r="C470" i="7"/>
  <c r="C469" i="7"/>
  <c r="C468" i="7"/>
  <c r="C467" i="7"/>
  <c r="C466" i="7"/>
  <c r="C465" i="7"/>
  <c r="C464" i="7"/>
  <c r="C463" i="7"/>
  <c r="C462" i="7"/>
  <c r="C461" i="7"/>
  <c r="C460" i="7"/>
  <c r="C459" i="7"/>
  <c r="C458" i="7"/>
  <c r="C457" i="7"/>
  <c r="C456" i="7"/>
  <c r="C455" i="7"/>
  <c r="C454" i="7"/>
  <c r="C453" i="7"/>
  <c r="C452" i="7"/>
  <c r="C451" i="7"/>
  <c r="C450" i="7"/>
  <c r="C449" i="7"/>
  <c r="C448" i="7"/>
  <c r="C447" i="7"/>
  <c r="C446" i="7"/>
  <c r="C445" i="7"/>
  <c r="C444" i="7"/>
  <c r="C443" i="7"/>
  <c r="C442" i="7"/>
  <c r="C441" i="7"/>
  <c r="C440" i="7"/>
  <c r="C439" i="7"/>
  <c r="C438" i="7"/>
  <c r="C437" i="7"/>
  <c r="C436" i="7"/>
  <c r="C435" i="7"/>
  <c r="C434" i="7"/>
  <c r="C433" i="7"/>
  <c r="C432" i="7"/>
  <c r="C431" i="7"/>
  <c r="C430" i="7"/>
  <c r="C429" i="7"/>
  <c r="C428" i="7"/>
  <c r="C427" i="7"/>
  <c r="C426" i="7"/>
  <c r="C425" i="7"/>
  <c r="C424" i="7"/>
  <c r="C423" i="7"/>
  <c r="C422" i="7"/>
  <c r="C421" i="7"/>
  <c r="C420" i="7"/>
  <c r="C419" i="7"/>
  <c r="C418" i="7"/>
  <c r="C417" i="7"/>
  <c r="C416" i="7"/>
  <c r="C415" i="7"/>
  <c r="C414" i="7"/>
  <c r="C413" i="7"/>
  <c r="C412" i="7"/>
  <c r="C411" i="7"/>
  <c r="C410" i="7"/>
  <c r="C409" i="7"/>
  <c r="C408" i="7"/>
  <c r="C407" i="7"/>
  <c r="C406" i="7"/>
  <c r="C405" i="7"/>
  <c r="C404" i="7"/>
  <c r="C403" i="7"/>
  <c r="C402" i="7"/>
  <c r="C401" i="7"/>
  <c r="C400" i="7"/>
  <c r="C399" i="7"/>
  <c r="C398" i="7"/>
  <c r="C397" i="7"/>
  <c r="C396" i="7"/>
  <c r="C395" i="7"/>
  <c r="C394" i="7"/>
  <c r="C393" i="7"/>
  <c r="C392" i="7"/>
  <c r="C391" i="7"/>
  <c r="C390" i="7"/>
  <c r="C389" i="7"/>
  <c r="C388" i="7"/>
  <c r="C387" i="7"/>
  <c r="C386" i="7"/>
  <c r="C385" i="7"/>
  <c r="C384" i="7"/>
  <c r="C383" i="7"/>
  <c r="C382" i="7"/>
  <c r="C381" i="7"/>
  <c r="C380" i="7"/>
  <c r="C379" i="7"/>
  <c r="C378" i="7"/>
  <c r="C377" i="7"/>
  <c r="C376" i="7"/>
  <c r="C375" i="7"/>
  <c r="C374" i="7"/>
  <c r="C373" i="7"/>
  <c r="C372" i="7"/>
  <c r="C371" i="7"/>
  <c r="C370" i="7"/>
  <c r="C369" i="7"/>
  <c r="C368" i="7"/>
  <c r="C367" i="7"/>
  <c r="C366" i="7"/>
  <c r="C365" i="7"/>
  <c r="C364" i="7"/>
  <c r="C363" i="7"/>
  <c r="C362" i="7"/>
  <c r="C361" i="7"/>
  <c r="C360" i="7"/>
  <c r="C359" i="7"/>
  <c r="C358" i="7"/>
  <c r="C357" i="7"/>
  <c r="C356" i="7"/>
  <c r="C355" i="7"/>
  <c r="C354" i="7"/>
  <c r="C353" i="7"/>
  <c r="C352" i="7"/>
  <c r="C351" i="7"/>
  <c r="C350" i="7"/>
  <c r="C349" i="7"/>
  <c r="C348" i="7"/>
  <c r="C347" i="7"/>
  <c r="C346" i="7"/>
  <c r="C345" i="7"/>
  <c r="C344" i="7"/>
  <c r="C343" i="7"/>
  <c r="C342" i="7"/>
  <c r="C341" i="7"/>
  <c r="C340" i="7"/>
  <c r="C339" i="7"/>
  <c r="C338" i="7"/>
  <c r="C337" i="7"/>
  <c r="C336" i="7"/>
  <c r="C335" i="7"/>
  <c r="C334" i="7"/>
  <c r="C333" i="7"/>
  <c r="C332" i="7"/>
  <c r="C331" i="7"/>
  <c r="C330" i="7"/>
  <c r="C329" i="7"/>
  <c r="C328" i="7"/>
  <c r="C327" i="7"/>
  <c r="C326" i="7"/>
  <c r="C325" i="7"/>
  <c r="C324" i="7"/>
  <c r="C323" i="7"/>
  <c r="C322" i="7"/>
  <c r="C321" i="7"/>
  <c r="C320" i="7"/>
  <c r="C319" i="7"/>
  <c r="C318" i="7"/>
  <c r="C317" i="7"/>
  <c r="C316" i="7"/>
  <c r="C315" i="7"/>
  <c r="C314" i="7"/>
  <c r="C313" i="7"/>
  <c r="C312" i="7"/>
  <c r="C311" i="7"/>
  <c r="C310" i="7"/>
  <c r="C309" i="7"/>
  <c r="C308" i="7"/>
  <c r="C307" i="7"/>
  <c r="C306" i="7"/>
  <c r="C305" i="7"/>
  <c r="C304" i="7"/>
  <c r="C303" i="7"/>
  <c r="C302" i="7"/>
  <c r="C301" i="7"/>
  <c r="C300" i="7"/>
  <c r="C299" i="7"/>
  <c r="C298" i="7"/>
  <c r="C297" i="7"/>
  <c r="C296" i="7"/>
  <c r="C295" i="7"/>
  <c r="C294" i="7"/>
  <c r="C293" i="7"/>
  <c r="C292" i="7"/>
  <c r="C291" i="7"/>
  <c r="C290" i="7"/>
  <c r="C289" i="7"/>
  <c r="C288" i="7"/>
  <c r="C287" i="7"/>
  <c r="C286" i="7"/>
  <c r="C285" i="7"/>
  <c r="C284" i="7"/>
  <c r="C283" i="7"/>
  <c r="C282" i="7"/>
  <c r="C281" i="7"/>
  <c r="C280" i="7"/>
  <c r="C279" i="7"/>
  <c r="C278" i="7"/>
  <c r="C277" i="7"/>
  <c r="C276" i="7"/>
  <c r="C275" i="7"/>
  <c r="C274" i="7"/>
  <c r="C273" i="7"/>
  <c r="C272" i="7"/>
  <c r="C271" i="7"/>
  <c r="C270" i="7"/>
  <c r="C269" i="7"/>
  <c r="C268" i="7"/>
  <c r="C267" i="7"/>
  <c r="C266" i="7"/>
  <c r="C265" i="7"/>
  <c r="C264" i="7"/>
  <c r="C263" i="7"/>
  <c r="C262" i="7"/>
  <c r="C261" i="7"/>
  <c r="C260" i="7"/>
  <c r="C259" i="7"/>
  <c r="C258" i="7"/>
  <c r="C257" i="7"/>
  <c r="C256" i="7"/>
  <c r="C255" i="7"/>
  <c r="C254" i="7"/>
  <c r="C253" i="7"/>
  <c r="C252" i="7"/>
  <c r="C251" i="7"/>
  <c r="C250" i="7"/>
  <c r="C249" i="7"/>
  <c r="C248" i="7"/>
  <c r="C247" i="7"/>
  <c r="C246" i="7"/>
  <c r="C245" i="7"/>
  <c r="C244" i="7"/>
  <c r="C243" i="7"/>
  <c r="C242" i="7"/>
  <c r="C241" i="7"/>
  <c r="C240" i="7"/>
  <c r="C239" i="7"/>
  <c r="C238" i="7"/>
  <c r="C237" i="7"/>
  <c r="C236" i="7"/>
  <c r="C235" i="7"/>
  <c r="C234" i="7"/>
  <c r="C233" i="7"/>
  <c r="C232" i="7"/>
  <c r="C231" i="7"/>
  <c r="C230" i="7"/>
  <c r="C229" i="7"/>
  <c r="C228" i="7"/>
  <c r="C227" i="7"/>
  <c r="C226" i="7"/>
  <c r="C225" i="7"/>
  <c r="C224" i="7"/>
  <c r="C223" i="7"/>
  <c r="C222" i="7"/>
  <c r="C221" i="7"/>
  <c r="C220" i="7"/>
  <c r="C219" i="7"/>
  <c r="C218" i="7"/>
  <c r="C217" i="7"/>
  <c r="C216" i="7"/>
  <c r="C215" i="7"/>
  <c r="C214" i="7"/>
  <c r="C213" i="7"/>
  <c r="C212" i="7"/>
  <c r="C211" i="7"/>
  <c r="C210" i="7"/>
  <c r="C209" i="7"/>
  <c r="C208" i="7"/>
  <c r="C207" i="7"/>
  <c r="C206" i="7"/>
  <c r="C205" i="7"/>
  <c r="C204" i="7"/>
  <c r="C203" i="7"/>
  <c r="C202" i="7"/>
  <c r="C201" i="7"/>
  <c r="C200" i="7"/>
  <c r="C199" i="7"/>
  <c r="C198" i="7"/>
  <c r="C197" i="7"/>
  <c r="C196" i="7"/>
  <c r="C195" i="7"/>
  <c r="C194" i="7"/>
  <c r="C193" i="7"/>
  <c r="C192" i="7"/>
  <c r="C191" i="7"/>
  <c r="C190" i="7"/>
  <c r="C189" i="7"/>
  <c r="C188" i="7"/>
  <c r="C187" i="7"/>
  <c r="C186" i="7"/>
  <c r="C185" i="7"/>
  <c r="C184" i="7"/>
  <c r="C183" i="7"/>
  <c r="C182" i="7"/>
  <c r="C181" i="7"/>
  <c r="C180" i="7"/>
  <c r="C179" i="7"/>
  <c r="C178" i="7"/>
  <c r="C177" i="7"/>
  <c r="C176" i="7"/>
  <c r="C175" i="7"/>
  <c r="C174" i="7"/>
  <c r="C173" i="7"/>
  <c r="C172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1059" i="6"/>
  <c r="C1058" i="6"/>
  <c r="C1057" i="6"/>
  <c r="C1056" i="6"/>
  <c r="C1055" i="6"/>
  <c r="C1054" i="6"/>
  <c r="C1053" i="6"/>
  <c r="C1052" i="6"/>
  <c r="C1051" i="6"/>
  <c r="C1050" i="6"/>
  <c r="C1049" i="6"/>
  <c r="C1048" i="6"/>
  <c r="C1047" i="6"/>
  <c r="C1046" i="6"/>
  <c r="C1045" i="6"/>
  <c r="C1044" i="6"/>
  <c r="C1043" i="6"/>
  <c r="C1042" i="6"/>
  <c r="C1041" i="6"/>
  <c r="C1040" i="6"/>
  <c r="C1039" i="6"/>
  <c r="C1038" i="6"/>
  <c r="C1037" i="6"/>
  <c r="C1036" i="6"/>
  <c r="C1035" i="6"/>
  <c r="C1034" i="6"/>
  <c r="C1033" i="6"/>
  <c r="C1032" i="6"/>
  <c r="C1031" i="6"/>
  <c r="C1030" i="6"/>
  <c r="C1029" i="6"/>
  <c r="C1028" i="6"/>
  <c r="C1027" i="6"/>
  <c r="C1026" i="6"/>
  <c r="C1025" i="6"/>
  <c r="C1024" i="6"/>
  <c r="C1023" i="6"/>
  <c r="C1022" i="6"/>
  <c r="C1021" i="6"/>
  <c r="C1020" i="6"/>
  <c r="C1019" i="6"/>
  <c r="C1018" i="6"/>
  <c r="C1017" i="6"/>
  <c r="C1016" i="6"/>
  <c r="C1015" i="6"/>
  <c r="C1014" i="6"/>
  <c r="C1013" i="6"/>
  <c r="C1012" i="6"/>
  <c r="C1011" i="6"/>
  <c r="C1010" i="6"/>
  <c r="C1009" i="6"/>
  <c r="C1008" i="6"/>
  <c r="C1007" i="6"/>
  <c r="C1006" i="6"/>
  <c r="C1005" i="6"/>
  <c r="C1004" i="6"/>
  <c r="C1003" i="6"/>
  <c r="C1002" i="6"/>
  <c r="C1001" i="6"/>
  <c r="C1000" i="6"/>
  <c r="C999" i="6"/>
  <c r="C998" i="6"/>
  <c r="C997" i="6"/>
  <c r="C996" i="6"/>
  <c r="C995" i="6"/>
  <c r="C994" i="6"/>
  <c r="C993" i="6"/>
  <c r="C992" i="6"/>
  <c r="C991" i="6"/>
  <c r="C990" i="6"/>
  <c r="C989" i="6"/>
  <c r="C988" i="6"/>
  <c r="C987" i="6"/>
  <c r="C986" i="6"/>
  <c r="C985" i="6"/>
  <c r="C984" i="6"/>
  <c r="C983" i="6"/>
  <c r="C982" i="6"/>
  <c r="C981" i="6"/>
  <c r="C980" i="6"/>
  <c r="C979" i="6"/>
  <c r="C978" i="6"/>
  <c r="C977" i="6"/>
  <c r="C976" i="6"/>
  <c r="C975" i="6"/>
  <c r="C974" i="6"/>
  <c r="C973" i="6"/>
  <c r="C972" i="6"/>
  <c r="C971" i="6"/>
  <c r="C970" i="6"/>
  <c r="C969" i="6"/>
  <c r="C968" i="6"/>
  <c r="C967" i="6"/>
  <c r="C966" i="6"/>
  <c r="C965" i="6"/>
  <c r="C964" i="6"/>
  <c r="C963" i="6"/>
  <c r="C962" i="6"/>
  <c r="C961" i="6"/>
  <c r="C960" i="6"/>
  <c r="C959" i="6"/>
  <c r="C958" i="6"/>
  <c r="C957" i="6"/>
  <c r="C956" i="6"/>
  <c r="C955" i="6"/>
  <c r="C954" i="6"/>
  <c r="C953" i="6"/>
  <c r="C952" i="6"/>
  <c r="C951" i="6"/>
  <c r="C950" i="6"/>
  <c r="C949" i="6"/>
  <c r="C948" i="6"/>
  <c r="C947" i="6"/>
  <c r="C946" i="6"/>
  <c r="C945" i="6"/>
  <c r="C944" i="6"/>
  <c r="C943" i="6"/>
  <c r="C942" i="6"/>
  <c r="C941" i="6"/>
  <c r="C940" i="6"/>
  <c r="C939" i="6"/>
  <c r="C938" i="6"/>
  <c r="C937" i="6"/>
  <c r="C936" i="6"/>
  <c r="C935" i="6"/>
  <c r="C934" i="6"/>
  <c r="C933" i="6"/>
  <c r="C932" i="6"/>
  <c r="C931" i="6"/>
  <c r="C930" i="6"/>
  <c r="C929" i="6"/>
  <c r="C928" i="6"/>
  <c r="C927" i="6"/>
  <c r="C926" i="6"/>
  <c r="C925" i="6"/>
  <c r="C924" i="6"/>
  <c r="C923" i="6"/>
  <c r="C922" i="6"/>
  <c r="C921" i="6"/>
  <c r="C920" i="6"/>
  <c r="C919" i="6"/>
  <c r="C918" i="6"/>
  <c r="C917" i="6"/>
  <c r="C916" i="6"/>
  <c r="C915" i="6"/>
  <c r="C914" i="6"/>
  <c r="C913" i="6"/>
  <c r="C912" i="6"/>
  <c r="C911" i="6"/>
  <c r="C910" i="6"/>
  <c r="C909" i="6"/>
  <c r="C908" i="6"/>
  <c r="C907" i="6"/>
  <c r="C906" i="6"/>
  <c r="C905" i="6"/>
  <c r="C904" i="6"/>
  <c r="C903" i="6"/>
  <c r="C902" i="6"/>
  <c r="C901" i="6"/>
  <c r="C900" i="6"/>
  <c r="C899" i="6"/>
  <c r="C898" i="6"/>
  <c r="C897" i="6"/>
  <c r="C896" i="6"/>
  <c r="C895" i="6"/>
  <c r="C894" i="6"/>
  <c r="C893" i="6"/>
  <c r="C892" i="6"/>
  <c r="C891" i="6"/>
  <c r="C890" i="6"/>
  <c r="C889" i="6"/>
  <c r="C888" i="6"/>
  <c r="C887" i="6"/>
  <c r="C886" i="6"/>
  <c r="C885" i="6"/>
  <c r="C884" i="6"/>
  <c r="C883" i="6"/>
  <c r="C882" i="6"/>
  <c r="C881" i="6"/>
  <c r="C880" i="6"/>
  <c r="C879" i="6"/>
  <c r="C878" i="6"/>
  <c r="C877" i="6"/>
  <c r="C876" i="6"/>
  <c r="C875" i="6"/>
  <c r="C874" i="6"/>
  <c r="C873" i="6"/>
  <c r="C872" i="6"/>
  <c r="C871" i="6"/>
  <c r="C870" i="6"/>
  <c r="C869" i="6"/>
  <c r="C868" i="6"/>
  <c r="C867" i="6"/>
  <c r="C866" i="6"/>
  <c r="C865" i="6"/>
  <c r="C864" i="6"/>
  <c r="C863" i="6"/>
  <c r="C862" i="6"/>
  <c r="C861" i="6"/>
  <c r="C860" i="6"/>
  <c r="C859" i="6"/>
  <c r="C858" i="6"/>
  <c r="C857" i="6"/>
  <c r="C856" i="6"/>
  <c r="C855" i="6"/>
  <c r="C854" i="6"/>
  <c r="C853" i="6"/>
  <c r="C852" i="6"/>
  <c r="C851" i="6"/>
  <c r="C850" i="6"/>
  <c r="C849" i="6"/>
  <c r="C848" i="6"/>
  <c r="C847" i="6"/>
  <c r="C846" i="6"/>
  <c r="C845" i="6"/>
  <c r="C844" i="6"/>
  <c r="C843" i="6"/>
  <c r="C842" i="6"/>
  <c r="C841" i="6"/>
  <c r="C840" i="6"/>
  <c r="C839" i="6"/>
  <c r="C838" i="6"/>
  <c r="C837" i="6"/>
  <c r="C836" i="6"/>
  <c r="C835" i="6"/>
  <c r="C834" i="6"/>
  <c r="C833" i="6"/>
  <c r="C832" i="6"/>
  <c r="C831" i="6"/>
  <c r="C830" i="6"/>
  <c r="C829" i="6"/>
  <c r="C828" i="6"/>
  <c r="C827" i="6"/>
  <c r="C826" i="6"/>
  <c r="C825" i="6"/>
  <c r="C824" i="6"/>
  <c r="C823" i="6"/>
  <c r="C822" i="6"/>
  <c r="C821" i="6"/>
  <c r="C820" i="6"/>
  <c r="C819" i="6"/>
  <c r="C818" i="6"/>
  <c r="C817" i="6"/>
  <c r="C816" i="6"/>
  <c r="C815" i="6"/>
  <c r="C814" i="6"/>
  <c r="C813" i="6"/>
  <c r="C812" i="6"/>
  <c r="C811" i="6"/>
  <c r="C810" i="6"/>
  <c r="C809" i="6"/>
  <c r="C808" i="6"/>
  <c r="C807" i="6"/>
  <c r="C806" i="6"/>
  <c r="C805" i="6"/>
  <c r="C804" i="6"/>
  <c r="C803" i="6"/>
  <c r="C802" i="6"/>
  <c r="C801" i="6"/>
  <c r="C800" i="6"/>
  <c r="C799" i="6"/>
  <c r="C798" i="6"/>
  <c r="C797" i="6"/>
  <c r="C796" i="6"/>
  <c r="C795" i="6"/>
  <c r="C794" i="6"/>
  <c r="C793" i="6"/>
  <c r="C792" i="6"/>
  <c r="C791" i="6"/>
  <c r="C790" i="6"/>
  <c r="C789" i="6"/>
  <c r="C788" i="6"/>
  <c r="C787" i="6"/>
  <c r="C786" i="6"/>
  <c r="C785" i="6"/>
  <c r="C784" i="6"/>
  <c r="C783" i="6"/>
  <c r="C782" i="6"/>
  <c r="C781" i="6"/>
  <c r="C780" i="6"/>
  <c r="C779" i="6"/>
  <c r="C778" i="6"/>
  <c r="C777" i="6"/>
  <c r="C776" i="6"/>
  <c r="C775" i="6"/>
  <c r="C774" i="6"/>
  <c r="C773" i="6"/>
  <c r="C772" i="6"/>
  <c r="C771" i="6"/>
  <c r="C770" i="6"/>
  <c r="C769" i="6"/>
  <c r="C768" i="6"/>
  <c r="C767" i="6"/>
  <c r="C766" i="6"/>
  <c r="C765" i="6"/>
  <c r="C764" i="6"/>
  <c r="C763" i="6"/>
  <c r="C762" i="6"/>
  <c r="C761" i="6"/>
  <c r="C760" i="6"/>
  <c r="C759" i="6"/>
  <c r="C758" i="6"/>
  <c r="C757" i="6"/>
  <c r="C756" i="6"/>
  <c r="C755" i="6"/>
  <c r="C754" i="6"/>
  <c r="C753" i="6"/>
  <c r="C752" i="6"/>
  <c r="C751" i="6"/>
  <c r="C750" i="6"/>
  <c r="C749" i="6"/>
  <c r="C748" i="6"/>
  <c r="C747" i="6"/>
  <c r="C746" i="6"/>
  <c r="C745" i="6"/>
  <c r="C744" i="6"/>
  <c r="C743" i="6"/>
  <c r="C742" i="6"/>
  <c r="C741" i="6"/>
  <c r="C740" i="6"/>
  <c r="C739" i="6"/>
  <c r="C738" i="6"/>
  <c r="C737" i="6"/>
  <c r="C736" i="6"/>
  <c r="C735" i="6"/>
  <c r="C734" i="6"/>
  <c r="C733" i="6"/>
  <c r="C732" i="6"/>
  <c r="C731" i="6"/>
  <c r="C730" i="6"/>
  <c r="C729" i="6"/>
  <c r="C728" i="6"/>
  <c r="C727" i="6"/>
  <c r="C726" i="6"/>
  <c r="C725" i="6"/>
  <c r="C724" i="6"/>
  <c r="C723" i="6"/>
  <c r="C722" i="6"/>
  <c r="C721" i="6"/>
  <c r="C720" i="6"/>
  <c r="C719" i="6"/>
  <c r="C718" i="6"/>
  <c r="C717" i="6"/>
  <c r="C716" i="6"/>
  <c r="C715" i="6"/>
  <c r="C714" i="6"/>
  <c r="C713" i="6"/>
  <c r="C712" i="6"/>
  <c r="C711" i="6"/>
  <c r="C710" i="6"/>
  <c r="C709" i="6"/>
  <c r="C708" i="6"/>
  <c r="C707" i="6"/>
  <c r="C706" i="6"/>
  <c r="C705" i="6"/>
  <c r="C704" i="6"/>
  <c r="C703" i="6"/>
  <c r="C702" i="6"/>
  <c r="C701" i="6"/>
  <c r="C700" i="6"/>
  <c r="C699" i="6"/>
  <c r="C698" i="6"/>
  <c r="C697" i="6"/>
  <c r="C696" i="6"/>
  <c r="C695" i="6"/>
  <c r="C694" i="6"/>
  <c r="C693" i="6"/>
  <c r="C692" i="6"/>
  <c r="C691" i="6"/>
  <c r="C690" i="6"/>
  <c r="C689" i="6"/>
  <c r="C688" i="6"/>
  <c r="C687" i="6"/>
  <c r="C686" i="6"/>
  <c r="C685" i="6"/>
  <c r="C684" i="6"/>
  <c r="C683" i="6"/>
  <c r="C682" i="6"/>
  <c r="C681" i="6"/>
  <c r="C680" i="6"/>
  <c r="C679" i="6"/>
  <c r="C678" i="6"/>
  <c r="C677" i="6"/>
  <c r="C676" i="6"/>
  <c r="C675" i="6"/>
  <c r="C674" i="6"/>
  <c r="C673" i="6"/>
  <c r="C672" i="6"/>
  <c r="C671" i="6"/>
  <c r="C670" i="6"/>
  <c r="C669" i="6"/>
  <c r="C668" i="6"/>
  <c r="C667" i="6"/>
  <c r="C666" i="6"/>
  <c r="C665" i="6"/>
  <c r="C664" i="6"/>
  <c r="C663" i="6"/>
  <c r="C662" i="6"/>
  <c r="C661" i="6"/>
  <c r="C660" i="6"/>
  <c r="C659" i="6"/>
  <c r="C658" i="6"/>
  <c r="C657" i="6"/>
  <c r="C656" i="6"/>
  <c r="C655" i="6"/>
  <c r="C654" i="6"/>
  <c r="C653" i="6"/>
  <c r="C652" i="6"/>
  <c r="C651" i="6"/>
  <c r="C650" i="6"/>
  <c r="C649" i="6"/>
  <c r="C648" i="6"/>
  <c r="C647" i="6"/>
  <c r="C646" i="6"/>
  <c r="C645" i="6"/>
  <c r="C644" i="6"/>
  <c r="C643" i="6"/>
  <c r="C642" i="6"/>
  <c r="C641" i="6"/>
  <c r="C640" i="6"/>
  <c r="C639" i="6"/>
  <c r="C638" i="6"/>
  <c r="C637" i="6"/>
  <c r="C636" i="6"/>
  <c r="C635" i="6"/>
  <c r="C634" i="6"/>
  <c r="C633" i="6"/>
  <c r="C632" i="6"/>
  <c r="C631" i="6"/>
  <c r="C630" i="6"/>
  <c r="C629" i="6"/>
  <c r="C628" i="6"/>
  <c r="C627" i="6"/>
  <c r="C626" i="6"/>
  <c r="C625" i="6"/>
  <c r="C624" i="6"/>
  <c r="C623" i="6"/>
  <c r="C622" i="6"/>
  <c r="C621" i="6"/>
  <c r="C620" i="6"/>
  <c r="C619" i="6"/>
  <c r="C618" i="6"/>
  <c r="C617" i="6"/>
  <c r="C616" i="6"/>
  <c r="C615" i="6"/>
  <c r="C614" i="6"/>
  <c r="C613" i="6"/>
  <c r="C612" i="6"/>
  <c r="C611" i="6"/>
  <c r="C610" i="6"/>
  <c r="C609" i="6"/>
  <c r="C608" i="6"/>
  <c r="C607" i="6"/>
  <c r="C606" i="6"/>
  <c r="C605" i="6"/>
  <c r="C604" i="6"/>
  <c r="C603" i="6"/>
  <c r="C602" i="6"/>
  <c r="C601" i="6"/>
  <c r="C600" i="6"/>
  <c r="C599" i="6"/>
  <c r="C598" i="6"/>
  <c r="C597" i="6"/>
  <c r="C596" i="6"/>
  <c r="C595" i="6"/>
  <c r="C594" i="6"/>
  <c r="C593" i="6"/>
  <c r="C592" i="6"/>
  <c r="C591" i="6"/>
  <c r="C590" i="6"/>
  <c r="C589" i="6"/>
  <c r="C588" i="6"/>
  <c r="C587" i="6"/>
  <c r="C586" i="6"/>
  <c r="C585" i="6"/>
  <c r="C584" i="6"/>
  <c r="C583" i="6"/>
  <c r="C582" i="6"/>
  <c r="C581" i="6"/>
  <c r="C580" i="6"/>
  <c r="C579" i="6"/>
  <c r="C578" i="6"/>
  <c r="C577" i="6"/>
  <c r="C576" i="6"/>
  <c r="C575" i="6"/>
  <c r="C574" i="6"/>
  <c r="C573" i="6"/>
  <c r="C572" i="6"/>
  <c r="C571" i="6"/>
  <c r="C570" i="6"/>
  <c r="C569" i="6"/>
  <c r="C568" i="6"/>
  <c r="C567" i="6"/>
  <c r="C566" i="6"/>
  <c r="C565" i="6"/>
  <c r="C564" i="6"/>
  <c r="C563" i="6"/>
  <c r="C562" i="6"/>
  <c r="C561" i="6"/>
  <c r="C560" i="6"/>
  <c r="C559" i="6"/>
  <c r="C558" i="6"/>
  <c r="C557" i="6"/>
  <c r="C556" i="6"/>
  <c r="C555" i="6"/>
  <c r="C554" i="6"/>
  <c r="C553" i="6"/>
  <c r="C552" i="6"/>
  <c r="C551" i="6"/>
  <c r="C550" i="6"/>
  <c r="C549" i="6"/>
  <c r="C548" i="6"/>
  <c r="C547" i="6"/>
  <c r="C546" i="6"/>
  <c r="C545" i="6"/>
  <c r="C544" i="6"/>
  <c r="C543" i="6"/>
  <c r="C542" i="6"/>
  <c r="C541" i="6"/>
  <c r="C540" i="6"/>
  <c r="C539" i="6"/>
  <c r="C538" i="6"/>
  <c r="C537" i="6"/>
  <c r="C536" i="6"/>
  <c r="C535" i="6"/>
  <c r="C534" i="6"/>
  <c r="C533" i="6"/>
  <c r="C532" i="6"/>
  <c r="C531" i="6"/>
  <c r="C530" i="6"/>
  <c r="C529" i="6"/>
  <c r="C528" i="6"/>
  <c r="C527" i="6"/>
  <c r="C526" i="6"/>
  <c r="C525" i="6"/>
  <c r="C524" i="6"/>
  <c r="C523" i="6"/>
  <c r="C522" i="6"/>
  <c r="C521" i="6"/>
  <c r="C520" i="6"/>
  <c r="C519" i="6"/>
  <c r="C518" i="6"/>
  <c r="C517" i="6"/>
  <c r="C516" i="6"/>
  <c r="C515" i="6"/>
  <c r="C514" i="6"/>
  <c r="C513" i="6"/>
  <c r="C512" i="6"/>
  <c r="C511" i="6"/>
  <c r="C510" i="6"/>
  <c r="C509" i="6"/>
  <c r="C508" i="6"/>
  <c r="C507" i="6"/>
  <c r="C506" i="6"/>
  <c r="C505" i="6"/>
  <c r="C504" i="6"/>
  <c r="C503" i="6"/>
  <c r="C502" i="6"/>
  <c r="C501" i="6"/>
  <c r="C500" i="6"/>
  <c r="C499" i="6"/>
  <c r="C498" i="6"/>
  <c r="C497" i="6"/>
  <c r="C496" i="6"/>
  <c r="C495" i="6"/>
  <c r="C494" i="6"/>
  <c r="C493" i="6"/>
  <c r="C492" i="6"/>
  <c r="C491" i="6"/>
  <c r="C490" i="6"/>
  <c r="C489" i="6"/>
  <c r="C488" i="6"/>
  <c r="C487" i="6"/>
  <c r="C486" i="6"/>
  <c r="C485" i="6"/>
  <c r="C484" i="6"/>
  <c r="C483" i="6"/>
  <c r="C482" i="6"/>
  <c r="C481" i="6"/>
  <c r="C480" i="6"/>
  <c r="C479" i="6"/>
  <c r="C478" i="6"/>
  <c r="C477" i="6"/>
  <c r="C476" i="6"/>
  <c r="C475" i="6"/>
  <c r="C474" i="6"/>
  <c r="C473" i="6"/>
  <c r="C472" i="6"/>
  <c r="C471" i="6"/>
  <c r="C470" i="6"/>
  <c r="C469" i="6"/>
  <c r="C468" i="6"/>
  <c r="C467" i="6"/>
  <c r="C466" i="6"/>
  <c r="C465" i="6"/>
  <c r="C464" i="6"/>
  <c r="C463" i="6"/>
  <c r="C462" i="6"/>
  <c r="C461" i="6"/>
  <c r="C460" i="6"/>
  <c r="C459" i="6"/>
  <c r="C458" i="6"/>
  <c r="C457" i="6"/>
  <c r="C456" i="6"/>
  <c r="C455" i="6"/>
  <c r="C454" i="6"/>
  <c r="C453" i="6"/>
  <c r="C452" i="6"/>
  <c r="C451" i="6"/>
  <c r="C450" i="6"/>
  <c r="C449" i="6"/>
  <c r="C448" i="6"/>
  <c r="C447" i="6"/>
  <c r="C446" i="6"/>
  <c r="C445" i="6"/>
  <c r="C444" i="6"/>
  <c r="C443" i="6"/>
  <c r="C442" i="6"/>
  <c r="C441" i="6"/>
  <c r="C440" i="6"/>
  <c r="C439" i="6"/>
  <c r="C438" i="6"/>
  <c r="C437" i="6"/>
  <c r="C436" i="6"/>
  <c r="C435" i="6"/>
  <c r="C434" i="6"/>
  <c r="C433" i="6"/>
  <c r="C432" i="6"/>
  <c r="C431" i="6"/>
  <c r="C430" i="6"/>
  <c r="C429" i="6"/>
  <c r="C428" i="6"/>
  <c r="C427" i="6"/>
  <c r="C426" i="6"/>
  <c r="C425" i="6"/>
  <c r="C424" i="6"/>
  <c r="C423" i="6"/>
  <c r="C422" i="6"/>
  <c r="C421" i="6"/>
  <c r="C420" i="6"/>
  <c r="C419" i="6"/>
  <c r="C418" i="6"/>
  <c r="C417" i="6"/>
  <c r="C416" i="6"/>
  <c r="C415" i="6"/>
  <c r="C414" i="6"/>
  <c r="C413" i="6"/>
  <c r="C412" i="6"/>
  <c r="C411" i="6"/>
  <c r="C410" i="6"/>
  <c r="C409" i="6"/>
  <c r="C408" i="6"/>
  <c r="C407" i="6"/>
  <c r="C406" i="6"/>
  <c r="C405" i="6"/>
  <c r="C404" i="6"/>
  <c r="C403" i="6"/>
  <c r="C402" i="6"/>
  <c r="C401" i="6"/>
  <c r="C400" i="6"/>
  <c r="C399" i="6"/>
  <c r="C398" i="6"/>
  <c r="C397" i="6"/>
  <c r="C396" i="6"/>
  <c r="C395" i="6"/>
  <c r="C394" i="6"/>
  <c r="C393" i="6"/>
  <c r="C392" i="6"/>
  <c r="C391" i="6"/>
  <c r="C390" i="6"/>
  <c r="C389" i="6"/>
  <c r="C388" i="6"/>
  <c r="C387" i="6"/>
  <c r="C386" i="6"/>
  <c r="C385" i="6"/>
  <c r="C384" i="6"/>
  <c r="C383" i="6"/>
  <c r="C382" i="6"/>
  <c r="C381" i="6"/>
  <c r="C380" i="6"/>
  <c r="C379" i="6"/>
  <c r="C378" i="6"/>
  <c r="C377" i="6"/>
  <c r="C376" i="6"/>
  <c r="C375" i="6"/>
  <c r="C374" i="6"/>
  <c r="C373" i="6"/>
  <c r="C372" i="6"/>
  <c r="C371" i="6"/>
  <c r="C370" i="6"/>
  <c r="C369" i="6"/>
  <c r="C368" i="6"/>
  <c r="C367" i="6"/>
  <c r="C366" i="6"/>
  <c r="C365" i="6"/>
  <c r="C364" i="6"/>
  <c r="C363" i="6"/>
  <c r="C362" i="6"/>
  <c r="C361" i="6"/>
  <c r="C360" i="6"/>
  <c r="C359" i="6"/>
  <c r="C358" i="6"/>
  <c r="C357" i="6"/>
  <c r="C356" i="6"/>
  <c r="C355" i="6"/>
  <c r="C354" i="6"/>
  <c r="C353" i="6"/>
  <c r="C352" i="6"/>
  <c r="C351" i="6"/>
  <c r="C350" i="6"/>
  <c r="C349" i="6"/>
  <c r="C348" i="6"/>
  <c r="C347" i="6"/>
  <c r="C346" i="6"/>
  <c r="C345" i="6"/>
  <c r="C344" i="6"/>
  <c r="C343" i="6"/>
  <c r="C342" i="6"/>
  <c r="C341" i="6"/>
  <c r="C340" i="6"/>
  <c r="C339" i="6"/>
  <c r="C338" i="6"/>
  <c r="C337" i="6"/>
  <c r="C336" i="6"/>
  <c r="C335" i="6"/>
  <c r="C334" i="6"/>
  <c r="C333" i="6"/>
  <c r="C332" i="6"/>
  <c r="C331" i="6"/>
  <c r="C330" i="6"/>
  <c r="C329" i="6"/>
  <c r="C328" i="6"/>
  <c r="C327" i="6"/>
  <c r="C326" i="6"/>
  <c r="C325" i="6"/>
  <c r="C324" i="6"/>
  <c r="C323" i="6"/>
  <c r="C322" i="6"/>
  <c r="C321" i="6"/>
  <c r="C320" i="6"/>
  <c r="C319" i="6"/>
  <c r="C318" i="6"/>
  <c r="C317" i="6"/>
  <c r="C316" i="6"/>
  <c r="C315" i="6"/>
  <c r="C314" i="6"/>
  <c r="C313" i="6"/>
  <c r="C312" i="6"/>
  <c r="C311" i="6"/>
  <c r="C310" i="6"/>
  <c r="C309" i="6"/>
  <c r="C308" i="6"/>
  <c r="C307" i="6"/>
  <c r="C306" i="6"/>
  <c r="C305" i="6"/>
  <c r="C304" i="6"/>
  <c r="C303" i="6"/>
  <c r="C302" i="6"/>
  <c r="C301" i="6"/>
  <c r="C300" i="6"/>
  <c r="C299" i="6"/>
  <c r="C298" i="6"/>
  <c r="C297" i="6"/>
  <c r="C296" i="6"/>
  <c r="C295" i="6"/>
  <c r="C294" i="6"/>
  <c r="C293" i="6"/>
  <c r="C292" i="6"/>
  <c r="C291" i="6"/>
  <c r="C290" i="6"/>
  <c r="C289" i="6"/>
  <c r="C288" i="6"/>
  <c r="C287" i="6"/>
  <c r="C286" i="6"/>
  <c r="C285" i="6"/>
  <c r="C284" i="6"/>
  <c r="C283" i="6"/>
  <c r="C282" i="6"/>
  <c r="C281" i="6"/>
  <c r="C280" i="6"/>
  <c r="C279" i="6"/>
  <c r="C278" i="6"/>
  <c r="C277" i="6"/>
  <c r="C276" i="6"/>
  <c r="C275" i="6"/>
  <c r="C274" i="6"/>
  <c r="C273" i="6"/>
  <c r="C272" i="6"/>
  <c r="C271" i="6"/>
  <c r="C270" i="6"/>
  <c r="C269" i="6"/>
  <c r="C268" i="6"/>
  <c r="C267" i="6"/>
  <c r="C266" i="6"/>
  <c r="C265" i="6"/>
  <c r="C264" i="6"/>
  <c r="C263" i="6"/>
  <c r="C262" i="6"/>
  <c r="C261" i="6"/>
  <c r="C260" i="6"/>
  <c r="C259" i="6"/>
  <c r="C258" i="6"/>
  <c r="C257" i="6"/>
  <c r="C256" i="6"/>
  <c r="C255" i="6"/>
  <c r="C254" i="6"/>
  <c r="C253" i="6"/>
  <c r="C252" i="6"/>
  <c r="C251" i="6"/>
  <c r="C250" i="6"/>
  <c r="C249" i="6"/>
  <c r="C248" i="6"/>
  <c r="C247" i="6"/>
  <c r="C246" i="6"/>
  <c r="C245" i="6"/>
  <c r="C244" i="6"/>
  <c r="C243" i="6"/>
  <c r="C242" i="6"/>
  <c r="C241" i="6"/>
  <c r="C240" i="6"/>
  <c r="C239" i="6"/>
  <c r="C238" i="6"/>
  <c r="C237" i="6"/>
  <c r="C236" i="6"/>
  <c r="C235" i="6"/>
  <c r="C234" i="6"/>
  <c r="C233" i="6"/>
  <c r="C232" i="6"/>
  <c r="C231" i="6"/>
  <c r="C230" i="6"/>
  <c r="C229" i="6"/>
  <c r="C228" i="6"/>
  <c r="C227" i="6"/>
  <c r="C226" i="6"/>
  <c r="C225" i="6"/>
  <c r="C224" i="6"/>
  <c r="C223" i="6"/>
  <c r="C222" i="6"/>
  <c r="C221" i="6"/>
  <c r="C220" i="6"/>
  <c r="C219" i="6"/>
  <c r="C218" i="6"/>
  <c r="C217" i="6"/>
  <c r="C216" i="6"/>
  <c r="C215" i="6"/>
  <c r="C214" i="6"/>
  <c r="C213" i="6"/>
  <c r="C212" i="6"/>
  <c r="C211" i="6"/>
  <c r="C210" i="6"/>
  <c r="C209" i="6"/>
  <c r="C208" i="6"/>
  <c r="C207" i="6"/>
  <c r="C206" i="6"/>
  <c r="C205" i="6"/>
  <c r="C204" i="6"/>
  <c r="C203" i="6"/>
  <c r="C202" i="6"/>
  <c r="C201" i="6"/>
  <c r="C200" i="6"/>
  <c r="C199" i="6"/>
  <c r="C198" i="6"/>
  <c r="C197" i="6"/>
  <c r="C196" i="6"/>
  <c r="C195" i="6"/>
  <c r="C194" i="6"/>
  <c r="C193" i="6"/>
  <c r="C192" i="6"/>
  <c r="C191" i="6"/>
  <c r="C190" i="6"/>
  <c r="C189" i="6"/>
  <c r="C188" i="6"/>
  <c r="C187" i="6"/>
  <c r="C186" i="6"/>
  <c r="C185" i="6"/>
  <c r="C184" i="6"/>
  <c r="C183" i="6"/>
  <c r="C182" i="6"/>
  <c r="C181" i="6"/>
  <c r="C180" i="6"/>
  <c r="C179" i="6"/>
  <c r="C178" i="6"/>
  <c r="C177" i="6"/>
  <c r="C176" i="6"/>
  <c r="C175" i="6"/>
  <c r="C174" i="6"/>
  <c r="C173" i="6"/>
  <c r="C172" i="6"/>
  <c r="C171" i="6"/>
  <c r="C170" i="6"/>
  <c r="C169" i="6"/>
  <c r="C168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1059" i="5"/>
  <c r="C1058" i="5"/>
  <c r="C1057" i="5"/>
  <c r="C1056" i="5"/>
  <c r="C1055" i="5"/>
  <c r="C1054" i="5"/>
  <c r="C1053" i="5"/>
  <c r="C1052" i="5"/>
  <c r="C1051" i="5"/>
  <c r="C1050" i="5"/>
  <c r="C1049" i="5"/>
  <c r="C1048" i="5"/>
  <c r="C1047" i="5"/>
  <c r="C1046" i="5"/>
  <c r="C1045" i="5"/>
  <c r="C1044" i="5"/>
  <c r="C1043" i="5"/>
  <c r="C1042" i="5"/>
  <c r="C1041" i="5"/>
  <c r="C1040" i="5"/>
  <c r="C1039" i="5"/>
  <c r="C1038" i="5"/>
  <c r="C1037" i="5"/>
  <c r="C1036" i="5"/>
  <c r="C1035" i="5"/>
  <c r="C1034" i="5"/>
  <c r="C1033" i="5"/>
  <c r="C1032" i="5"/>
  <c r="C1031" i="5"/>
  <c r="C1030" i="5"/>
  <c r="C1029" i="5"/>
  <c r="C1028" i="5"/>
  <c r="C1027" i="5"/>
  <c r="C1026" i="5"/>
  <c r="C1025" i="5"/>
  <c r="C1024" i="5"/>
  <c r="C1023" i="5"/>
  <c r="C1022" i="5"/>
  <c r="C1021" i="5"/>
  <c r="C1020" i="5"/>
  <c r="C1019" i="5"/>
  <c r="C1018" i="5"/>
  <c r="C1017" i="5"/>
  <c r="C1016" i="5"/>
  <c r="C1015" i="5"/>
  <c r="C1014" i="5"/>
  <c r="C1013" i="5"/>
  <c r="C1012" i="5"/>
  <c r="C1011" i="5"/>
  <c r="C1010" i="5"/>
  <c r="C1009" i="5"/>
  <c r="C1008" i="5"/>
  <c r="C1007" i="5"/>
  <c r="C1006" i="5"/>
  <c r="C1005" i="5"/>
  <c r="C1004" i="5"/>
  <c r="C1003" i="5"/>
  <c r="C1002" i="5"/>
  <c r="C1001" i="5"/>
  <c r="C1000" i="5"/>
  <c r="C999" i="5"/>
  <c r="C998" i="5"/>
  <c r="C997" i="5"/>
  <c r="C996" i="5"/>
  <c r="C995" i="5"/>
  <c r="C994" i="5"/>
  <c r="C993" i="5"/>
  <c r="C992" i="5"/>
  <c r="C991" i="5"/>
  <c r="C990" i="5"/>
  <c r="C989" i="5"/>
  <c r="C988" i="5"/>
  <c r="C987" i="5"/>
  <c r="C986" i="5"/>
  <c r="C985" i="5"/>
  <c r="C984" i="5"/>
  <c r="C983" i="5"/>
  <c r="C982" i="5"/>
  <c r="C981" i="5"/>
  <c r="C980" i="5"/>
  <c r="C979" i="5"/>
  <c r="C978" i="5"/>
  <c r="C977" i="5"/>
  <c r="C976" i="5"/>
  <c r="C975" i="5"/>
  <c r="C974" i="5"/>
  <c r="C973" i="5"/>
  <c r="C972" i="5"/>
  <c r="C971" i="5"/>
  <c r="C970" i="5"/>
  <c r="C969" i="5"/>
  <c r="C968" i="5"/>
  <c r="C967" i="5"/>
  <c r="C966" i="5"/>
  <c r="C965" i="5"/>
  <c r="C964" i="5"/>
  <c r="C963" i="5"/>
  <c r="C962" i="5"/>
  <c r="C961" i="5"/>
  <c r="C960" i="5"/>
  <c r="C959" i="5"/>
  <c r="C958" i="5"/>
  <c r="C957" i="5"/>
  <c r="C956" i="5"/>
  <c r="C955" i="5"/>
  <c r="C954" i="5"/>
  <c r="C953" i="5"/>
  <c r="C952" i="5"/>
  <c r="C951" i="5"/>
  <c r="C950" i="5"/>
  <c r="C949" i="5"/>
  <c r="C948" i="5"/>
  <c r="C947" i="5"/>
  <c r="C946" i="5"/>
  <c r="C945" i="5"/>
  <c r="C944" i="5"/>
  <c r="C943" i="5"/>
  <c r="C942" i="5"/>
  <c r="C941" i="5"/>
  <c r="C940" i="5"/>
  <c r="C939" i="5"/>
  <c r="C938" i="5"/>
  <c r="C937" i="5"/>
  <c r="C936" i="5"/>
  <c r="C935" i="5"/>
  <c r="C934" i="5"/>
  <c r="C933" i="5"/>
  <c r="C932" i="5"/>
  <c r="C931" i="5"/>
  <c r="C930" i="5"/>
  <c r="C929" i="5"/>
  <c r="C928" i="5"/>
  <c r="C927" i="5"/>
  <c r="C926" i="5"/>
  <c r="C925" i="5"/>
  <c r="C924" i="5"/>
  <c r="C923" i="5"/>
  <c r="C922" i="5"/>
  <c r="C921" i="5"/>
  <c r="C920" i="5"/>
  <c r="C919" i="5"/>
  <c r="C918" i="5"/>
  <c r="C917" i="5"/>
  <c r="C916" i="5"/>
  <c r="C915" i="5"/>
  <c r="C914" i="5"/>
  <c r="C913" i="5"/>
  <c r="C912" i="5"/>
  <c r="C911" i="5"/>
  <c r="C910" i="5"/>
  <c r="C909" i="5"/>
  <c r="C908" i="5"/>
  <c r="C907" i="5"/>
  <c r="C906" i="5"/>
  <c r="C905" i="5"/>
  <c r="C904" i="5"/>
  <c r="C903" i="5"/>
  <c r="C902" i="5"/>
  <c r="C901" i="5"/>
  <c r="C900" i="5"/>
  <c r="C899" i="5"/>
  <c r="C898" i="5"/>
  <c r="C897" i="5"/>
  <c r="C896" i="5"/>
  <c r="C895" i="5"/>
  <c r="C894" i="5"/>
  <c r="C893" i="5"/>
  <c r="C892" i="5"/>
  <c r="C891" i="5"/>
  <c r="C890" i="5"/>
  <c r="C889" i="5"/>
  <c r="C888" i="5"/>
  <c r="C887" i="5"/>
  <c r="C886" i="5"/>
  <c r="C885" i="5"/>
  <c r="C884" i="5"/>
  <c r="C883" i="5"/>
  <c r="C882" i="5"/>
  <c r="C881" i="5"/>
  <c r="C880" i="5"/>
  <c r="C879" i="5"/>
  <c r="C878" i="5"/>
  <c r="C877" i="5"/>
  <c r="C876" i="5"/>
  <c r="C875" i="5"/>
  <c r="C874" i="5"/>
  <c r="C873" i="5"/>
  <c r="C872" i="5"/>
  <c r="C871" i="5"/>
  <c r="C870" i="5"/>
  <c r="C869" i="5"/>
  <c r="C868" i="5"/>
  <c r="C867" i="5"/>
  <c r="C866" i="5"/>
  <c r="C865" i="5"/>
  <c r="C864" i="5"/>
  <c r="C863" i="5"/>
  <c r="C862" i="5"/>
  <c r="C861" i="5"/>
  <c r="C860" i="5"/>
  <c r="C859" i="5"/>
  <c r="C858" i="5"/>
  <c r="C857" i="5"/>
  <c r="C856" i="5"/>
  <c r="C855" i="5"/>
  <c r="C854" i="5"/>
  <c r="C853" i="5"/>
  <c r="C852" i="5"/>
  <c r="C851" i="5"/>
  <c r="C850" i="5"/>
  <c r="C849" i="5"/>
  <c r="C848" i="5"/>
  <c r="C847" i="5"/>
  <c r="C846" i="5"/>
  <c r="C845" i="5"/>
  <c r="C844" i="5"/>
  <c r="C843" i="5"/>
  <c r="C842" i="5"/>
  <c r="C841" i="5"/>
  <c r="C840" i="5"/>
  <c r="C839" i="5"/>
  <c r="C838" i="5"/>
  <c r="C837" i="5"/>
  <c r="C836" i="5"/>
  <c r="C835" i="5"/>
  <c r="C834" i="5"/>
  <c r="C833" i="5"/>
  <c r="C832" i="5"/>
  <c r="C831" i="5"/>
  <c r="C830" i="5"/>
  <c r="C829" i="5"/>
  <c r="C828" i="5"/>
  <c r="C827" i="5"/>
  <c r="C826" i="5"/>
  <c r="C825" i="5"/>
  <c r="C824" i="5"/>
  <c r="C823" i="5"/>
  <c r="C822" i="5"/>
  <c r="C821" i="5"/>
  <c r="C820" i="5"/>
  <c r="C819" i="5"/>
  <c r="C818" i="5"/>
  <c r="C817" i="5"/>
  <c r="C816" i="5"/>
  <c r="C815" i="5"/>
  <c r="C814" i="5"/>
  <c r="C813" i="5"/>
  <c r="C812" i="5"/>
  <c r="C811" i="5"/>
  <c r="C810" i="5"/>
  <c r="C809" i="5"/>
  <c r="C808" i="5"/>
  <c r="C807" i="5"/>
  <c r="C806" i="5"/>
  <c r="C805" i="5"/>
  <c r="C804" i="5"/>
  <c r="C803" i="5"/>
  <c r="C802" i="5"/>
  <c r="C801" i="5"/>
  <c r="C800" i="5"/>
  <c r="C799" i="5"/>
  <c r="C798" i="5"/>
  <c r="C797" i="5"/>
  <c r="C796" i="5"/>
  <c r="C795" i="5"/>
  <c r="C794" i="5"/>
  <c r="C793" i="5"/>
  <c r="C792" i="5"/>
  <c r="C791" i="5"/>
  <c r="C790" i="5"/>
  <c r="C789" i="5"/>
  <c r="C788" i="5"/>
  <c r="C787" i="5"/>
  <c r="C786" i="5"/>
  <c r="C785" i="5"/>
  <c r="C784" i="5"/>
  <c r="C783" i="5"/>
  <c r="C782" i="5"/>
  <c r="C781" i="5"/>
  <c r="C780" i="5"/>
  <c r="C779" i="5"/>
  <c r="C778" i="5"/>
  <c r="C777" i="5"/>
  <c r="C776" i="5"/>
  <c r="C775" i="5"/>
  <c r="C774" i="5"/>
  <c r="C773" i="5"/>
  <c r="C772" i="5"/>
  <c r="C771" i="5"/>
  <c r="C770" i="5"/>
  <c r="C769" i="5"/>
  <c r="C768" i="5"/>
  <c r="C767" i="5"/>
  <c r="C766" i="5"/>
  <c r="C765" i="5"/>
  <c r="C764" i="5"/>
  <c r="C763" i="5"/>
  <c r="C762" i="5"/>
  <c r="C761" i="5"/>
  <c r="C760" i="5"/>
  <c r="C759" i="5"/>
  <c r="C758" i="5"/>
  <c r="C757" i="5"/>
  <c r="C756" i="5"/>
  <c r="C755" i="5"/>
  <c r="C754" i="5"/>
  <c r="C753" i="5"/>
  <c r="C752" i="5"/>
  <c r="C751" i="5"/>
  <c r="C750" i="5"/>
  <c r="C749" i="5"/>
  <c r="C748" i="5"/>
  <c r="C747" i="5"/>
  <c r="C746" i="5"/>
  <c r="C745" i="5"/>
  <c r="C744" i="5"/>
  <c r="C743" i="5"/>
  <c r="C742" i="5"/>
  <c r="C741" i="5"/>
  <c r="C740" i="5"/>
  <c r="C739" i="5"/>
  <c r="C738" i="5"/>
  <c r="C737" i="5"/>
  <c r="C736" i="5"/>
  <c r="C735" i="5"/>
  <c r="C734" i="5"/>
  <c r="C733" i="5"/>
  <c r="C732" i="5"/>
  <c r="C731" i="5"/>
  <c r="C730" i="5"/>
  <c r="C729" i="5"/>
  <c r="C728" i="5"/>
  <c r="C727" i="5"/>
  <c r="C726" i="5"/>
  <c r="C725" i="5"/>
  <c r="C724" i="5"/>
  <c r="C723" i="5"/>
  <c r="C722" i="5"/>
  <c r="C721" i="5"/>
  <c r="C720" i="5"/>
  <c r="C719" i="5"/>
  <c r="C718" i="5"/>
  <c r="C717" i="5"/>
  <c r="C716" i="5"/>
  <c r="C715" i="5"/>
  <c r="C714" i="5"/>
  <c r="C713" i="5"/>
  <c r="C712" i="5"/>
  <c r="C711" i="5"/>
  <c r="C710" i="5"/>
  <c r="C709" i="5"/>
  <c r="C708" i="5"/>
  <c r="C707" i="5"/>
  <c r="C706" i="5"/>
  <c r="C705" i="5"/>
  <c r="C704" i="5"/>
  <c r="C703" i="5"/>
  <c r="C702" i="5"/>
  <c r="C701" i="5"/>
  <c r="C700" i="5"/>
  <c r="C699" i="5"/>
  <c r="C698" i="5"/>
  <c r="C697" i="5"/>
  <c r="C696" i="5"/>
  <c r="C695" i="5"/>
  <c r="C694" i="5"/>
  <c r="C693" i="5"/>
  <c r="C692" i="5"/>
  <c r="C691" i="5"/>
  <c r="C690" i="5"/>
  <c r="C689" i="5"/>
  <c r="C688" i="5"/>
  <c r="C687" i="5"/>
  <c r="C686" i="5"/>
  <c r="C685" i="5"/>
  <c r="C684" i="5"/>
  <c r="C683" i="5"/>
  <c r="C682" i="5"/>
  <c r="C681" i="5"/>
  <c r="C680" i="5"/>
  <c r="C679" i="5"/>
  <c r="C678" i="5"/>
  <c r="C677" i="5"/>
  <c r="C676" i="5"/>
  <c r="C675" i="5"/>
  <c r="C674" i="5"/>
  <c r="C673" i="5"/>
  <c r="C672" i="5"/>
  <c r="C671" i="5"/>
  <c r="C670" i="5"/>
  <c r="C669" i="5"/>
  <c r="C668" i="5"/>
  <c r="C667" i="5"/>
  <c r="C666" i="5"/>
  <c r="C665" i="5"/>
  <c r="C664" i="5"/>
  <c r="C663" i="5"/>
  <c r="C662" i="5"/>
  <c r="C661" i="5"/>
  <c r="C660" i="5"/>
  <c r="C659" i="5"/>
  <c r="C658" i="5"/>
  <c r="C657" i="5"/>
  <c r="C656" i="5"/>
  <c r="C655" i="5"/>
  <c r="C654" i="5"/>
  <c r="C653" i="5"/>
  <c r="C652" i="5"/>
  <c r="C651" i="5"/>
  <c r="C650" i="5"/>
  <c r="C649" i="5"/>
  <c r="C648" i="5"/>
  <c r="C647" i="5"/>
  <c r="C646" i="5"/>
  <c r="C645" i="5"/>
  <c r="C644" i="5"/>
  <c r="C643" i="5"/>
  <c r="C642" i="5"/>
  <c r="C641" i="5"/>
  <c r="C640" i="5"/>
  <c r="C639" i="5"/>
  <c r="C638" i="5"/>
  <c r="C637" i="5"/>
  <c r="C636" i="5"/>
  <c r="C635" i="5"/>
  <c r="C634" i="5"/>
  <c r="C633" i="5"/>
  <c r="C632" i="5"/>
  <c r="C631" i="5"/>
  <c r="C630" i="5"/>
  <c r="C629" i="5"/>
  <c r="C628" i="5"/>
  <c r="C627" i="5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C543" i="5"/>
  <c r="C542" i="5"/>
  <c r="C541" i="5"/>
  <c r="C540" i="5"/>
  <c r="C539" i="5"/>
  <c r="C538" i="5"/>
  <c r="C537" i="5"/>
  <c r="C536" i="5"/>
  <c r="C535" i="5"/>
  <c r="C534" i="5"/>
  <c r="C533" i="5"/>
  <c r="C532" i="5"/>
  <c r="C531" i="5"/>
  <c r="C530" i="5"/>
  <c r="C529" i="5"/>
  <c r="C528" i="5"/>
  <c r="C527" i="5"/>
  <c r="C526" i="5"/>
  <c r="C525" i="5"/>
  <c r="C524" i="5"/>
  <c r="C523" i="5"/>
  <c r="C522" i="5"/>
  <c r="C521" i="5"/>
  <c r="C520" i="5"/>
  <c r="C519" i="5"/>
  <c r="C518" i="5"/>
  <c r="C517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C503" i="5"/>
  <c r="C502" i="5"/>
  <c r="C501" i="5"/>
  <c r="C500" i="5"/>
  <c r="C499" i="5"/>
  <c r="C498" i="5"/>
  <c r="C497" i="5"/>
  <c r="C496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C473" i="5"/>
  <c r="C472" i="5"/>
  <c r="C471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C450" i="5"/>
  <c r="C449" i="5"/>
  <c r="C448" i="5"/>
  <c r="C447" i="5"/>
  <c r="C446" i="5"/>
  <c r="C445" i="5"/>
  <c r="C444" i="5"/>
  <c r="C443" i="5"/>
  <c r="C442" i="5"/>
  <c r="C441" i="5"/>
  <c r="C440" i="5"/>
  <c r="C439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C418" i="5"/>
  <c r="C417" i="5"/>
  <c r="C416" i="5"/>
  <c r="C415" i="5"/>
  <c r="C414" i="5"/>
  <c r="C413" i="5"/>
  <c r="C412" i="5"/>
  <c r="C411" i="5"/>
  <c r="C410" i="5"/>
  <c r="C409" i="5"/>
  <c r="C408" i="5"/>
  <c r="C407" i="5"/>
  <c r="C406" i="5"/>
  <c r="C405" i="5"/>
  <c r="C404" i="5"/>
  <c r="C403" i="5"/>
  <c r="C402" i="5"/>
  <c r="C401" i="5"/>
  <c r="C400" i="5"/>
  <c r="C399" i="5"/>
  <c r="C398" i="5"/>
  <c r="C397" i="5"/>
  <c r="C396" i="5"/>
  <c r="C395" i="5"/>
  <c r="C394" i="5"/>
  <c r="C393" i="5"/>
  <c r="C392" i="5"/>
  <c r="C391" i="5"/>
  <c r="C390" i="5"/>
  <c r="C389" i="5"/>
  <c r="C388" i="5"/>
  <c r="C387" i="5"/>
  <c r="C386" i="5"/>
  <c r="C385" i="5"/>
  <c r="C384" i="5"/>
  <c r="C383" i="5"/>
  <c r="C382" i="5"/>
  <c r="C381" i="5"/>
  <c r="C380" i="5"/>
  <c r="C379" i="5"/>
  <c r="C378" i="5"/>
  <c r="C377" i="5"/>
  <c r="C376" i="5"/>
  <c r="C375" i="5"/>
  <c r="C374" i="5"/>
  <c r="C373" i="5"/>
  <c r="C372" i="5"/>
  <c r="C371" i="5"/>
  <c r="C370" i="5"/>
  <c r="C369" i="5"/>
  <c r="C368" i="5"/>
  <c r="C367" i="5"/>
  <c r="C366" i="5"/>
  <c r="C365" i="5"/>
  <c r="C364" i="5"/>
  <c r="C363" i="5"/>
  <c r="C362" i="5"/>
  <c r="C361" i="5"/>
  <c r="C360" i="5"/>
  <c r="C359" i="5"/>
  <c r="C358" i="5"/>
  <c r="C357" i="5"/>
  <c r="C356" i="5"/>
  <c r="C355" i="5"/>
  <c r="C354" i="5"/>
  <c r="C353" i="5"/>
  <c r="C352" i="5"/>
  <c r="C351" i="5"/>
  <c r="C350" i="5"/>
  <c r="C349" i="5"/>
  <c r="C348" i="5"/>
  <c r="C347" i="5"/>
  <c r="C346" i="5"/>
  <c r="C345" i="5"/>
  <c r="C344" i="5"/>
  <c r="C343" i="5"/>
  <c r="C342" i="5"/>
  <c r="C341" i="5"/>
  <c r="C340" i="5"/>
  <c r="C339" i="5"/>
  <c r="C338" i="5"/>
  <c r="C337" i="5"/>
  <c r="C336" i="5"/>
  <c r="C335" i="5"/>
  <c r="C334" i="5"/>
  <c r="C333" i="5"/>
  <c r="C332" i="5"/>
  <c r="C331" i="5"/>
  <c r="C330" i="5"/>
  <c r="C329" i="5"/>
  <c r="C328" i="5"/>
  <c r="C327" i="5"/>
  <c r="C326" i="5"/>
  <c r="C325" i="5"/>
  <c r="C324" i="5"/>
  <c r="C323" i="5"/>
  <c r="C322" i="5"/>
  <c r="C321" i="5"/>
  <c r="C320" i="5"/>
  <c r="C319" i="5"/>
  <c r="C318" i="5"/>
  <c r="C317" i="5"/>
  <c r="C316" i="5"/>
  <c r="C315" i="5"/>
  <c r="C314" i="5"/>
  <c r="C313" i="5"/>
  <c r="C312" i="5"/>
  <c r="C311" i="5"/>
  <c r="C310" i="5"/>
  <c r="C309" i="5"/>
  <c r="C308" i="5"/>
  <c r="C307" i="5"/>
  <c r="C306" i="5"/>
  <c r="C305" i="5"/>
  <c r="C304" i="5"/>
  <c r="C303" i="5"/>
  <c r="C302" i="5"/>
  <c r="C301" i="5"/>
  <c r="C300" i="5"/>
  <c r="C299" i="5"/>
  <c r="C298" i="5"/>
  <c r="C297" i="5"/>
  <c r="C296" i="5"/>
  <c r="C295" i="5"/>
  <c r="C294" i="5"/>
  <c r="C293" i="5"/>
  <c r="C292" i="5"/>
  <c r="C291" i="5"/>
  <c r="C290" i="5"/>
  <c r="C289" i="5"/>
  <c r="C288" i="5"/>
  <c r="C287" i="5"/>
  <c r="C286" i="5"/>
  <c r="C285" i="5"/>
  <c r="C284" i="5"/>
  <c r="C283" i="5"/>
  <c r="C282" i="5"/>
  <c r="C281" i="5"/>
  <c r="C280" i="5"/>
  <c r="C279" i="5"/>
  <c r="C278" i="5"/>
  <c r="C277" i="5"/>
  <c r="C276" i="5"/>
  <c r="C275" i="5"/>
  <c r="C274" i="5"/>
  <c r="C273" i="5"/>
  <c r="C272" i="5"/>
  <c r="C271" i="5"/>
  <c r="C270" i="5"/>
  <c r="C269" i="5"/>
  <c r="C268" i="5"/>
  <c r="C267" i="5"/>
  <c r="C266" i="5"/>
  <c r="C265" i="5"/>
  <c r="C264" i="5"/>
  <c r="C263" i="5"/>
  <c r="C262" i="5"/>
  <c r="C261" i="5"/>
  <c r="C260" i="5"/>
  <c r="C259" i="5"/>
  <c r="C258" i="5"/>
  <c r="C257" i="5"/>
  <c r="C256" i="5"/>
  <c r="C255" i="5"/>
  <c r="C254" i="5"/>
  <c r="C253" i="5"/>
  <c r="C252" i="5"/>
  <c r="C251" i="5"/>
  <c r="C250" i="5"/>
  <c r="C249" i="5"/>
  <c r="C248" i="5"/>
  <c r="C247" i="5"/>
  <c r="C246" i="5"/>
  <c r="C245" i="5"/>
  <c r="C244" i="5"/>
  <c r="C243" i="5"/>
  <c r="C242" i="5"/>
  <c r="C241" i="5"/>
  <c r="C240" i="5"/>
  <c r="C239" i="5"/>
  <c r="C238" i="5"/>
  <c r="C237" i="5"/>
  <c r="C236" i="5"/>
  <c r="C235" i="5"/>
  <c r="C234" i="5"/>
  <c r="C233" i="5"/>
  <c r="C232" i="5"/>
  <c r="C231" i="5"/>
  <c r="C230" i="5"/>
  <c r="C229" i="5"/>
  <c r="C228" i="5"/>
  <c r="C227" i="5"/>
  <c r="C226" i="5"/>
  <c r="C225" i="5"/>
  <c r="C224" i="5"/>
  <c r="C223" i="5"/>
  <c r="C222" i="5"/>
  <c r="C221" i="5"/>
  <c r="C220" i="5"/>
  <c r="C219" i="5"/>
  <c r="C218" i="5"/>
  <c r="C217" i="5"/>
  <c r="C216" i="5"/>
  <c r="C215" i="5"/>
  <c r="C214" i="5"/>
  <c r="C213" i="5"/>
  <c r="C212" i="5"/>
  <c r="C211" i="5"/>
  <c r="C210" i="5"/>
  <c r="C209" i="5"/>
  <c r="C208" i="5"/>
  <c r="C207" i="5"/>
  <c r="C206" i="5"/>
  <c r="C205" i="5"/>
  <c r="C204" i="5"/>
  <c r="C203" i="5"/>
  <c r="C202" i="5"/>
  <c r="C201" i="5"/>
  <c r="C200" i="5"/>
  <c r="C199" i="5"/>
  <c r="C198" i="5"/>
  <c r="C197" i="5"/>
  <c r="C196" i="5"/>
  <c r="C195" i="5"/>
  <c r="C194" i="5"/>
  <c r="C193" i="5"/>
  <c r="C192" i="5"/>
  <c r="C191" i="5"/>
  <c r="C190" i="5"/>
  <c r="C189" i="5"/>
  <c r="C188" i="5"/>
  <c r="C187" i="5"/>
  <c r="C186" i="5"/>
  <c r="C185" i="5"/>
  <c r="C184" i="5"/>
  <c r="C183" i="5"/>
  <c r="C182" i="5"/>
  <c r="C181" i="5"/>
  <c r="C180" i="5"/>
  <c r="C179" i="5"/>
  <c r="C178" i="5"/>
  <c r="C177" i="5"/>
  <c r="C176" i="5"/>
  <c r="C175" i="5"/>
  <c r="C174" i="5"/>
  <c r="C173" i="5"/>
  <c r="C172" i="5"/>
  <c r="C171" i="5"/>
  <c r="C170" i="5"/>
  <c r="C169" i="5"/>
  <c r="C168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1059" i="4"/>
  <c r="C1058" i="4"/>
  <c r="C1057" i="4"/>
  <c r="C1056" i="4"/>
  <c r="C1055" i="4"/>
  <c r="C1054" i="4"/>
  <c r="C1053" i="4"/>
  <c r="C1052" i="4"/>
  <c r="C1051" i="4"/>
  <c r="C1050" i="4"/>
  <c r="C1049" i="4"/>
  <c r="C1048" i="4"/>
  <c r="C1047" i="4"/>
  <c r="C1046" i="4"/>
  <c r="C1045" i="4"/>
  <c r="C1044" i="4"/>
  <c r="C1043" i="4"/>
  <c r="C1042" i="4"/>
  <c r="C1041" i="4"/>
  <c r="C1040" i="4"/>
  <c r="C1039" i="4"/>
  <c r="C1038" i="4"/>
  <c r="C1037" i="4"/>
  <c r="C1036" i="4"/>
  <c r="C1035" i="4"/>
  <c r="C1034" i="4"/>
  <c r="C1033" i="4"/>
  <c r="C1032" i="4"/>
  <c r="C1031" i="4"/>
  <c r="C1030" i="4"/>
  <c r="C1029" i="4"/>
  <c r="C1028" i="4"/>
  <c r="C1027" i="4"/>
  <c r="C1026" i="4"/>
  <c r="C1025" i="4"/>
  <c r="C1024" i="4"/>
  <c r="C1023" i="4"/>
  <c r="C1022" i="4"/>
  <c r="C1021" i="4"/>
  <c r="C1020" i="4"/>
  <c r="C1019" i="4"/>
  <c r="C1018" i="4"/>
  <c r="C1017" i="4"/>
  <c r="C1016" i="4"/>
  <c r="C1015" i="4"/>
  <c r="C1014" i="4"/>
  <c r="C1013" i="4"/>
  <c r="C1012" i="4"/>
  <c r="C1011" i="4"/>
  <c r="C1010" i="4"/>
  <c r="C1009" i="4"/>
  <c r="C1008" i="4"/>
  <c r="C1007" i="4"/>
  <c r="C1006" i="4"/>
  <c r="C1005" i="4"/>
  <c r="C1004" i="4"/>
  <c r="C1003" i="4"/>
  <c r="C1002" i="4"/>
  <c r="C1001" i="4"/>
  <c r="C1000" i="4"/>
  <c r="C999" i="4"/>
  <c r="C998" i="4"/>
  <c r="C997" i="4"/>
  <c r="C996" i="4"/>
  <c r="C995" i="4"/>
  <c r="C994" i="4"/>
  <c r="C993" i="4"/>
  <c r="C992" i="4"/>
  <c r="C991" i="4"/>
  <c r="C990" i="4"/>
  <c r="C989" i="4"/>
  <c r="C988" i="4"/>
  <c r="C987" i="4"/>
  <c r="C986" i="4"/>
  <c r="C985" i="4"/>
  <c r="C984" i="4"/>
  <c r="C983" i="4"/>
  <c r="C982" i="4"/>
  <c r="C981" i="4"/>
  <c r="C980" i="4"/>
  <c r="C979" i="4"/>
  <c r="C978" i="4"/>
  <c r="C977" i="4"/>
  <c r="C976" i="4"/>
  <c r="C975" i="4"/>
  <c r="C974" i="4"/>
  <c r="C973" i="4"/>
  <c r="C972" i="4"/>
  <c r="C971" i="4"/>
  <c r="C970" i="4"/>
  <c r="C969" i="4"/>
  <c r="C968" i="4"/>
  <c r="C967" i="4"/>
  <c r="C966" i="4"/>
  <c r="C965" i="4"/>
  <c r="C964" i="4"/>
  <c r="C963" i="4"/>
  <c r="C962" i="4"/>
  <c r="C961" i="4"/>
  <c r="C960" i="4"/>
  <c r="C959" i="4"/>
  <c r="C958" i="4"/>
  <c r="C957" i="4"/>
  <c r="C956" i="4"/>
  <c r="C955" i="4"/>
  <c r="C954" i="4"/>
  <c r="C953" i="4"/>
  <c r="C952" i="4"/>
  <c r="C951" i="4"/>
  <c r="C950" i="4"/>
  <c r="C949" i="4"/>
  <c r="C948" i="4"/>
  <c r="C947" i="4"/>
  <c r="C946" i="4"/>
  <c r="C945" i="4"/>
  <c r="C944" i="4"/>
  <c r="C943" i="4"/>
  <c r="C942" i="4"/>
  <c r="C941" i="4"/>
  <c r="C940" i="4"/>
  <c r="C939" i="4"/>
  <c r="C938" i="4"/>
  <c r="C937" i="4"/>
  <c r="C936" i="4"/>
  <c r="C935" i="4"/>
  <c r="C934" i="4"/>
  <c r="C933" i="4"/>
  <c r="C932" i="4"/>
  <c r="C931" i="4"/>
  <c r="C930" i="4"/>
  <c r="C929" i="4"/>
  <c r="C928" i="4"/>
  <c r="C927" i="4"/>
  <c r="C926" i="4"/>
  <c r="C925" i="4"/>
  <c r="C924" i="4"/>
  <c r="C923" i="4"/>
  <c r="C922" i="4"/>
  <c r="C921" i="4"/>
  <c r="C920" i="4"/>
  <c r="C919" i="4"/>
  <c r="C918" i="4"/>
  <c r="C917" i="4"/>
  <c r="C916" i="4"/>
  <c r="C915" i="4"/>
  <c r="C914" i="4"/>
  <c r="C913" i="4"/>
  <c r="C912" i="4"/>
  <c r="C911" i="4"/>
  <c r="C910" i="4"/>
  <c r="C909" i="4"/>
  <c r="C908" i="4"/>
  <c r="C907" i="4"/>
  <c r="C906" i="4"/>
  <c r="C905" i="4"/>
  <c r="C904" i="4"/>
  <c r="C903" i="4"/>
  <c r="C902" i="4"/>
  <c r="C901" i="4"/>
  <c r="C900" i="4"/>
  <c r="C899" i="4"/>
  <c r="C898" i="4"/>
  <c r="C897" i="4"/>
  <c r="C896" i="4"/>
  <c r="C895" i="4"/>
  <c r="C894" i="4"/>
  <c r="C893" i="4"/>
  <c r="C892" i="4"/>
  <c r="C891" i="4"/>
  <c r="C890" i="4"/>
  <c r="C889" i="4"/>
  <c r="C888" i="4"/>
  <c r="C887" i="4"/>
  <c r="C886" i="4"/>
  <c r="C885" i="4"/>
  <c r="C884" i="4"/>
  <c r="C883" i="4"/>
  <c r="C882" i="4"/>
  <c r="C881" i="4"/>
  <c r="C880" i="4"/>
  <c r="C879" i="4"/>
  <c r="C878" i="4"/>
  <c r="C877" i="4"/>
  <c r="C876" i="4"/>
  <c r="C875" i="4"/>
  <c r="C874" i="4"/>
  <c r="C873" i="4"/>
  <c r="C872" i="4"/>
  <c r="C871" i="4"/>
  <c r="C870" i="4"/>
  <c r="C869" i="4"/>
  <c r="C868" i="4"/>
  <c r="C867" i="4"/>
  <c r="C866" i="4"/>
  <c r="C865" i="4"/>
  <c r="C864" i="4"/>
  <c r="C863" i="4"/>
  <c r="C862" i="4"/>
  <c r="C861" i="4"/>
  <c r="C860" i="4"/>
  <c r="C859" i="4"/>
  <c r="C858" i="4"/>
  <c r="C857" i="4"/>
  <c r="C856" i="4"/>
  <c r="C855" i="4"/>
  <c r="C854" i="4"/>
  <c r="C853" i="4"/>
  <c r="C852" i="4"/>
  <c r="C851" i="4"/>
  <c r="C850" i="4"/>
  <c r="C849" i="4"/>
  <c r="C848" i="4"/>
  <c r="C847" i="4"/>
  <c r="C846" i="4"/>
  <c r="C845" i="4"/>
  <c r="C844" i="4"/>
  <c r="C843" i="4"/>
  <c r="C842" i="4"/>
  <c r="C841" i="4"/>
  <c r="C840" i="4"/>
  <c r="C839" i="4"/>
  <c r="C838" i="4"/>
  <c r="C837" i="4"/>
  <c r="C836" i="4"/>
  <c r="C835" i="4"/>
  <c r="C834" i="4"/>
  <c r="C833" i="4"/>
  <c r="C832" i="4"/>
  <c r="C831" i="4"/>
  <c r="C830" i="4"/>
  <c r="C829" i="4"/>
  <c r="C828" i="4"/>
  <c r="C827" i="4"/>
  <c r="C826" i="4"/>
  <c r="C825" i="4"/>
  <c r="C824" i="4"/>
  <c r="C823" i="4"/>
  <c r="C822" i="4"/>
  <c r="C821" i="4"/>
  <c r="C820" i="4"/>
  <c r="C819" i="4"/>
  <c r="C818" i="4"/>
  <c r="C817" i="4"/>
  <c r="C816" i="4"/>
  <c r="C815" i="4"/>
  <c r="C814" i="4"/>
  <c r="C813" i="4"/>
  <c r="C812" i="4"/>
  <c r="C811" i="4"/>
  <c r="C810" i="4"/>
  <c r="C809" i="4"/>
  <c r="C808" i="4"/>
  <c r="C807" i="4"/>
  <c r="C806" i="4"/>
  <c r="C805" i="4"/>
  <c r="C804" i="4"/>
  <c r="C803" i="4"/>
  <c r="C802" i="4"/>
  <c r="C801" i="4"/>
  <c r="C800" i="4"/>
  <c r="C799" i="4"/>
  <c r="C798" i="4"/>
  <c r="C797" i="4"/>
  <c r="C796" i="4"/>
  <c r="C795" i="4"/>
  <c r="C794" i="4"/>
  <c r="C793" i="4"/>
  <c r="C792" i="4"/>
  <c r="C791" i="4"/>
  <c r="C790" i="4"/>
  <c r="C789" i="4"/>
  <c r="C788" i="4"/>
  <c r="C787" i="4"/>
  <c r="C786" i="4"/>
  <c r="C785" i="4"/>
  <c r="C784" i="4"/>
  <c r="C783" i="4"/>
  <c r="C782" i="4"/>
  <c r="C781" i="4"/>
  <c r="C780" i="4"/>
  <c r="C779" i="4"/>
  <c r="C778" i="4"/>
  <c r="C777" i="4"/>
  <c r="C776" i="4"/>
  <c r="C775" i="4"/>
  <c r="C774" i="4"/>
  <c r="C773" i="4"/>
  <c r="C772" i="4"/>
  <c r="C771" i="4"/>
  <c r="C770" i="4"/>
  <c r="C769" i="4"/>
  <c r="C768" i="4"/>
  <c r="C767" i="4"/>
  <c r="C766" i="4"/>
  <c r="C765" i="4"/>
  <c r="C764" i="4"/>
  <c r="C763" i="4"/>
  <c r="C762" i="4"/>
  <c r="C761" i="4"/>
  <c r="C760" i="4"/>
  <c r="C759" i="4"/>
  <c r="C758" i="4"/>
  <c r="C757" i="4"/>
  <c r="C756" i="4"/>
  <c r="C755" i="4"/>
  <c r="C754" i="4"/>
  <c r="C753" i="4"/>
  <c r="C752" i="4"/>
  <c r="C751" i="4"/>
  <c r="C750" i="4"/>
  <c r="C749" i="4"/>
  <c r="C748" i="4"/>
  <c r="C747" i="4"/>
  <c r="C746" i="4"/>
  <c r="C745" i="4"/>
  <c r="C744" i="4"/>
  <c r="C743" i="4"/>
  <c r="C742" i="4"/>
  <c r="C741" i="4"/>
  <c r="C740" i="4"/>
  <c r="C739" i="4"/>
  <c r="C738" i="4"/>
  <c r="C737" i="4"/>
  <c r="C736" i="4"/>
  <c r="C735" i="4"/>
  <c r="C734" i="4"/>
  <c r="C733" i="4"/>
  <c r="C732" i="4"/>
  <c r="C731" i="4"/>
  <c r="C730" i="4"/>
  <c r="C729" i="4"/>
  <c r="C728" i="4"/>
  <c r="C727" i="4"/>
  <c r="C726" i="4"/>
  <c r="C725" i="4"/>
  <c r="C724" i="4"/>
  <c r="C723" i="4"/>
  <c r="C722" i="4"/>
  <c r="C721" i="4"/>
  <c r="C720" i="4"/>
  <c r="C719" i="4"/>
  <c r="C718" i="4"/>
  <c r="C717" i="4"/>
  <c r="C716" i="4"/>
  <c r="C715" i="4"/>
  <c r="C714" i="4"/>
  <c r="C713" i="4"/>
  <c r="C712" i="4"/>
  <c r="C711" i="4"/>
  <c r="C710" i="4"/>
  <c r="C709" i="4"/>
  <c r="C708" i="4"/>
  <c r="C707" i="4"/>
  <c r="C706" i="4"/>
  <c r="C705" i="4"/>
  <c r="C704" i="4"/>
  <c r="C703" i="4"/>
  <c r="C702" i="4"/>
  <c r="C701" i="4"/>
  <c r="C700" i="4"/>
  <c r="C699" i="4"/>
  <c r="C698" i="4"/>
  <c r="C697" i="4"/>
  <c r="C696" i="4"/>
  <c r="C695" i="4"/>
  <c r="C694" i="4"/>
  <c r="C693" i="4"/>
  <c r="C692" i="4"/>
  <c r="C691" i="4"/>
  <c r="C690" i="4"/>
  <c r="C689" i="4"/>
  <c r="C688" i="4"/>
  <c r="C687" i="4"/>
  <c r="C686" i="4"/>
  <c r="C685" i="4"/>
  <c r="C684" i="4"/>
  <c r="C683" i="4"/>
  <c r="C682" i="4"/>
  <c r="C681" i="4"/>
  <c r="C680" i="4"/>
  <c r="C679" i="4"/>
  <c r="C678" i="4"/>
  <c r="C677" i="4"/>
  <c r="C676" i="4"/>
  <c r="C675" i="4"/>
  <c r="C674" i="4"/>
  <c r="C673" i="4"/>
  <c r="C672" i="4"/>
  <c r="C671" i="4"/>
  <c r="C670" i="4"/>
  <c r="C669" i="4"/>
  <c r="C668" i="4"/>
  <c r="C667" i="4"/>
  <c r="C666" i="4"/>
  <c r="C665" i="4"/>
  <c r="C664" i="4"/>
  <c r="C663" i="4"/>
  <c r="C662" i="4"/>
  <c r="C661" i="4"/>
  <c r="C660" i="4"/>
  <c r="C659" i="4"/>
  <c r="C658" i="4"/>
  <c r="C657" i="4"/>
  <c r="C656" i="4"/>
  <c r="C655" i="4"/>
  <c r="C654" i="4"/>
  <c r="C653" i="4"/>
  <c r="C652" i="4"/>
  <c r="C651" i="4"/>
  <c r="C650" i="4"/>
  <c r="C649" i="4"/>
  <c r="C648" i="4"/>
  <c r="C647" i="4"/>
  <c r="C646" i="4"/>
  <c r="C645" i="4"/>
  <c r="C644" i="4"/>
  <c r="C643" i="4"/>
  <c r="C642" i="4"/>
  <c r="C641" i="4"/>
  <c r="C640" i="4"/>
  <c r="C639" i="4"/>
  <c r="C638" i="4"/>
  <c r="C637" i="4"/>
  <c r="C636" i="4"/>
  <c r="C635" i="4"/>
  <c r="C634" i="4"/>
  <c r="C633" i="4"/>
  <c r="C632" i="4"/>
  <c r="C631" i="4"/>
  <c r="C630" i="4"/>
  <c r="C629" i="4"/>
  <c r="C628" i="4"/>
  <c r="C627" i="4"/>
  <c r="C626" i="4"/>
  <c r="C625" i="4"/>
  <c r="C624" i="4"/>
  <c r="C623" i="4"/>
  <c r="C622" i="4"/>
  <c r="C621" i="4"/>
  <c r="C620" i="4"/>
  <c r="C619" i="4"/>
  <c r="C618" i="4"/>
  <c r="C617" i="4"/>
  <c r="C616" i="4"/>
  <c r="C615" i="4"/>
  <c r="C614" i="4"/>
  <c r="C613" i="4"/>
  <c r="C612" i="4"/>
  <c r="C611" i="4"/>
  <c r="C610" i="4"/>
  <c r="C609" i="4"/>
  <c r="C608" i="4"/>
  <c r="C607" i="4"/>
  <c r="C606" i="4"/>
  <c r="C605" i="4"/>
  <c r="C604" i="4"/>
  <c r="C603" i="4"/>
  <c r="C602" i="4"/>
  <c r="C601" i="4"/>
  <c r="C600" i="4"/>
  <c r="C599" i="4"/>
  <c r="C598" i="4"/>
  <c r="C597" i="4"/>
  <c r="C596" i="4"/>
  <c r="C595" i="4"/>
  <c r="C594" i="4"/>
  <c r="C593" i="4"/>
  <c r="C592" i="4"/>
  <c r="C591" i="4"/>
  <c r="C590" i="4"/>
  <c r="C589" i="4"/>
  <c r="C588" i="4"/>
  <c r="C587" i="4"/>
  <c r="C586" i="4"/>
  <c r="C585" i="4"/>
  <c r="C584" i="4"/>
  <c r="C583" i="4"/>
  <c r="C582" i="4"/>
  <c r="C581" i="4"/>
  <c r="C580" i="4"/>
  <c r="C579" i="4"/>
  <c r="C578" i="4"/>
  <c r="C577" i="4"/>
  <c r="C576" i="4"/>
  <c r="C575" i="4"/>
  <c r="C574" i="4"/>
  <c r="C573" i="4"/>
  <c r="C572" i="4"/>
  <c r="C571" i="4"/>
  <c r="C570" i="4"/>
  <c r="C569" i="4"/>
  <c r="C568" i="4"/>
  <c r="C567" i="4"/>
  <c r="C566" i="4"/>
  <c r="C565" i="4"/>
  <c r="C564" i="4"/>
  <c r="C563" i="4"/>
  <c r="C562" i="4"/>
  <c r="C561" i="4"/>
  <c r="C560" i="4"/>
  <c r="C559" i="4"/>
  <c r="C558" i="4"/>
  <c r="C557" i="4"/>
  <c r="C556" i="4"/>
  <c r="C555" i="4"/>
  <c r="C554" i="4"/>
  <c r="C553" i="4"/>
  <c r="C552" i="4"/>
  <c r="C551" i="4"/>
  <c r="C550" i="4"/>
  <c r="C549" i="4"/>
  <c r="C548" i="4"/>
  <c r="C547" i="4"/>
  <c r="C546" i="4"/>
  <c r="C545" i="4"/>
  <c r="C544" i="4"/>
  <c r="C543" i="4"/>
  <c r="C542" i="4"/>
  <c r="C541" i="4"/>
  <c r="C540" i="4"/>
  <c r="C539" i="4"/>
  <c r="C538" i="4"/>
  <c r="C537" i="4"/>
  <c r="C536" i="4"/>
  <c r="C535" i="4"/>
  <c r="C534" i="4"/>
  <c r="C533" i="4"/>
  <c r="C532" i="4"/>
  <c r="C531" i="4"/>
  <c r="C530" i="4"/>
  <c r="C529" i="4"/>
  <c r="C528" i="4"/>
  <c r="C527" i="4"/>
  <c r="C526" i="4"/>
  <c r="C525" i="4"/>
  <c r="C524" i="4"/>
  <c r="C523" i="4"/>
  <c r="C522" i="4"/>
  <c r="C521" i="4"/>
  <c r="C520" i="4"/>
  <c r="C519" i="4"/>
  <c r="C518" i="4"/>
  <c r="C517" i="4"/>
  <c r="C516" i="4"/>
  <c r="C515" i="4"/>
  <c r="C514" i="4"/>
  <c r="C513" i="4"/>
  <c r="C512" i="4"/>
  <c r="C511" i="4"/>
  <c r="C510" i="4"/>
  <c r="C509" i="4"/>
  <c r="C508" i="4"/>
  <c r="C507" i="4"/>
  <c r="C506" i="4"/>
  <c r="C505" i="4"/>
  <c r="C504" i="4"/>
  <c r="C503" i="4"/>
  <c r="C502" i="4"/>
  <c r="C501" i="4"/>
  <c r="C500" i="4"/>
  <c r="C499" i="4"/>
  <c r="C498" i="4"/>
  <c r="C497" i="4"/>
  <c r="C496" i="4"/>
  <c r="C495" i="4"/>
  <c r="C494" i="4"/>
  <c r="C493" i="4"/>
  <c r="C492" i="4"/>
  <c r="C491" i="4"/>
  <c r="C490" i="4"/>
  <c r="C489" i="4"/>
  <c r="C488" i="4"/>
  <c r="C487" i="4"/>
  <c r="C486" i="4"/>
  <c r="C485" i="4"/>
  <c r="C484" i="4"/>
  <c r="C483" i="4"/>
  <c r="C482" i="4"/>
  <c r="C481" i="4"/>
  <c r="C480" i="4"/>
  <c r="C479" i="4"/>
  <c r="C478" i="4"/>
  <c r="C477" i="4"/>
  <c r="C476" i="4"/>
  <c r="C475" i="4"/>
  <c r="C474" i="4"/>
  <c r="C473" i="4"/>
  <c r="C472" i="4"/>
  <c r="C471" i="4"/>
  <c r="C470" i="4"/>
  <c r="C469" i="4"/>
  <c r="C468" i="4"/>
  <c r="C467" i="4"/>
  <c r="C466" i="4"/>
  <c r="C465" i="4"/>
  <c r="C464" i="4"/>
  <c r="C463" i="4"/>
  <c r="C462" i="4"/>
  <c r="C461" i="4"/>
  <c r="C460" i="4"/>
  <c r="C459" i="4"/>
  <c r="C458" i="4"/>
  <c r="C457" i="4"/>
  <c r="C456" i="4"/>
  <c r="C455" i="4"/>
  <c r="C454" i="4"/>
  <c r="C453" i="4"/>
  <c r="C452" i="4"/>
  <c r="C451" i="4"/>
  <c r="C450" i="4"/>
  <c r="C449" i="4"/>
  <c r="C448" i="4"/>
  <c r="C447" i="4"/>
  <c r="C446" i="4"/>
  <c r="C445" i="4"/>
  <c r="C444" i="4"/>
  <c r="C443" i="4"/>
  <c r="C442" i="4"/>
  <c r="C441" i="4"/>
  <c r="C440" i="4"/>
  <c r="C439" i="4"/>
  <c r="C438" i="4"/>
  <c r="C437" i="4"/>
  <c r="C436" i="4"/>
  <c r="C435" i="4"/>
  <c r="C434" i="4"/>
  <c r="C433" i="4"/>
  <c r="C432" i="4"/>
  <c r="C431" i="4"/>
  <c r="C430" i="4"/>
  <c r="C429" i="4"/>
  <c r="C428" i="4"/>
  <c r="C427" i="4"/>
  <c r="C426" i="4"/>
  <c r="C425" i="4"/>
  <c r="C424" i="4"/>
  <c r="C423" i="4"/>
  <c r="C422" i="4"/>
  <c r="C421" i="4"/>
  <c r="C420" i="4"/>
  <c r="C419" i="4"/>
  <c r="C418" i="4"/>
  <c r="C417" i="4"/>
  <c r="C416" i="4"/>
  <c r="C415" i="4"/>
  <c r="C414" i="4"/>
  <c r="C413" i="4"/>
  <c r="C412" i="4"/>
  <c r="C411" i="4"/>
  <c r="C410" i="4"/>
  <c r="C409" i="4"/>
  <c r="C408" i="4"/>
  <c r="C407" i="4"/>
  <c r="C406" i="4"/>
  <c r="C405" i="4"/>
  <c r="C404" i="4"/>
  <c r="C403" i="4"/>
  <c r="C402" i="4"/>
  <c r="C401" i="4"/>
  <c r="C400" i="4"/>
  <c r="C399" i="4"/>
  <c r="C398" i="4"/>
  <c r="C397" i="4"/>
  <c r="C396" i="4"/>
  <c r="C395" i="4"/>
  <c r="C394" i="4"/>
  <c r="C393" i="4"/>
  <c r="C392" i="4"/>
  <c r="C391" i="4"/>
  <c r="C390" i="4"/>
  <c r="C389" i="4"/>
  <c r="C388" i="4"/>
  <c r="C387" i="4"/>
  <c r="C386" i="4"/>
  <c r="C385" i="4"/>
  <c r="C384" i="4"/>
  <c r="C383" i="4"/>
  <c r="C382" i="4"/>
  <c r="C381" i="4"/>
  <c r="C380" i="4"/>
  <c r="C379" i="4"/>
  <c r="C378" i="4"/>
  <c r="C377" i="4"/>
  <c r="C376" i="4"/>
  <c r="C375" i="4"/>
  <c r="C374" i="4"/>
  <c r="C373" i="4"/>
  <c r="C372" i="4"/>
  <c r="C371" i="4"/>
  <c r="C370" i="4"/>
  <c r="C369" i="4"/>
  <c r="C368" i="4"/>
  <c r="C367" i="4"/>
  <c r="C366" i="4"/>
  <c r="C365" i="4"/>
  <c r="C364" i="4"/>
  <c r="C363" i="4"/>
  <c r="C362" i="4"/>
  <c r="C361" i="4"/>
  <c r="C360" i="4"/>
  <c r="C359" i="4"/>
  <c r="C358" i="4"/>
  <c r="C357" i="4"/>
  <c r="C356" i="4"/>
  <c r="C355" i="4"/>
  <c r="C354" i="4"/>
  <c r="C353" i="4"/>
  <c r="C352" i="4"/>
  <c r="C351" i="4"/>
  <c r="C350" i="4"/>
  <c r="C349" i="4"/>
  <c r="C348" i="4"/>
  <c r="C347" i="4"/>
  <c r="C346" i="4"/>
  <c r="C345" i="4"/>
  <c r="C344" i="4"/>
  <c r="C343" i="4"/>
  <c r="C342" i="4"/>
  <c r="C341" i="4"/>
  <c r="C340" i="4"/>
  <c r="C339" i="4"/>
  <c r="C338" i="4"/>
  <c r="C337" i="4"/>
  <c r="C336" i="4"/>
  <c r="C335" i="4"/>
  <c r="C334" i="4"/>
  <c r="C333" i="4"/>
  <c r="C332" i="4"/>
  <c r="C331" i="4"/>
  <c r="C330" i="4"/>
  <c r="C329" i="4"/>
  <c r="C328" i="4"/>
  <c r="C327" i="4"/>
  <c r="C326" i="4"/>
  <c r="C325" i="4"/>
  <c r="C324" i="4"/>
  <c r="C323" i="4"/>
  <c r="C322" i="4"/>
  <c r="C321" i="4"/>
  <c r="C320" i="4"/>
  <c r="C319" i="4"/>
  <c r="C318" i="4"/>
  <c r="C317" i="4"/>
  <c r="C316" i="4"/>
  <c r="C315" i="4"/>
  <c r="C314" i="4"/>
  <c r="C313" i="4"/>
  <c r="C312" i="4"/>
  <c r="C311" i="4"/>
  <c r="C310" i="4"/>
  <c r="C309" i="4"/>
  <c r="C308" i="4"/>
  <c r="C307" i="4"/>
  <c r="C306" i="4"/>
  <c r="C305" i="4"/>
  <c r="C304" i="4"/>
  <c r="C303" i="4"/>
  <c r="C302" i="4"/>
  <c r="C301" i="4"/>
  <c r="C300" i="4"/>
  <c r="C299" i="4"/>
  <c r="C298" i="4"/>
  <c r="C297" i="4"/>
  <c r="C296" i="4"/>
  <c r="C295" i="4"/>
  <c r="C294" i="4"/>
  <c r="C293" i="4"/>
  <c r="C292" i="4"/>
  <c r="C291" i="4"/>
  <c r="C290" i="4"/>
  <c r="C289" i="4"/>
  <c r="C288" i="4"/>
  <c r="C287" i="4"/>
  <c r="C286" i="4"/>
  <c r="C285" i="4"/>
  <c r="C284" i="4"/>
  <c r="C283" i="4"/>
  <c r="C282" i="4"/>
  <c r="C281" i="4"/>
  <c r="C280" i="4"/>
  <c r="C279" i="4"/>
  <c r="C278" i="4"/>
  <c r="C277" i="4"/>
  <c r="C276" i="4"/>
  <c r="C275" i="4"/>
  <c r="C274" i="4"/>
  <c r="C273" i="4"/>
  <c r="C272" i="4"/>
  <c r="C271" i="4"/>
  <c r="C270" i="4"/>
  <c r="C269" i="4"/>
  <c r="C268" i="4"/>
  <c r="C267" i="4"/>
  <c r="C266" i="4"/>
  <c r="C265" i="4"/>
  <c r="C264" i="4"/>
  <c r="C263" i="4"/>
  <c r="C262" i="4"/>
  <c r="C261" i="4"/>
  <c r="C260" i="4"/>
  <c r="C259" i="4"/>
  <c r="C258" i="4"/>
  <c r="C257" i="4"/>
  <c r="C256" i="4"/>
  <c r="C255" i="4"/>
  <c r="C254" i="4"/>
  <c r="C253" i="4"/>
  <c r="C252" i="4"/>
  <c r="C251" i="4"/>
  <c r="C250" i="4"/>
  <c r="C249" i="4"/>
  <c r="C248" i="4"/>
  <c r="C247" i="4"/>
  <c r="C246" i="4"/>
  <c r="C245" i="4"/>
  <c r="C244" i="4"/>
  <c r="C243" i="4"/>
  <c r="C242" i="4"/>
  <c r="C241" i="4"/>
  <c r="C240" i="4"/>
  <c r="C239" i="4"/>
  <c r="C238" i="4"/>
  <c r="C237" i="4"/>
  <c r="C236" i="4"/>
  <c r="C235" i="4"/>
  <c r="C234" i="4"/>
  <c r="C233" i="4"/>
  <c r="C232" i="4"/>
  <c r="C231" i="4"/>
  <c r="C230" i="4"/>
  <c r="C229" i="4"/>
  <c r="C228" i="4"/>
  <c r="C227" i="4"/>
  <c r="C226" i="4"/>
  <c r="C225" i="4"/>
  <c r="C224" i="4"/>
  <c r="C223" i="4"/>
  <c r="C222" i="4"/>
  <c r="C221" i="4"/>
  <c r="C220" i="4"/>
  <c r="C219" i="4"/>
  <c r="C218" i="4"/>
  <c r="C217" i="4"/>
  <c r="C216" i="4"/>
  <c r="C215" i="4"/>
  <c r="C214" i="4"/>
  <c r="C213" i="4"/>
  <c r="C212" i="4"/>
  <c r="C211" i="4"/>
  <c r="C210" i="4"/>
  <c r="C209" i="4"/>
  <c r="C208" i="4"/>
  <c r="C207" i="4"/>
  <c r="C206" i="4"/>
  <c r="C205" i="4"/>
  <c r="C204" i="4"/>
  <c r="C203" i="4"/>
  <c r="C202" i="4"/>
  <c r="C201" i="4"/>
  <c r="C200" i="4"/>
  <c r="C199" i="4"/>
  <c r="C198" i="4"/>
  <c r="C197" i="4"/>
  <c r="C196" i="4"/>
  <c r="C195" i="4"/>
  <c r="C194" i="4"/>
  <c r="C193" i="4"/>
  <c r="C192" i="4"/>
  <c r="C191" i="4"/>
  <c r="C190" i="4"/>
  <c r="C189" i="4"/>
  <c r="C188" i="4"/>
  <c r="C187" i="4"/>
  <c r="C186" i="4"/>
  <c r="C185" i="4"/>
  <c r="C184" i="4"/>
  <c r="C183" i="4"/>
  <c r="C182" i="4"/>
  <c r="C181" i="4"/>
  <c r="C180" i="4"/>
  <c r="C179" i="4"/>
  <c r="C178" i="4"/>
  <c r="C177" i="4"/>
  <c r="C176" i="4"/>
  <c r="C175" i="4"/>
  <c r="C174" i="4"/>
  <c r="C173" i="4"/>
  <c r="C172" i="4"/>
  <c r="C171" i="4"/>
  <c r="C170" i="4"/>
  <c r="C169" i="4"/>
  <c r="C168" i="4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K1059" i="26"/>
  <c r="K1058" i="26"/>
  <c r="K1057" i="26"/>
  <c r="K1056" i="26"/>
  <c r="K1055" i="26"/>
  <c r="K1054" i="26"/>
  <c r="K1053" i="26"/>
  <c r="K1052" i="26"/>
  <c r="K1051" i="26"/>
  <c r="K1050" i="26"/>
  <c r="K1049" i="26"/>
  <c r="K1048" i="26"/>
  <c r="K1047" i="26"/>
  <c r="K1046" i="26"/>
  <c r="K1045" i="26"/>
  <c r="K1044" i="26"/>
  <c r="K1043" i="26"/>
  <c r="K1042" i="26"/>
  <c r="K1041" i="26"/>
  <c r="K1040" i="26"/>
  <c r="K1039" i="26"/>
  <c r="K1038" i="26"/>
  <c r="K1037" i="26"/>
  <c r="K1036" i="26"/>
  <c r="K1035" i="26"/>
  <c r="K1034" i="26"/>
  <c r="K1033" i="26"/>
  <c r="K1032" i="26"/>
  <c r="K1031" i="26"/>
  <c r="K1030" i="26"/>
  <c r="K1029" i="26"/>
  <c r="K1028" i="26"/>
  <c r="K1027" i="26"/>
  <c r="K1026" i="26"/>
  <c r="K1025" i="26"/>
  <c r="K1024" i="26"/>
  <c r="K1023" i="26"/>
  <c r="K1022" i="26"/>
  <c r="K1021" i="26"/>
  <c r="K1020" i="26"/>
  <c r="K1019" i="26"/>
  <c r="K1018" i="26"/>
  <c r="K1017" i="26"/>
  <c r="K1016" i="26"/>
  <c r="K1015" i="26"/>
  <c r="K1014" i="26"/>
  <c r="K1013" i="26"/>
  <c r="K1012" i="26"/>
  <c r="K1011" i="26"/>
  <c r="K1010" i="26"/>
  <c r="K1009" i="26"/>
  <c r="K1008" i="26"/>
  <c r="K1007" i="26"/>
  <c r="K1006" i="26"/>
  <c r="K1005" i="26"/>
  <c r="K1004" i="26"/>
  <c r="K1003" i="26"/>
  <c r="K1002" i="26"/>
  <c r="K1001" i="26"/>
  <c r="K1000" i="26"/>
  <c r="K999" i="26"/>
  <c r="K998" i="26"/>
  <c r="K997" i="26"/>
  <c r="K996" i="26"/>
  <c r="K995" i="26"/>
  <c r="K994" i="26"/>
  <c r="K993" i="26"/>
  <c r="K992" i="26"/>
  <c r="K991" i="26"/>
  <c r="K990" i="26"/>
  <c r="K989" i="26"/>
  <c r="K988" i="26"/>
  <c r="K987" i="26"/>
  <c r="K986" i="26"/>
  <c r="K985" i="26"/>
  <c r="K984" i="26"/>
  <c r="K983" i="26"/>
  <c r="K982" i="26"/>
  <c r="K981" i="26"/>
  <c r="K980" i="26"/>
  <c r="K979" i="26"/>
  <c r="K978" i="26"/>
  <c r="K977" i="26"/>
  <c r="K976" i="26"/>
  <c r="K975" i="26"/>
  <c r="K974" i="26"/>
  <c r="K973" i="26"/>
  <c r="K972" i="26"/>
  <c r="K971" i="26"/>
  <c r="K970" i="26"/>
  <c r="K969" i="26"/>
  <c r="K968" i="26"/>
  <c r="K967" i="26"/>
  <c r="K966" i="26"/>
  <c r="K965" i="26"/>
  <c r="K964" i="26"/>
  <c r="K963" i="26"/>
  <c r="K962" i="26"/>
  <c r="K961" i="26"/>
  <c r="K960" i="26"/>
  <c r="K959" i="26"/>
  <c r="K958" i="26"/>
  <c r="K957" i="26"/>
  <c r="K956" i="26"/>
  <c r="K955" i="26"/>
  <c r="K954" i="26"/>
  <c r="K953" i="26"/>
  <c r="K952" i="26"/>
  <c r="K951" i="26"/>
  <c r="K950" i="26"/>
  <c r="K949" i="26"/>
  <c r="K948" i="26"/>
  <c r="K947" i="26"/>
  <c r="K946" i="26"/>
  <c r="K945" i="26"/>
  <c r="K944" i="26"/>
  <c r="K943" i="26"/>
  <c r="K942" i="26"/>
  <c r="K941" i="26"/>
  <c r="K940" i="26"/>
  <c r="K939" i="26"/>
  <c r="K938" i="26"/>
  <c r="K937" i="26"/>
  <c r="K936" i="26"/>
  <c r="K935" i="26"/>
  <c r="K934" i="26"/>
  <c r="K933" i="26"/>
  <c r="K932" i="26"/>
  <c r="K931" i="26"/>
  <c r="K930" i="26"/>
  <c r="K929" i="26"/>
  <c r="K928" i="26"/>
  <c r="K927" i="26"/>
  <c r="K926" i="26"/>
  <c r="K925" i="26"/>
  <c r="K924" i="26"/>
  <c r="K923" i="26"/>
  <c r="K922" i="26"/>
  <c r="K921" i="26"/>
  <c r="K920" i="26"/>
  <c r="K919" i="26"/>
  <c r="K918" i="26"/>
  <c r="K917" i="26"/>
  <c r="K916" i="26"/>
  <c r="K915" i="26"/>
  <c r="K914" i="26"/>
  <c r="K913" i="26"/>
  <c r="K912" i="26"/>
  <c r="K911" i="26"/>
  <c r="K910" i="26"/>
  <c r="K909" i="26"/>
  <c r="K908" i="26"/>
  <c r="K907" i="26"/>
  <c r="K906" i="26"/>
  <c r="K905" i="26"/>
  <c r="K904" i="26"/>
  <c r="K903" i="26"/>
  <c r="K902" i="26"/>
  <c r="K901" i="26"/>
  <c r="K900" i="26"/>
  <c r="K899" i="26"/>
  <c r="K898" i="26"/>
  <c r="K897" i="26"/>
  <c r="K896" i="26"/>
  <c r="K895" i="26"/>
  <c r="K894" i="26"/>
  <c r="K893" i="26"/>
  <c r="K892" i="26"/>
  <c r="K891" i="26"/>
  <c r="K890" i="26"/>
  <c r="K889" i="26"/>
  <c r="K888" i="26"/>
  <c r="K887" i="26"/>
  <c r="K886" i="26"/>
  <c r="K885" i="26"/>
  <c r="K884" i="26"/>
  <c r="K883" i="26"/>
  <c r="K882" i="26"/>
  <c r="K881" i="26"/>
  <c r="K880" i="26"/>
  <c r="K879" i="26"/>
  <c r="K878" i="26"/>
  <c r="K877" i="26"/>
  <c r="K876" i="26"/>
  <c r="K875" i="26"/>
  <c r="K874" i="26"/>
  <c r="K873" i="26"/>
  <c r="K872" i="26"/>
  <c r="K871" i="26"/>
  <c r="K870" i="26"/>
  <c r="K869" i="26"/>
  <c r="K868" i="26"/>
  <c r="K867" i="26"/>
  <c r="K866" i="26"/>
  <c r="K865" i="26"/>
  <c r="K864" i="26"/>
  <c r="K863" i="26"/>
  <c r="K862" i="26"/>
  <c r="K861" i="26"/>
  <c r="K860" i="26"/>
  <c r="K859" i="26"/>
  <c r="K858" i="26"/>
  <c r="K857" i="26"/>
  <c r="K856" i="26"/>
  <c r="K855" i="26"/>
  <c r="K854" i="26"/>
  <c r="K853" i="26"/>
  <c r="K852" i="26"/>
  <c r="K851" i="26"/>
  <c r="K850" i="26"/>
  <c r="K849" i="26"/>
  <c r="K848" i="26"/>
  <c r="K847" i="26"/>
  <c r="K846" i="26"/>
  <c r="K845" i="26"/>
  <c r="K844" i="26"/>
  <c r="K843" i="26"/>
  <c r="K842" i="26"/>
  <c r="K841" i="26"/>
  <c r="K840" i="26"/>
  <c r="K839" i="26"/>
  <c r="K838" i="26"/>
  <c r="K837" i="26"/>
  <c r="K836" i="26"/>
  <c r="K835" i="26"/>
  <c r="K834" i="26"/>
  <c r="K833" i="26"/>
  <c r="K832" i="26"/>
  <c r="K831" i="26"/>
  <c r="K830" i="26"/>
  <c r="K829" i="26"/>
  <c r="K828" i="26"/>
  <c r="K827" i="26"/>
  <c r="K826" i="26"/>
  <c r="K825" i="26"/>
  <c r="K824" i="26"/>
  <c r="K823" i="26"/>
  <c r="K822" i="26"/>
  <c r="K821" i="26"/>
  <c r="K820" i="26"/>
  <c r="K819" i="26"/>
  <c r="K818" i="26"/>
  <c r="K817" i="26"/>
  <c r="K816" i="26"/>
  <c r="K815" i="26"/>
  <c r="K814" i="26"/>
  <c r="K813" i="26"/>
  <c r="K812" i="26"/>
  <c r="K811" i="26"/>
  <c r="K810" i="26"/>
  <c r="K809" i="26"/>
  <c r="K808" i="26"/>
  <c r="K807" i="26"/>
  <c r="K806" i="26"/>
  <c r="K805" i="26"/>
  <c r="K804" i="26"/>
  <c r="K803" i="26"/>
  <c r="K802" i="26"/>
  <c r="K801" i="26"/>
  <c r="K800" i="26"/>
  <c r="K799" i="26"/>
  <c r="K798" i="26"/>
  <c r="K797" i="26"/>
  <c r="K796" i="26"/>
  <c r="K795" i="26"/>
  <c r="K794" i="26"/>
  <c r="K793" i="26"/>
  <c r="K792" i="26"/>
  <c r="K791" i="26"/>
  <c r="K790" i="26"/>
  <c r="K789" i="26"/>
  <c r="K788" i="26"/>
  <c r="K787" i="26"/>
  <c r="K786" i="26"/>
  <c r="K785" i="26"/>
  <c r="K784" i="26"/>
  <c r="K783" i="26"/>
  <c r="K782" i="26"/>
  <c r="K781" i="26"/>
  <c r="K780" i="26"/>
  <c r="K779" i="26"/>
  <c r="K778" i="26"/>
  <c r="K777" i="26"/>
  <c r="K776" i="26"/>
  <c r="K775" i="26"/>
  <c r="K774" i="26"/>
  <c r="K773" i="26"/>
  <c r="K772" i="26"/>
  <c r="K771" i="26"/>
  <c r="K770" i="26"/>
  <c r="K769" i="26"/>
  <c r="K768" i="26"/>
  <c r="K767" i="26"/>
  <c r="K766" i="26"/>
  <c r="K765" i="26"/>
  <c r="K764" i="26"/>
  <c r="K763" i="26"/>
  <c r="K762" i="26"/>
  <c r="K761" i="26"/>
  <c r="K760" i="26"/>
  <c r="K759" i="26"/>
  <c r="K758" i="26"/>
  <c r="K757" i="26"/>
  <c r="K756" i="26"/>
  <c r="K755" i="26"/>
  <c r="K754" i="26"/>
  <c r="K753" i="26"/>
  <c r="K752" i="26"/>
  <c r="K751" i="26"/>
  <c r="K750" i="26"/>
  <c r="K749" i="26"/>
  <c r="K748" i="26"/>
  <c r="K747" i="26"/>
  <c r="K746" i="26"/>
  <c r="K745" i="26"/>
  <c r="K744" i="26"/>
  <c r="K743" i="26"/>
  <c r="K742" i="26"/>
  <c r="K741" i="26"/>
  <c r="K740" i="26"/>
  <c r="K739" i="26"/>
  <c r="K738" i="26"/>
  <c r="K737" i="26"/>
  <c r="K736" i="26"/>
  <c r="K735" i="26"/>
  <c r="K734" i="26"/>
  <c r="K733" i="26"/>
  <c r="K732" i="26"/>
  <c r="K731" i="26"/>
  <c r="K730" i="26"/>
  <c r="K729" i="26"/>
  <c r="K728" i="26"/>
  <c r="K727" i="26"/>
  <c r="K726" i="26"/>
  <c r="K725" i="26"/>
  <c r="K724" i="26"/>
  <c r="K723" i="26"/>
  <c r="K722" i="26"/>
  <c r="K721" i="26"/>
  <c r="K720" i="26"/>
  <c r="K719" i="26"/>
  <c r="K718" i="26"/>
  <c r="K717" i="26"/>
  <c r="K716" i="26"/>
  <c r="K715" i="26"/>
  <c r="K714" i="26"/>
  <c r="K713" i="26"/>
  <c r="K712" i="26"/>
  <c r="K711" i="26"/>
  <c r="K710" i="26"/>
  <c r="K709" i="26"/>
  <c r="K708" i="26"/>
  <c r="K707" i="26"/>
  <c r="K706" i="26"/>
  <c r="K705" i="26"/>
  <c r="K704" i="26"/>
  <c r="K703" i="26"/>
  <c r="K702" i="26"/>
  <c r="K701" i="26"/>
  <c r="K700" i="26"/>
  <c r="K699" i="26"/>
  <c r="K698" i="26"/>
  <c r="K697" i="26"/>
  <c r="K696" i="26"/>
  <c r="K695" i="26"/>
  <c r="K694" i="26"/>
  <c r="K693" i="26"/>
  <c r="K692" i="26"/>
  <c r="K691" i="26"/>
  <c r="K690" i="26"/>
  <c r="K689" i="26"/>
  <c r="K688" i="26"/>
  <c r="K687" i="26"/>
  <c r="K686" i="26"/>
  <c r="K685" i="26"/>
  <c r="K684" i="26"/>
  <c r="K683" i="26"/>
  <c r="K682" i="26"/>
  <c r="K681" i="26"/>
  <c r="K680" i="26"/>
  <c r="K679" i="26"/>
  <c r="K678" i="26"/>
  <c r="K677" i="26"/>
  <c r="K676" i="26"/>
  <c r="K675" i="26"/>
  <c r="K674" i="26"/>
  <c r="K673" i="26"/>
  <c r="K672" i="26"/>
  <c r="K671" i="26"/>
  <c r="K670" i="26"/>
  <c r="K669" i="26"/>
  <c r="K668" i="26"/>
  <c r="K667" i="26"/>
  <c r="K666" i="26"/>
  <c r="K665" i="26"/>
  <c r="K664" i="26"/>
  <c r="K663" i="26"/>
  <c r="K662" i="26"/>
  <c r="K661" i="26"/>
  <c r="K660" i="26"/>
  <c r="K659" i="26"/>
  <c r="K658" i="26"/>
  <c r="K657" i="26"/>
  <c r="K656" i="26"/>
  <c r="K655" i="26"/>
  <c r="K654" i="26"/>
  <c r="K653" i="26"/>
  <c r="K652" i="26"/>
  <c r="K651" i="26"/>
  <c r="K650" i="26"/>
  <c r="K649" i="26"/>
  <c r="K648" i="26"/>
  <c r="K647" i="26"/>
  <c r="K646" i="26"/>
  <c r="K645" i="26"/>
  <c r="K644" i="26"/>
  <c r="K643" i="26"/>
  <c r="K642" i="26"/>
  <c r="K641" i="26"/>
  <c r="K640" i="26"/>
  <c r="K639" i="26"/>
  <c r="K638" i="26"/>
  <c r="K637" i="26"/>
  <c r="K636" i="26"/>
  <c r="K635" i="26"/>
  <c r="K634" i="26"/>
  <c r="K633" i="26"/>
  <c r="K632" i="26"/>
  <c r="K631" i="26"/>
  <c r="K630" i="26"/>
  <c r="K629" i="26"/>
  <c r="K628" i="26"/>
  <c r="K627" i="26"/>
  <c r="K626" i="26"/>
  <c r="K625" i="26"/>
  <c r="K624" i="26"/>
  <c r="K623" i="26"/>
  <c r="K622" i="26"/>
  <c r="K621" i="26"/>
  <c r="K620" i="26"/>
  <c r="K619" i="26"/>
  <c r="K618" i="26"/>
  <c r="K617" i="26"/>
  <c r="K616" i="26"/>
  <c r="K615" i="26"/>
  <c r="K614" i="26"/>
  <c r="K613" i="26"/>
  <c r="K612" i="26"/>
  <c r="K611" i="26"/>
  <c r="K610" i="26"/>
  <c r="K609" i="26"/>
  <c r="K608" i="26"/>
  <c r="K607" i="26"/>
  <c r="K606" i="26"/>
  <c r="K605" i="26"/>
  <c r="K604" i="26"/>
  <c r="K603" i="26"/>
  <c r="K602" i="26"/>
  <c r="K601" i="26"/>
  <c r="K600" i="26"/>
  <c r="K599" i="26"/>
  <c r="K598" i="26"/>
  <c r="K597" i="26"/>
  <c r="K596" i="26"/>
  <c r="K595" i="26"/>
  <c r="K594" i="26"/>
  <c r="K593" i="26"/>
  <c r="K592" i="26"/>
  <c r="K591" i="26"/>
  <c r="K590" i="26"/>
  <c r="K589" i="26"/>
  <c r="K588" i="26"/>
  <c r="K587" i="26"/>
  <c r="K586" i="26"/>
  <c r="K585" i="26"/>
  <c r="K584" i="26"/>
  <c r="K583" i="26"/>
  <c r="K582" i="26"/>
  <c r="K581" i="26"/>
  <c r="K580" i="26"/>
  <c r="K579" i="26"/>
  <c r="K578" i="26"/>
  <c r="K577" i="26"/>
  <c r="K576" i="26"/>
  <c r="K575" i="26"/>
  <c r="K574" i="26"/>
  <c r="K573" i="26"/>
  <c r="K572" i="26"/>
  <c r="K571" i="26"/>
  <c r="K570" i="26"/>
  <c r="K569" i="26"/>
  <c r="K568" i="26"/>
  <c r="K567" i="26"/>
  <c r="K566" i="26"/>
  <c r="K565" i="26"/>
  <c r="K564" i="26"/>
  <c r="K563" i="26"/>
  <c r="K562" i="26"/>
  <c r="K561" i="26"/>
  <c r="K560" i="26"/>
  <c r="K559" i="26"/>
  <c r="K558" i="26"/>
  <c r="K557" i="26"/>
  <c r="K556" i="26"/>
  <c r="K555" i="26"/>
  <c r="K554" i="26"/>
  <c r="K553" i="26"/>
  <c r="K552" i="26"/>
  <c r="K551" i="26"/>
  <c r="K550" i="26"/>
  <c r="K549" i="26"/>
  <c r="K548" i="26"/>
  <c r="K547" i="26"/>
  <c r="K546" i="26"/>
  <c r="K545" i="26"/>
  <c r="K544" i="26"/>
  <c r="K543" i="26"/>
  <c r="K542" i="26"/>
  <c r="K541" i="26"/>
  <c r="K540" i="26"/>
  <c r="K539" i="26"/>
  <c r="K538" i="26"/>
  <c r="K537" i="26"/>
  <c r="K536" i="26"/>
  <c r="K535" i="26"/>
  <c r="K534" i="26"/>
  <c r="K533" i="26"/>
  <c r="K532" i="26"/>
  <c r="K531" i="26"/>
  <c r="K530" i="26"/>
  <c r="K529" i="26"/>
  <c r="K528" i="26"/>
  <c r="K527" i="26"/>
  <c r="K526" i="26"/>
  <c r="K525" i="26"/>
  <c r="K524" i="26"/>
  <c r="K523" i="26"/>
  <c r="K522" i="26"/>
  <c r="K521" i="26"/>
  <c r="K520" i="26"/>
  <c r="K519" i="26"/>
  <c r="K518" i="26"/>
  <c r="K517" i="26"/>
  <c r="K516" i="26"/>
  <c r="K515" i="26"/>
  <c r="K514" i="26"/>
  <c r="K513" i="26"/>
  <c r="K512" i="26"/>
  <c r="K511" i="26"/>
  <c r="K510" i="26"/>
  <c r="K509" i="26"/>
  <c r="K508" i="26"/>
  <c r="K507" i="26"/>
  <c r="K506" i="26"/>
  <c r="K505" i="26"/>
  <c r="K504" i="26"/>
  <c r="K503" i="26"/>
  <c r="K502" i="26"/>
  <c r="K501" i="26"/>
  <c r="K500" i="26"/>
  <c r="K499" i="26"/>
  <c r="K498" i="26"/>
  <c r="K497" i="26"/>
  <c r="K496" i="26"/>
  <c r="K495" i="26"/>
  <c r="K494" i="26"/>
  <c r="K493" i="26"/>
  <c r="K492" i="26"/>
  <c r="K491" i="26"/>
  <c r="K490" i="26"/>
  <c r="K489" i="26"/>
  <c r="K488" i="26"/>
  <c r="K487" i="26"/>
  <c r="K486" i="26"/>
  <c r="K485" i="26"/>
  <c r="K484" i="26"/>
  <c r="K483" i="26"/>
  <c r="K482" i="26"/>
  <c r="K481" i="26"/>
  <c r="K480" i="26"/>
  <c r="K479" i="26"/>
  <c r="K478" i="26"/>
  <c r="K477" i="26"/>
  <c r="K476" i="26"/>
  <c r="K475" i="26"/>
  <c r="K474" i="26"/>
  <c r="K473" i="26"/>
  <c r="K472" i="26"/>
  <c r="K471" i="26"/>
  <c r="K470" i="26"/>
  <c r="K469" i="26"/>
  <c r="K468" i="26"/>
  <c r="K467" i="26"/>
  <c r="K466" i="26"/>
  <c r="K465" i="26"/>
  <c r="K464" i="26"/>
  <c r="K463" i="26"/>
  <c r="K462" i="26"/>
  <c r="K461" i="26"/>
  <c r="K460" i="26"/>
  <c r="K459" i="26"/>
  <c r="K458" i="26"/>
  <c r="K457" i="26"/>
  <c r="K456" i="26"/>
  <c r="K455" i="26"/>
  <c r="K454" i="26"/>
  <c r="K453" i="26"/>
  <c r="K452" i="26"/>
  <c r="K451" i="26"/>
  <c r="K450" i="26"/>
  <c r="K449" i="26"/>
  <c r="K448" i="26"/>
  <c r="K447" i="26"/>
  <c r="K446" i="26"/>
  <c r="K445" i="26"/>
  <c r="K444" i="26"/>
  <c r="K443" i="26"/>
  <c r="K442" i="26"/>
  <c r="K441" i="26"/>
  <c r="K440" i="26"/>
  <c r="K439" i="26"/>
  <c r="K438" i="26"/>
  <c r="K437" i="26"/>
  <c r="K436" i="26"/>
  <c r="K435" i="26"/>
  <c r="K434" i="26"/>
  <c r="K433" i="26"/>
  <c r="K432" i="26"/>
  <c r="K431" i="26"/>
  <c r="K430" i="26"/>
  <c r="K429" i="26"/>
  <c r="K428" i="26"/>
  <c r="K427" i="26"/>
  <c r="K426" i="26"/>
  <c r="K425" i="26"/>
  <c r="K424" i="26"/>
  <c r="K423" i="26"/>
  <c r="K422" i="26"/>
  <c r="K421" i="26"/>
  <c r="K420" i="26"/>
  <c r="K419" i="26"/>
  <c r="K418" i="26"/>
  <c r="K417" i="26"/>
  <c r="K416" i="26"/>
  <c r="K415" i="26"/>
  <c r="K414" i="26"/>
  <c r="K413" i="26"/>
  <c r="K412" i="26"/>
  <c r="K411" i="26"/>
  <c r="K410" i="26"/>
  <c r="K409" i="26"/>
  <c r="K408" i="26"/>
  <c r="K407" i="26"/>
  <c r="K406" i="26"/>
  <c r="K405" i="26"/>
  <c r="K404" i="26"/>
  <c r="K403" i="26"/>
  <c r="K402" i="26"/>
  <c r="K401" i="26"/>
  <c r="K400" i="26"/>
  <c r="K399" i="26"/>
  <c r="K398" i="26"/>
  <c r="K397" i="26"/>
  <c r="K396" i="26"/>
  <c r="K395" i="26"/>
  <c r="K394" i="26"/>
  <c r="K393" i="26"/>
  <c r="K392" i="26"/>
  <c r="K391" i="26"/>
  <c r="K390" i="26"/>
  <c r="K389" i="26"/>
  <c r="K388" i="26"/>
  <c r="K387" i="26"/>
  <c r="K386" i="26"/>
  <c r="K385" i="26"/>
  <c r="K384" i="26"/>
  <c r="K383" i="26"/>
  <c r="K382" i="26"/>
  <c r="K381" i="26"/>
  <c r="K380" i="26"/>
  <c r="K379" i="26"/>
  <c r="K378" i="26"/>
  <c r="K377" i="26"/>
  <c r="K376" i="26"/>
  <c r="K375" i="26"/>
  <c r="K374" i="26"/>
  <c r="K373" i="26"/>
  <c r="K372" i="26"/>
  <c r="K371" i="26"/>
  <c r="K370" i="26"/>
  <c r="K369" i="26"/>
  <c r="K368" i="26"/>
  <c r="K367" i="26"/>
  <c r="K366" i="26"/>
  <c r="K365" i="26"/>
  <c r="K364" i="26"/>
  <c r="K363" i="26"/>
  <c r="K362" i="26"/>
  <c r="K361" i="26"/>
  <c r="K360" i="26"/>
  <c r="K359" i="26"/>
  <c r="K358" i="26"/>
  <c r="K357" i="26"/>
  <c r="K356" i="26"/>
  <c r="K355" i="26"/>
  <c r="K354" i="26"/>
  <c r="K353" i="26"/>
  <c r="K352" i="26"/>
  <c r="K351" i="26"/>
  <c r="K350" i="26"/>
  <c r="K349" i="26"/>
  <c r="K348" i="26"/>
  <c r="K347" i="26"/>
  <c r="K346" i="26"/>
  <c r="K345" i="26"/>
  <c r="K344" i="26"/>
  <c r="K343" i="26"/>
  <c r="K342" i="26"/>
  <c r="K341" i="26"/>
  <c r="K340" i="26"/>
  <c r="K339" i="26"/>
  <c r="K338" i="26"/>
  <c r="K337" i="26"/>
  <c r="K336" i="26"/>
  <c r="K335" i="26"/>
  <c r="K334" i="26"/>
  <c r="K333" i="26"/>
  <c r="K332" i="26"/>
  <c r="K331" i="26"/>
  <c r="K330" i="26"/>
  <c r="K329" i="26"/>
  <c r="K328" i="26"/>
  <c r="K327" i="26"/>
  <c r="K326" i="26"/>
  <c r="K325" i="26"/>
  <c r="K324" i="26"/>
  <c r="K323" i="26"/>
  <c r="K322" i="26"/>
  <c r="K321" i="26"/>
  <c r="K320" i="26"/>
  <c r="K319" i="26"/>
  <c r="K318" i="26"/>
  <c r="K317" i="26"/>
  <c r="K316" i="26"/>
  <c r="K315" i="26"/>
  <c r="K314" i="26"/>
  <c r="K313" i="26"/>
  <c r="K312" i="26"/>
  <c r="K311" i="26"/>
  <c r="K310" i="26"/>
  <c r="K309" i="26"/>
  <c r="K308" i="26"/>
  <c r="K307" i="26"/>
  <c r="K306" i="26"/>
  <c r="K305" i="26"/>
  <c r="K304" i="26"/>
  <c r="K303" i="26"/>
  <c r="K302" i="26"/>
  <c r="K301" i="26"/>
  <c r="K300" i="26"/>
  <c r="K299" i="26"/>
  <c r="K298" i="26"/>
  <c r="K297" i="26"/>
  <c r="K296" i="26"/>
  <c r="K295" i="26"/>
  <c r="K294" i="26"/>
  <c r="K293" i="26"/>
  <c r="K292" i="26"/>
  <c r="K291" i="26"/>
  <c r="K290" i="26"/>
  <c r="K289" i="26"/>
  <c r="K288" i="26"/>
  <c r="K287" i="26"/>
  <c r="K286" i="26"/>
  <c r="K285" i="26"/>
  <c r="K284" i="26"/>
  <c r="K283" i="26"/>
  <c r="K282" i="26"/>
  <c r="K281" i="26"/>
  <c r="K280" i="26"/>
  <c r="K279" i="26"/>
  <c r="K278" i="26"/>
  <c r="K277" i="26"/>
  <c r="K276" i="26"/>
  <c r="K275" i="26"/>
  <c r="K274" i="26"/>
  <c r="K273" i="26"/>
  <c r="K272" i="26"/>
  <c r="K271" i="26"/>
  <c r="K270" i="26"/>
  <c r="K269" i="26"/>
  <c r="K268" i="26"/>
  <c r="K267" i="26"/>
  <c r="K266" i="26"/>
  <c r="K265" i="26"/>
  <c r="K264" i="26"/>
  <c r="K263" i="26"/>
  <c r="K262" i="26"/>
  <c r="K261" i="26"/>
  <c r="K260" i="26"/>
  <c r="K259" i="26"/>
  <c r="K258" i="26"/>
  <c r="K257" i="26"/>
  <c r="K256" i="26"/>
  <c r="K255" i="26"/>
  <c r="K254" i="26"/>
  <c r="K253" i="26"/>
  <c r="K252" i="26"/>
  <c r="K251" i="26"/>
  <c r="K250" i="26"/>
  <c r="K249" i="26"/>
  <c r="K248" i="26"/>
  <c r="K247" i="26"/>
  <c r="K246" i="26"/>
  <c r="K245" i="26"/>
  <c r="K244" i="26"/>
  <c r="K243" i="26"/>
  <c r="K242" i="26"/>
  <c r="K241" i="26"/>
  <c r="K240" i="26"/>
  <c r="K239" i="26"/>
  <c r="K238" i="26"/>
  <c r="K237" i="26"/>
  <c r="K236" i="26"/>
  <c r="K235" i="26"/>
  <c r="K234" i="26"/>
  <c r="K233" i="26"/>
  <c r="K232" i="26"/>
  <c r="K231" i="26"/>
  <c r="K230" i="26"/>
  <c r="K229" i="26"/>
  <c r="K228" i="26"/>
  <c r="K227" i="26"/>
  <c r="K226" i="26"/>
  <c r="K225" i="26"/>
  <c r="K224" i="26"/>
  <c r="K223" i="26"/>
  <c r="K222" i="26"/>
  <c r="K221" i="26"/>
  <c r="K220" i="26"/>
  <c r="K219" i="26"/>
  <c r="K218" i="26"/>
  <c r="K217" i="26"/>
  <c r="K216" i="26"/>
  <c r="K215" i="26"/>
  <c r="K214" i="26"/>
  <c r="K213" i="26"/>
  <c r="K212" i="26"/>
  <c r="K211" i="26"/>
  <c r="K210" i="26"/>
  <c r="K209" i="26"/>
  <c r="K208" i="26"/>
  <c r="K207" i="26"/>
  <c r="K206" i="26"/>
  <c r="K205" i="26"/>
  <c r="K204" i="26"/>
  <c r="K203" i="26"/>
  <c r="K202" i="26"/>
  <c r="K201" i="26"/>
  <c r="K200" i="26"/>
  <c r="K199" i="26"/>
  <c r="K198" i="26"/>
  <c r="K197" i="26"/>
  <c r="K196" i="26"/>
  <c r="K195" i="26"/>
  <c r="K194" i="26"/>
  <c r="K193" i="26"/>
  <c r="K192" i="26"/>
  <c r="K191" i="26"/>
  <c r="K190" i="26"/>
  <c r="K189" i="26"/>
  <c r="K188" i="26"/>
  <c r="K187" i="26"/>
  <c r="K186" i="26"/>
  <c r="K185" i="26"/>
  <c r="K184" i="26"/>
  <c r="K183" i="26"/>
  <c r="K182" i="26"/>
  <c r="K181" i="26"/>
  <c r="K180" i="26"/>
  <c r="K179" i="26"/>
  <c r="K178" i="26"/>
  <c r="K177" i="26"/>
  <c r="K176" i="26"/>
  <c r="K175" i="26"/>
  <c r="K174" i="26"/>
  <c r="K173" i="26"/>
  <c r="K172" i="26"/>
  <c r="K171" i="26"/>
  <c r="K170" i="26"/>
  <c r="K169" i="26"/>
  <c r="K168" i="26"/>
  <c r="K167" i="26"/>
  <c r="K166" i="26"/>
  <c r="K165" i="26"/>
  <c r="K164" i="26"/>
  <c r="K163" i="26"/>
  <c r="K162" i="26"/>
  <c r="K161" i="26"/>
  <c r="K160" i="26"/>
  <c r="K159" i="26"/>
  <c r="K158" i="26"/>
  <c r="K157" i="26"/>
  <c r="K156" i="26"/>
  <c r="K155" i="26"/>
  <c r="K154" i="26"/>
  <c r="K153" i="26"/>
  <c r="K152" i="26"/>
  <c r="K151" i="26"/>
  <c r="K150" i="26"/>
  <c r="K149" i="26"/>
  <c r="K148" i="26"/>
  <c r="K147" i="26"/>
  <c r="K146" i="26"/>
  <c r="K145" i="26"/>
  <c r="K144" i="26"/>
  <c r="K143" i="26"/>
  <c r="K142" i="26"/>
  <c r="K141" i="26"/>
  <c r="K140" i="26"/>
  <c r="K139" i="26"/>
  <c r="K138" i="26"/>
  <c r="K137" i="26"/>
  <c r="K136" i="26"/>
  <c r="K135" i="26"/>
  <c r="K134" i="26"/>
  <c r="K133" i="26"/>
  <c r="K132" i="26"/>
  <c r="K131" i="26"/>
  <c r="K130" i="26"/>
  <c r="K129" i="26"/>
  <c r="K128" i="26"/>
  <c r="K127" i="26"/>
  <c r="K126" i="26"/>
  <c r="K125" i="26"/>
  <c r="K124" i="26"/>
  <c r="K123" i="26"/>
  <c r="K122" i="26"/>
  <c r="K121" i="26"/>
  <c r="K120" i="26"/>
  <c r="K119" i="26"/>
  <c r="K118" i="26"/>
  <c r="K117" i="26"/>
  <c r="K116" i="26"/>
  <c r="K115" i="26"/>
  <c r="K114" i="26"/>
  <c r="K113" i="26"/>
  <c r="K112" i="26"/>
  <c r="K111" i="26"/>
  <c r="K110" i="26"/>
  <c r="K109" i="26"/>
  <c r="K108" i="26"/>
  <c r="K107" i="26"/>
  <c r="K106" i="26"/>
  <c r="K105" i="26"/>
  <c r="K104" i="26"/>
  <c r="K103" i="26"/>
  <c r="K102" i="26"/>
  <c r="K101" i="26"/>
  <c r="K100" i="26"/>
  <c r="K99" i="26"/>
  <c r="K98" i="26"/>
  <c r="K97" i="26"/>
  <c r="K96" i="26"/>
  <c r="K95" i="26"/>
  <c r="K94" i="26"/>
  <c r="K93" i="26"/>
  <c r="K92" i="26"/>
  <c r="K91" i="26"/>
  <c r="K90" i="26"/>
  <c r="K89" i="26"/>
  <c r="K88" i="26"/>
  <c r="K87" i="26"/>
  <c r="K86" i="26"/>
  <c r="K85" i="26"/>
  <c r="K84" i="26"/>
  <c r="K83" i="26"/>
  <c r="K82" i="26"/>
  <c r="K81" i="26"/>
  <c r="K80" i="26"/>
  <c r="K79" i="26"/>
  <c r="K78" i="26"/>
  <c r="K77" i="26"/>
  <c r="K76" i="26"/>
  <c r="K75" i="26"/>
  <c r="K74" i="26"/>
  <c r="K73" i="26"/>
  <c r="K72" i="26"/>
  <c r="K71" i="26"/>
  <c r="K70" i="26"/>
  <c r="K69" i="26"/>
  <c r="K68" i="26"/>
  <c r="K67" i="26"/>
  <c r="K66" i="26"/>
  <c r="K65" i="26"/>
  <c r="K64" i="26"/>
  <c r="K63" i="26"/>
  <c r="K62" i="26"/>
  <c r="K53" i="26"/>
  <c r="F52" i="26"/>
  <c r="D41" i="26" a="1"/>
  <c r="E35" i="26"/>
  <c r="K1059" i="25"/>
  <c r="K1058" i="25"/>
  <c r="K1057" i="25"/>
  <c r="K1056" i="25"/>
  <c r="K1055" i="25"/>
  <c r="K1054" i="25"/>
  <c r="K1053" i="25"/>
  <c r="K1052" i="25"/>
  <c r="K1051" i="25"/>
  <c r="K1050" i="25"/>
  <c r="K1049" i="25"/>
  <c r="K1048" i="25"/>
  <c r="K1047" i="25"/>
  <c r="K1046" i="25"/>
  <c r="K1045" i="25"/>
  <c r="K1044" i="25"/>
  <c r="K1043" i="25"/>
  <c r="K1042" i="25"/>
  <c r="K1041" i="25"/>
  <c r="K1040" i="25"/>
  <c r="K1039" i="25"/>
  <c r="K1038" i="25"/>
  <c r="K1037" i="25"/>
  <c r="K1036" i="25"/>
  <c r="K1035" i="25"/>
  <c r="K1034" i="25"/>
  <c r="K1033" i="25"/>
  <c r="K1032" i="25"/>
  <c r="K1031" i="25"/>
  <c r="K1030" i="25"/>
  <c r="K1029" i="25"/>
  <c r="K1028" i="25"/>
  <c r="K1027" i="25"/>
  <c r="K1026" i="25"/>
  <c r="K1025" i="25"/>
  <c r="K1024" i="25"/>
  <c r="K1023" i="25"/>
  <c r="K1022" i="25"/>
  <c r="K1021" i="25"/>
  <c r="K1020" i="25"/>
  <c r="K1019" i="25"/>
  <c r="K1018" i="25"/>
  <c r="K1017" i="25"/>
  <c r="K1016" i="25"/>
  <c r="K1015" i="25"/>
  <c r="K1014" i="25"/>
  <c r="K1013" i="25"/>
  <c r="K1012" i="25"/>
  <c r="K1011" i="25"/>
  <c r="K1010" i="25"/>
  <c r="K1009" i="25"/>
  <c r="K1008" i="25"/>
  <c r="K1007" i="25"/>
  <c r="K1006" i="25"/>
  <c r="K1005" i="25"/>
  <c r="K1004" i="25"/>
  <c r="K1003" i="25"/>
  <c r="K1002" i="25"/>
  <c r="K1001" i="25"/>
  <c r="K1000" i="25"/>
  <c r="K999" i="25"/>
  <c r="K998" i="25"/>
  <c r="K997" i="25"/>
  <c r="K996" i="25"/>
  <c r="K995" i="25"/>
  <c r="K994" i="25"/>
  <c r="K993" i="25"/>
  <c r="K992" i="25"/>
  <c r="K991" i="25"/>
  <c r="K990" i="25"/>
  <c r="K989" i="25"/>
  <c r="K988" i="25"/>
  <c r="K987" i="25"/>
  <c r="K986" i="25"/>
  <c r="K985" i="25"/>
  <c r="K984" i="25"/>
  <c r="K983" i="25"/>
  <c r="K982" i="25"/>
  <c r="K981" i="25"/>
  <c r="K980" i="25"/>
  <c r="K979" i="25"/>
  <c r="K978" i="25"/>
  <c r="K977" i="25"/>
  <c r="K976" i="25"/>
  <c r="K975" i="25"/>
  <c r="K974" i="25"/>
  <c r="K973" i="25"/>
  <c r="K972" i="25"/>
  <c r="K971" i="25"/>
  <c r="K970" i="25"/>
  <c r="K969" i="25"/>
  <c r="K968" i="25"/>
  <c r="K967" i="25"/>
  <c r="K966" i="25"/>
  <c r="K965" i="25"/>
  <c r="K964" i="25"/>
  <c r="K963" i="25"/>
  <c r="K962" i="25"/>
  <c r="K961" i="25"/>
  <c r="K960" i="25"/>
  <c r="K959" i="25"/>
  <c r="K958" i="25"/>
  <c r="K957" i="25"/>
  <c r="K956" i="25"/>
  <c r="K955" i="25"/>
  <c r="K954" i="25"/>
  <c r="K953" i="25"/>
  <c r="K952" i="25"/>
  <c r="K951" i="25"/>
  <c r="K950" i="25"/>
  <c r="K949" i="25"/>
  <c r="K948" i="25"/>
  <c r="K947" i="25"/>
  <c r="K946" i="25"/>
  <c r="K945" i="25"/>
  <c r="K944" i="25"/>
  <c r="K943" i="25"/>
  <c r="K942" i="25"/>
  <c r="K941" i="25"/>
  <c r="K940" i="25"/>
  <c r="K939" i="25"/>
  <c r="K938" i="25"/>
  <c r="K937" i="25"/>
  <c r="K936" i="25"/>
  <c r="K935" i="25"/>
  <c r="K934" i="25"/>
  <c r="K933" i="25"/>
  <c r="K932" i="25"/>
  <c r="K931" i="25"/>
  <c r="K930" i="25"/>
  <c r="K929" i="25"/>
  <c r="K928" i="25"/>
  <c r="K927" i="25"/>
  <c r="K926" i="25"/>
  <c r="K925" i="25"/>
  <c r="K924" i="25"/>
  <c r="K923" i="25"/>
  <c r="K922" i="25"/>
  <c r="K921" i="25"/>
  <c r="K920" i="25"/>
  <c r="K919" i="25"/>
  <c r="K918" i="25"/>
  <c r="K917" i="25"/>
  <c r="K916" i="25"/>
  <c r="K915" i="25"/>
  <c r="K914" i="25"/>
  <c r="K913" i="25"/>
  <c r="K912" i="25"/>
  <c r="K911" i="25"/>
  <c r="K910" i="25"/>
  <c r="K909" i="25"/>
  <c r="K908" i="25"/>
  <c r="K907" i="25"/>
  <c r="K906" i="25"/>
  <c r="K905" i="25"/>
  <c r="K904" i="25"/>
  <c r="K903" i="25"/>
  <c r="K902" i="25"/>
  <c r="K901" i="25"/>
  <c r="K900" i="25"/>
  <c r="K899" i="25"/>
  <c r="K898" i="25"/>
  <c r="K897" i="25"/>
  <c r="K896" i="25"/>
  <c r="K895" i="25"/>
  <c r="K894" i="25"/>
  <c r="K893" i="25"/>
  <c r="K892" i="25"/>
  <c r="K891" i="25"/>
  <c r="K890" i="25"/>
  <c r="K889" i="25"/>
  <c r="K888" i="25"/>
  <c r="K887" i="25"/>
  <c r="K886" i="25"/>
  <c r="K885" i="25"/>
  <c r="K884" i="25"/>
  <c r="K883" i="25"/>
  <c r="K882" i="25"/>
  <c r="K881" i="25"/>
  <c r="K880" i="25"/>
  <c r="K879" i="25"/>
  <c r="K878" i="25"/>
  <c r="K877" i="25"/>
  <c r="K876" i="25"/>
  <c r="K875" i="25"/>
  <c r="K874" i="25"/>
  <c r="K873" i="25"/>
  <c r="K872" i="25"/>
  <c r="K871" i="25"/>
  <c r="K870" i="25"/>
  <c r="K869" i="25"/>
  <c r="K868" i="25"/>
  <c r="K867" i="25"/>
  <c r="K866" i="25"/>
  <c r="K865" i="25"/>
  <c r="K864" i="25"/>
  <c r="K863" i="25"/>
  <c r="K862" i="25"/>
  <c r="K861" i="25"/>
  <c r="K860" i="25"/>
  <c r="K859" i="25"/>
  <c r="K858" i="25"/>
  <c r="K857" i="25"/>
  <c r="K856" i="25"/>
  <c r="K855" i="25"/>
  <c r="K854" i="25"/>
  <c r="K853" i="25"/>
  <c r="K852" i="25"/>
  <c r="K851" i="25"/>
  <c r="K850" i="25"/>
  <c r="K849" i="25"/>
  <c r="K848" i="25"/>
  <c r="K847" i="25"/>
  <c r="K846" i="25"/>
  <c r="K845" i="25"/>
  <c r="K844" i="25"/>
  <c r="K843" i="25"/>
  <c r="K842" i="25"/>
  <c r="K841" i="25"/>
  <c r="K840" i="25"/>
  <c r="K839" i="25"/>
  <c r="K838" i="25"/>
  <c r="K837" i="25"/>
  <c r="K836" i="25"/>
  <c r="K835" i="25"/>
  <c r="K834" i="25"/>
  <c r="K833" i="25"/>
  <c r="K832" i="25"/>
  <c r="K831" i="25"/>
  <c r="K830" i="25"/>
  <c r="K829" i="25"/>
  <c r="K828" i="25"/>
  <c r="K827" i="25"/>
  <c r="K826" i="25"/>
  <c r="K825" i="25"/>
  <c r="K824" i="25"/>
  <c r="K823" i="25"/>
  <c r="K822" i="25"/>
  <c r="K821" i="25"/>
  <c r="K820" i="25"/>
  <c r="K819" i="25"/>
  <c r="K818" i="25"/>
  <c r="K817" i="25"/>
  <c r="K816" i="25"/>
  <c r="K815" i="25"/>
  <c r="K814" i="25"/>
  <c r="K813" i="25"/>
  <c r="K812" i="25"/>
  <c r="K811" i="25"/>
  <c r="K810" i="25"/>
  <c r="K809" i="25"/>
  <c r="K808" i="25"/>
  <c r="K807" i="25"/>
  <c r="K806" i="25"/>
  <c r="K805" i="25"/>
  <c r="K804" i="25"/>
  <c r="K803" i="25"/>
  <c r="K802" i="25"/>
  <c r="K801" i="25"/>
  <c r="K800" i="25"/>
  <c r="K799" i="25"/>
  <c r="K798" i="25"/>
  <c r="K797" i="25"/>
  <c r="K796" i="25"/>
  <c r="K795" i="25"/>
  <c r="K794" i="25"/>
  <c r="K793" i="25"/>
  <c r="K792" i="25"/>
  <c r="K791" i="25"/>
  <c r="K790" i="25"/>
  <c r="K789" i="25"/>
  <c r="K788" i="25"/>
  <c r="K787" i="25"/>
  <c r="K786" i="25"/>
  <c r="K785" i="25"/>
  <c r="K784" i="25"/>
  <c r="K783" i="25"/>
  <c r="K782" i="25"/>
  <c r="K781" i="25"/>
  <c r="K780" i="25"/>
  <c r="K779" i="25"/>
  <c r="K778" i="25"/>
  <c r="K777" i="25"/>
  <c r="K776" i="25"/>
  <c r="K775" i="25"/>
  <c r="K774" i="25"/>
  <c r="K773" i="25"/>
  <c r="K772" i="25"/>
  <c r="K771" i="25"/>
  <c r="K770" i="25"/>
  <c r="K769" i="25"/>
  <c r="K768" i="25"/>
  <c r="K767" i="25"/>
  <c r="K766" i="25"/>
  <c r="K765" i="25"/>
  <c r="K764" i="25"/>
  <c r="K763" i="25"/>
  <c r="K762" i="25"/>
  <c r="K761" i="25"/>
  <c r="K760" i="25"/>
  <c r="K759" i="25"/>
  <c r="K758" i="25"/>
  <c r="K757" i="25"/>
  <c r="K756" i="25"/>
  <c r="K755" i="25"/>
  <c r="K754" i="25"/>
  <c r="K753" i="25"/>
  <c r="K752" i="25"/>
  <c r="K751" i="25"/>
  <c r="K750" i="25"/>
  <c r="K749" i="25"/>
  <c r="K748" i="25"/>
  <c r="K747" i="25"/>
  <c r="K746" i="25"/>
  <c r="K745" i="25"/>
  <c r="K744" i="25"/>
  <c r="K743" i="25"/>
  <c r="K742" i="25"/>
  <c r="K741" i="25"/>
  <c r="K740" i="25"/>
  <c r="K739" i="25"/>
  <c r="K738" i="25"/>
  <c r="K737" i="25"/>
  <c r="K736" i="25"/>
  <c r="K735" i="25"/>
  <c r="K734" i="25"/>
  <c r="K733" i="25"/>
  <c r="K732" i="25"/>
  <c r="K731" i="25"/>
  <c r="K730" i="25"/>
  <c r="K729" i="25"/>
  <c r="K728" i="25"/>
  <c r="K727" i="25"/>
  <c r="K726" i="25"/>
  <c r="K725" i="25"/>
  <c r="K724" i="25"/>
  <c r="K723" i="25"/>
  <c r="K722" i="25"/>
  <c r="K721" i="25"/>
  <c r="K720" i="25"/>
  <c r="K719" i="25"/>
  <c r="K718" i="25"/>
  <c r="K717" i="25"/>
  <c r="K716" i="25"/>
  <c r="K715" i="25"/>
  <c r="K714" i="25"/>
  <c r="K713" i="25"/>
  <c r="K712" i="25"/>
  <c r="K711" i="25"/>
  <c r="K710" i="25"/>
  <c r="K709" i="25"/>
  <c r="K708" i="25"/>
  <c r="K707" i="25"/>
  <c r="K706" i="25"/>
  <c r="K705" i="25"/>
  <c r="K704" i="25"/>
  <c r="K703" i="25"/>
  <c r="K702" i="25"/>
  <c r="K701" i="25"/>
  <c r="K700" i="25"/>
  <c r="K699" i="25"/>
  <c r="K698" i="25"/>
  <c r="K697" i="25"/>
  <c r="K696" i="25"/>
  <c r="K695" i="25"/>
  <c r="K694" i="25"/>
  <c r="K693" i="25"/>
  <c r="K692" i="25"/>
  <c r="K691" i="25"/>
  <c r="K690" i="25"/>
  <c r="K689" i="25"/>
  <c r="K688" i="25"/>
  <c r="K687" i="25"/>
  <c r="K686" i="25"/>
  <c r="K685" i="25"/>
  <c r="K684" i="25"/>
  <c r="K683" i="25"/>
  <c r="K682" i="25"/>
  <c r="K681" i="25"/>
  <c r="K680" i="25"/>
  <c r="K679" i="25"/>
  <c r="K678" i="25"/>
  <c r="K677" i="25"/>
  <c r="K676" i="25"/>
  <c r="K675" i="25"/>
  <c r="K674" i="25"/>
  <c r="K673" i="25"/>
  <c r="K672" i="25"/>
  <c r="K671" i="25"/>
  <c r="K670" i="25"/>
  <c r="K669" i="25"/>
  <c r="K668" i="25"/>
  <c r="K667" i="25"/>
  <c r="K666" i="25"/>
  <c r="K665" i="25"/>
  <c r="K664" i="25"/>
  <c r="K663" i="25"/>
  <c r="K662" i="25"/>
  <c r="K661" i="25"/>
  <c r="K660" i="25"/>
  <c r="K659" i="25"/>
  <c r="K658" i="25"/>
  <c r="K657" i="25"/>
  <c r="K656" i="25"/>
  <c r="K655" i="25"/>
  <c r="K654" i="25"/>
  <c r="K653" i="25"/>
  <c r="K652" i="25"/>
  <c r="K651" i="25"/>
  <c r="K650" i="25"/>
  <c r="K649" i="25"/>
  <c r="K648" i="25"/>
  <c r="K647" i="25"/>
  <c r="K646" i="25"/>
  <c r="K645" i="25"/>
  <c r="K644" i="25"/>
  <c r="K643" i="25"/>
  <c r="K642" i="25"/>
  <c r="K641" i="25"/>
  <c r="K640" i="25"/>
  <c r="K639" i="25"/>
  <c r="K638" i="25"/>
  <c r="K637" i="25"/>
  <c r="K636" i="25"/>
  <c r="K635" i="25"/>
  <c r="K634" i="25"/>
  <c r="K633" i="25"/>
  <c r="K632" i="25"/>
  <c r="K631" i="25"/>
  <c r="K630" i="25"/>
  <c r="K629" i="25"/>
  <c r="K628" i="25"/>
  <c r="K627" i="25"/>
  <c r="K626" i="25"/>
  <c r="K625" i="25"/>
  <c r="K624" i="25"/>
  <c r="K623" i="25"/>
  <c r="K622" i="25"/>
  <c r="K621" i="25"/>
  <c r="K620" i="25"/>
  <c r="K619" i="25"/>
  <c r="K618" i="25"/>
  <c r="K617" i="25"/>
  <c r="K616" i="25"/>
  <c r="K615" i="25"/>
  <c r="K614" i="25"/>
  <c r="K613" i="25"/>
  <c r="K612" i="25"/>
  <c r="K611" i="25"/>
  <c r="K610" i="25"/>
  <c r="K609" i="25"/>
  <c r="K608" i="25"/>
  <c r="K607" i="25"/>
  <c r="K606" i="25"/>
  <c r="K605" i="25"/>
  <c r="K604" i="25"/>
  <c r="K603" i="25"/>
  <c r="K602" i="25"/>
  <c r="K601" i="25"/>
  <c r="K600" i="25"/>
  <c r="K599" i="25"/>
  <c r="K598" i="25"/>
  <c r="K597" i="25"/>
  <c r="K596" i="25"/>
  <c r="K595" i="25"/>
  <c r="K594" i="25"/>
  <c r="K593" i="25"/>
  <c r="K592" i="25"/>
  <c r="K591" i="25"/>
  <c r="K590" i="25"/>
  <c r="K589" i="25"/>
  <c r="K588" i="25"/>
  <c r="K587" i="25"/>
  <c r="K586" i="25"/>
  <c r="K585" i="25"/>
  <c r="K584" i="25"/>
  <c r="K583" i="25"/>
  <c r="K582" i="25"/>
  <c r="K581" i="25"/>
  <c r="K580" i="25"/>
  <c r="K579" i="25"/>
  <c r="K578" i="25"/>
  <c r="K577" i="25"/>
  <c r="K576" i="25"/>
  <c r="K575" i="25"/>
  <c r="K574" i="25"/>
  <c r="K573" i="25"/>
  <c r="K572" i="25"/>
  <c r="K571" i="25"/>
  <c r="K570" i="25"/>
  <c r="K569" i="25"/>
  <c r="K568" i="25"/>
  <c r="K567" i="25"/>
  <c r="K566" i="25"/>
  <c r="K565" i="25"/>
  <c r="K564" i="25"/>
  <c r="K563" i="25"/>
  <c r="K562" i="25"/>
  <c r="K561" i="25"/>
  <c r="K560" i="25"/>
  <c r="K559" i="25"/>
  <c r="K558" i="25"/>
  <c r="K557" i="25"/>
  <c r="K556" i="25"/>
  <c r="K555" i="25"/>
  <c r="K554" i="25"/>
  <c r="K553" i="25"/>
  <c r="K552" i="25"/>
  <c r="K551" i="25"/>
  <c r="K550" i="25"/>
  <c r="K549" i="25"/>
  <c r="K548" i="25"/>
  <c r="K547" i="25"/>
  <c r="K546" i="25"/>
  <c r="K545" i="25"/>
  <c r="K544" i="25"/>
  <c r="K543" i="25"/>
  <c r="K542" i="25"/>
  <c r="K541" i="25"/>
  <c r="K540" i="25"/>
  <c r="K539" i="25"/>
  <c r="K538" i="25"/>
  <c r="K537" i="25"/>
  <c r="K536" i="25"/>
  <c r="K535" i="25"/>
  <c r="K534" i="25"/>
  <c r="K533" i="25"/>
  <c r="K532" i="25"/>
  <c r="K531" i="25"/>
  <c r="K530" i="25"/>
  <c r="K529" i="25"/>
  <c r="K528" i="25"/>
  <c r="K527" i="25"/>
  <c r="K526" i="25"/>
  <c r="K525" i="25"/>
  <c r="K524" i="25"/>
  <c r="K523" i="25"/>
  <c r="K522" i="25"/>
  <c r="K521" i="25"/>
  <c r="K520" i="25"/>
  <c r="K519" i="25"/>
  <c r="K518" i="25"/>
  <c r="K517" i="25"/>
  <c r="K516" i="25"/>
  <c r="K515" i="25"/>
  <c r="K514" i="25"/>
  <c r="K513" i="25"/>
  <c r="K512" i="25"/>
  <c r="K511" i="25"/>
  <c r="K510" i="25"/>
  <c r="K509" i="25"/>
  <c r="K508" i="25"/>
  <c r="K507" i="25"/>
  <c r="K506" i="25"/>
  <c r="K505" i="25"/>
  <c r="K504" i="25"/>
  <c r="K503" i="25"/>
  <c r="K502" i="25"/>
  <c r="K501" i="25"/>
  <c r="K500" i="25"/>
  <c r="K499" i="25"/>
  <c r="K498" i="25"/>
  <c r="K497" i="25"/>
  <c r="K496" i="25"/>
  <c r="K495" i="25"/>
  <c r="K494" i="25"/>
  <c r="K493" i="25"/>
  <c r="K492" i="25"/>
  <c r="K491" i="25"/>
  <c r="K490" i="25"/>
  <c r="K489" i="25"/>
  <c r="K488" i="25"/>
  <c r="K487" i="25"/>
  <c r="K486" i="25"/>
  <c r="K485" i="25"/>
  <c r="K484" i="25"/>
  <c r="K483" i="25"/>
  <c r="K482" i="25"/>
  <c r="K481" i="25"/>
  <c r="K480" i="25"/>
  <c r="K479" i="25"/>
  <c r="K478" i="25"/>
  <c r="K477" i="25"/>
  <c r="K476" i="25"/>
  <c r="K475" i="25"/>
  <c r="K474" i="25"/>
  <c r="K473" i="25"/>
  <c r="K472" i="25"/>
  <c r="K471" i="25"/>
  <c r="K470" i="25"/>
  <c r="K469" i="25"/>
  <c r="K468" i="25"/>
  <c r="K467" i="25"/>
  <c r="K466" i="25"/>
  <c r="K465" i="25"/>
  <c r="K464" i="25"/>
  <c r="K463" i="25"/>
  <c r="K462" i="25"/>
  <c r="K461" i="25"/>
  <c r="K460" i="25"/>
  <c r="K459" i="25"/>
  <c r="K458" i="25"/>
  <c r="K457" i="25"/>
  <c r="K456" i="25"/>
  <c r="K455" i="25"/>
  <c r="K454" i="25"/>
  <c r="K453" i="25"/>
  <c r="K452" i="25"/>
  <c r="K451" i="25"/>
  <c r="K450" i="25"/>
  <c r="K449" i="25"/>
  <c r="K448" i="25"/>
  <c r="K447" i="25"/>
  <c r="K446" i="25"/>
  <c r="K445" i="25"/>
  <c r="K444" i="25"/>
  <c r="K443" i="25"/>
  <c r="K442" i="25"/>
  <c r="K441" i="25"/>
  <c r="K440" i="25"/>
  <c r="K439" i="25"/>
  <c r="K438" i="25"/>
  <c r="K437" i="25"/>
  <c r="K436" i="25"/>
  <c r="K435" i="25"/>
  <c r="K434" i="25"/>
  <c r="K433" i="25"/>
  <c r="K432" i="25"/>
  <c r="K431" i="25"/>
  <c r="K430" i="25"/>
  <c r="K429" i="25"/>
  <c r="K428" i="25"/>
  <c r="K427" i="25"/>
  <c r="K426" i="25"/>
  <c r="K425" i="25"/>
  <c r="K424" i="25"/>
  <c r="K423" i="25"/>
  <c r="K422" i="25"/>
  <c r="K421" i="25"/>
  <c r="K420" i="25"/>
  <c r="K419" i="25"/>
  <c r="K418" i="25"/>
  <c r="K417" i="25"/>
  <c r="K416" i="25"/>
  <c r="K415" i="25"/>
  <c r="K414" i="25"/>
  <c r="K413" i="25"/>
  <c r="K412" i="25"/>
  <c r="K411" i="25"/>
  <c r="K410" i="25"/>
  <c r="K409" i="25"/>
  <c r="K408" i="25"/>
  <c r="K407" i="25"/>
  <c r="K406" i="25"/>
  <c r="K405" i="25"/>
  <c r="K404" i="25"/>
  <c r="K403" i="25"/>
  <c r="K402" i="25"/>
  <c r="K401" i="25"/>
  <c r="K400" i="25"/>
  <c r="K399" i="25"/>
  <c r="K398" i="25"/>
  <c r="K397" i="25"/>
  <c r="K396" i="25"/>
  <c r="K395" i="25"/>
  <c r="K394" i="25"/>
  <c r="K393" i="25"/>
  <c r="K392" i="25"/>
  <c r="K391" i="25"/>
  <c r="K390" i="25"/>
  <c r="K389" i="25"/>
  <c r="K388" i="25"/>
  <c r="K387" i="25"/>
  <c r="K386" i="25"/>
  <c r="K385" i="25"/>
  <c r="K384" i="25"/>
  <c r="K383" i="25"/>
  <c r="K382" i="25"/>
  <c r="K381" i="25"/>
  <c r="K380" i="25"/>
  <c r="K379" i="25"/>
  <c r="K378" i="25"/>
  <c r="K377" i="25"/>
  <c r="K376" i="25"/>
  <c r="K375" i="25"/>
  <c r="K374" i="25"/>
  <c r="K373" i="25"/>
  <c r="K372" i="25"/>
  <c r="K371" i="25"/>
  <c r="K370" i="25"/>
  <c r="K369" i="25"/>
  <c r="K368" i="25"/>
  <c r="K367" i="25"/>
  <c r="K366" i="25"/>
  <c r="K365" i="25"/>
  <c r="K364" i="25"/>
  <c r="K363" i="25"/>
  <c r="K362" i="25"/>
  <c r="K361" i="25"/>
  <c r="K360" i="25"/>
  <c r="K359" i="25"/>
  <c r="K358" i="25"/>
  <c r="K357" i="25"/>
  <c r="K356" i="25"/>
  <c r="K355" i="25"/>
  <c r="K354" i="25"/>
  <c r="K353" i="25"/>
  <c r="K352" i="25"/>
  <c r="K351" i="25"/>
  <c r="K350" i="25"/>
  <c r="K349" i="25"/>
  <c r="K348" i="25"/>
  <c r="K347" i="25"/>
  <c r="K346" i="25"/>
  <c r="K345" i="25"/>
  <c r="K344" i="25"/>
  <c r="K343" i="25"/>
  <c r="K342" i="25"/>
  <c r="K341" i="25"/>
  <c r="K340" i="25"/>
  <c r="K339" i="25"/>
  <c r="K338" i="25"/>
  <c r="K337" i="25"/>
  <c r="K336" i="25"/>
  <c r="K335" i="25"/>
  <c r="K334" i="25"/>
  <c r="K333" i="25"/>
  <c r="K332" i="25"/>
  <c r="K331" i="25"/>
  <c r="K330" i="25"/>
  <c r="K329" i="25"/>
  <c r="K328" i="25"/>
  <c r="K327" i="25"/>
  <c r="K326" i="25"/>
  <c r="K325" i="25"/>
  <c r="K324" i="25"/>
  <c r="K323" i="25"/>
  <c r="K322" i="25"/>
  <c r="K321" i="25"/>
  <c r="K320" i="25"/>
  <c r="K319" i="25"/>
  <c r="K318" i="25"/>
  <c r="K317" i="25"/>
  <c r="K316" i="25"/>
  <c r="K315" i="25"/>
  <c r="K314" i="25"/>
  <c r="K313" i="25"/>
  <c r="K312" i="25"/>
  <c r="K311" i="25"/>
  <c r="K310" i="25"/>
  <c r="K309" i="25"/>
  <c r="K308" i="25"/>
  <c r="K307" i="25"/>
  <c r="K306" i="25"/>
  <c r="K305" i="25"/>
  <c r="K304" i="25"/>
  <c r="K303" i="25"/>
  <c r="K302" i="25"/>
  <c r="K301" i="25"/>
  <c r="K300" i="25"/>
  <c r="K299" i="25"/>
  <c r="K298" i="25"/>
  <c r="K297" i="25"/>
  <c r="K296" i="25"/>
  <c r="K295" i="25"/>
  <c r="K294" i="25"/>
  <c r="K293" i="25"/>
  <c r="K292" i="25"/>
  <c r="K291" i="25"/>
  <c r="K290" i="25"/>
  <c r="K289" i="25"/>
  <c r="K288" i="25"/>
  <c r="K287" i="25"/>
  <c r="K286" i="25"/>
  <c r="K285" i="25"/>
  <c r="K284" i="25"/>
  <c r="K283" i="25"/>
  <c r="K282" i="25"/>
  <c r="K281" i="25"/>
  <c r="K280" i="25"/>
  <c r="K279" i="25"/>
  <c r="K278" i="25"/>
  <c r="K277" i="25"/>
  <c r="K276" i="25"/>
  <c r="K275" i="25"/>
  <c r="K274" i="25"/>
  <c r="K273" i="25"/>
  <c r="K272" i="25"/>
  <c r="K271" i="25"/>
  <c r="K270" i="25"/>
  <c r="K269" i="25"/>
  <c r="K268" i="25"/>
  <c r="K267" i="25"/>
  <c r="K266" i="25"/>
  <c r="K265" i="25"/>
  <c r="K264" i="25"/>
  <c r="K263" i="25"/>
  <c r="K262" i="25"/>
  <c r="K261" i="25"/>
  <c r="K260" i="25"/>
  <c r="K259" i="25"/>
  <c r="K258" i="25"/>
  <c r="K257" i="25"/>
  <c r="K256" i="25"/>
  <c r="K255" i="25"/>
  <c r="K254" i="25"/>
  <c r="K253" i="25"/>
  <c r="K252" i="25"/>
  <c r="K251" i="25"/>
  <c r="K250" i="25"/>
  <c r="K249" i="25"/>
  <c r="K248" i="25"/>
  <c r="K247" i="25"/>
  <c r="K246" i="25"/>
  <c r="K245" i="25"/>
  <c r="K244" i="25"/>
  <c r="K243" i="25"/>
  <c r="K242" i="25"/>
  <c r="K241" i="25"/>
  <c r="K240" i="25"/>
  <c r="K239" i="25"/>
  <c r="K238" i="25"/>
  <c r="K237" i="25"/>
  <c r="K236" i="25"/>
  <c r="K235" i="25"/>
  <c r="K234" i="25"/>
  <c r="K233" i="25"/>
  <c r="K232" i="25"/>
  <c r="K231" i="25"/>
  <c r="K230" i="25"/>
  <c r="K229" i="25"/>
  <c r="K228" i="25"/>
  <c r="K227" i="25"/>
  <c r="K226" i="25"/>
  <c r="K225" i="25"/>
  <c r="K224" i="25"/>
  <c r="K223" i="25"/>
  <c r="K222" i="25"/>
  <c r="K221" i="25"/>
  <c r="K220" i="25"/>
  <c r="K219" i="25"/>
  <c r="K218" i="25"/>
  <c r="K217" i="25"/>
  <c r="K216" i="25"/>
  <c r="K215" i="25"/>
  <c r="K214" i="25"/>
  <c r="K213" i="25"/>
  <c r="K212" i="25"/>
  <c r="K211" i="25"/>
  <c r="K210" i="25"/>
  <c r="K209" i="25"/>
  <c r="K208" i="25"/>
  <c r="K207" i="25"/>
  <c r="K206" i="25"/>
  <c r="K205" i="25"/>
  <c r="K204" i="25"/>
  <c r="K203" i="25"/>
  <c r="K202" i="25"/>
  <c r="K201" i="25"/>
  <c r="K200" i="25"/>
  <c r="K199" i="25"/>
  <c r="K198" i="25"/>
  <c r="K197" i="25"/>
  <c r="K196" i="25"/>
  <c r="K195" i="25"/>
  <c r="K194" i="25"/>
  <c r="K193" i="25"/>
  <c r="K192" i="25"/>
  <c r="K191" i="25"/>
  <c r="K190" i="25"/>
  <c r="K189" i="25"/>
  <c r="K188" i="25"/>
  <c r="K187" i="25"/>
  <c r="K186" i="25"/>
  <c r="K185" i="25"/>
  <c r="K184" i="25"/>
  <c r="K183" i="25"/>
  <c r="K182" i="25"/>
  <c r="K181" i="25"/>
  <c r="K180" i="25"/>
  <c r="K179" i="25"/>
  <c r="K178" i="25"/>
  <c r="K177" i="25"/>
  <c r="K176" i="25"/>
  <c r="K175" i="25"/>
  <c r="K174" i="25"/>
  <c r="K173" i="25"/>
  <c r="K172" i="25"/>
  <c r="K171" i="25"/>
  <c r="K170" i="25"/>
  <c r="K169" i="25"/>
  <c r="K168" i="25"/>
  <c r="K167" i="25"/>
  <c r="K166" i="25"/>
  <c r="K165" i="25"/>
  <c r="K164" i="25"/>
  <c r="K163" i="25"/>
  <c r="K162" i="25"/>
  <c r="K161" i="25"/>
  <c r="K160" i="25"/>
  <c r="K159" i="25"/>
  <c r="K158" i="25"/>
  <c r="K157" i="25"/>
  <c r="K156" i="25"/>
  <c r="K155" i="25"/>
  <c r="K154" i="25"/>
  <c r="K153" i="25"/>
  <c r="K152" i="25"/>
  <c r="K151" i="25"/>
  <c r="K150" i="25"/>
  <c r="K149" i="25"/>
  <c r="K148" i="25"/>
  <c r="K147" i="25"/>
  <c r="K146" i="25"/>
  <c r="K145" i="25"/>
  <c r="K144" i="25"/>
  <c r="K143" i="25"/>
  <c r="K142" i="25"/>
  <c r="K141" i="25"/>
  <c r="K140" i="25"/>
  <c r="K139" i="25"/>
  <c r="K138" i="25"/>
  <c r="K137" i="25"/>
  <c r="K136" i="25"/>
  <c r="K135" i="25"/>
  <c r="K134" i="25"/>
  <c r="K133" i="25"/>
  <c r="K132" i="25"/>
  <c r="K131" i="25"/>
  <c r="K130" i="25"/>
  <c r="K129" i="25"/>
  <c r="K128" i="25"/>
  <c r="K127" i="25"/>
  <c r="K126" i="25"/>
  <c r="K125" i="25"/>
  <c r="K124" i="25"/>
  <c r="K123" i="25"/>
  <c r="K122" i="25"/>
  <c r="K121" i="25"/>
  <c r="K120" i="25"/>
  <c r="K119" i="25"/>
  <c r="K118" i="25"/>
  <c r="K117" i="25"/>
  <c r="K116" i="25"/>
  <c r="K115" i="25"/>
  <c r="K114" i="25"/>
  <c r="K113" i="25"/>
  <c r="K112" i="25"/>
  <c r="K111" i="25"/>
  <c r="K110" i="25"/>
  <c r="K109" i="25"/>
  <c r="K108" i="25"/>
  <c r="K107" i="25"/>
  <c r="K106" i="25"/>
  <c r="K105" i="25"/>
  <c r="K104" i="25"/>
  <c r="K103" i="25"/>
  <c r="K102" i="25"/>
  <c r="K101" i="25"/>
  <c r="K100" i="25"/>
  <c r="K99" i="25"/>
  <c r="K98" i="25"/>
  <c r="K97" i="25"/>
  <c r="K96" i="25"/>
  <c r="K95" i="25"/>
  <c r="K94" i="25"/>
  <c r="K93" i="25"/>
  <c r="K92" i="25"/>
  <c r="K91" i="25"/>
  <c r="K90" i="25"/>
  <c r="K89" i="25"/>
  <c r="K88" i="25"/>
  <c r="K87" i="25"/>
  <c r="K86" i="25"/>
  <c r="K85" i="25"/>
  <c r="K84" i="25"/>
  <c r="K83" i="25"/>
  <c r="K82" i="25"/>
  <c r="K81" i="25"/>
  <c r="K80" i="25"/>
  <c r="K79" i="25"/>
  <c r="K78" i="25"/>
  <c r="K77" i="25"/>
  <c r="K76" i="25"/>
  <c r="K75" i="25"/>
  <c r="K74" i="25"/>
  <c r="K73" i="25"/>
  <c r="K72" i="25"/>
  <c r="K71" i="25"/>
  <c r="K70" i="25"/>
  <c r="K69" i="25"/>
  <c r="K68" i="25"/>
  <c r="K67" i="25"/>
  <c r="K66" i="25"/>
  <c r="K65" i="25"/>
  <c r="K64" i="25"/>
  <c r="K63" i="25"/>
  <c r="K62" i="25"/>
  <c r="K53" i="25"/>
  <c r="F52" i="25"/>
  <c r="D41" i="25" a="1"/>
  <c r="E35" i="25"/>
  <c r="K1059" i="24"/>
  <c r="K1058" i="24"/>
  <c r="K1057" i="24"/>
  <c r="K1056" i="24"/>
  <c r="K1055" i="24"/>
  <c r="K1054" i="24"/>
  <c r="K1053" i="24"/>
  <c r="K1052" i="24"/>
  <c r="K1051" i="24"/>
  <c r="K1050" i="24"/>
  <c r="K1049" i="24"/>
  <c r="K1048" i="24"/>
  <c r="K1047" i="24"/>
  <c r="K1046" i="24"/>
  <c r="K1045" i="24"/>
  <c r="K1044" i="24"/>
  <c r="K1043" i="24"/>
  <c r="K1042" i="24"/>
  <c r="K1041" i="24"/>
  <c r="K1040" i="24"/>
  <c r="K1039" i="24"/>
  <c r="K1038" i="24"/>
  <c r="K1037" i="24"/>
  <c r="K1036" i="24"/>
  <c r="K1035" i="24"/>
  <c r="K1034" i="24"/>
  <c r="K1033" i="24"/>
  <c r="K1032" i="24"/>
  <c r="K1031" i="24"/>
  <c r="K1030" i="24"/>
  <c r="K1029" i="24"/>
  <c r="K1028" i="24"/>
  <c r="K1027" i="24"/>
  <c r="K1026" i="24"/>
  <c r="K1025" i="24"/>
  <c r="K1024" i="24"/>
  <c r="K1023" i="24"/>
  <c r="K1022" i="24"/>
  <c r="K1021" i="24"/>
  <c r="K1020" i="24"/>
  <c r="K1019" i="24"/>
  <c r="K1018" i="24"/>
  <c r="K1017" i="24"/>
  <c r="K1016" i="24"/>
  <c r="K1015" i="24"/>
  <c r="K1014" i="24"/>
  <c r="K1013" i="24"/>
  <c r="K1012" i="24"/>
  <c r="K1011" i="24"/>
  <c r="K1010" i="24"/>
  <c r="K1009" i="24"/>
  <c r="K1008" i="24"/>
  <c r="K1007" i="24"/>
  <c r="K1006" i="24"/>
  <c r="K1005" i="24"/>
  <c r="K1004" i="24"/>
  <c r="K1003" i="24"/>
  <c r="K1002" i="24"/>
  <c r="K1001" i="24"/>
  <c r="K1000" i="24"/>
  <c r="K999" i="24"/>
  <c r="K998" i="24"/>
  <c r="K997" i="24"/>
  <c r="K996" i="24"/>
  <c r="K995" i="24"/>
  <c r="K994" i="24"/>
  <c r="K993" i="24"/>
  <c r="K992" i="24"/>
  <c r="K991" i="24"/>
  <c r="K990" i="24"/>
  <c r="K989" i="24"/>
  <c r="K988" i="24"/>
  <c r="K987" i="24"/>
  <c r="K986" i="24"/>
  <c r="K985" i="24"/>
  <c r="K984" i="24"/>
  <c r="K983" i="24"/>
  <c r="K982" i="24"/>
  <c r="K981" i="24"/>
  <c r="K980" i="24"/>
  <c r="K979" i="24"/>
  <c r="K978" i="24"/>
  <c r="K977" i="24"/>
  <c r="K976" i="24"/>
  <c r="K975" i="24"/>
  <c r="K974" i="24"/>
  <c r="K973" i="24"/>
  <c r="K972" i="24"/>
  <c r="K971" i="24"/>
  <c r="K970" i="24"/>
  <c r="K969" i="24"/>
  <c r="K968" i="24"/>
  <c r="K967" i="24"/>
  <c r="K966" i="24"/>
  <c r="K965" i="24"/>
  <c r="K964" i="24"/>
  <c r="K963" i="24"/>
  <c r="K962" i="24"/>
  <c r="K961" i="24"/>
  <c r="K960" i="24"/>
  <c r="K959" i="24"/>
  <c r="K958" i="24"/>
  <c r="K957" i="24"/>
  <c r="K956" i="24"/>
  <c r="K955" i="24"/>
  <c r="K954" i="24"/>
  <c r="K953" i="24"/>
  <c r="K952" i="24"/>
  <c r="K951" i="24"/>
  <c r="K950" i="24"/>
  <c r="K949" i="24"/>
  <c r="K948" i="24"/>
  <c r="K947" i="24"/>
  <c r="K946" i="24"/>
  <c r="K945" i="24"/>
  <c r="K944" i="24"/>
  <c r="K943" i="24"/>
  <c r="K942" i="24"/>
  <c r="K941" i="24"/>
  <c r="K940" i="24"/>
  <c r="K939" i="24"/>
  <c r="K938" i="24"/>
  <c r="K937" i="24"/>
  <c r="K936" i="24"/>
  <c r="K935" i="24"/>
  <c r="K934" i="24"/>
  <c r="K933" i="24"/>
  <c r="K932" i="24"/>
  <c r="K931" i="24"/>
  <c r="K930" i="24"/>
  <c r="K929" i="24"/>
  <c r="K928" i="24"/>
  <c r="K927" i="24"/>
  <c r="K926" i="24"/>
  <c r="K925" i="24"/>
  <c r="K924" i="24"/>
  <c r="K923" i="24"/>
  <c r="K922" i="24"/>
  <c r="K921" i="24"/>
  <c r="K920" i="24"/>
  <c r="K919" i="24"/>
  <c r="K918" i="24"/>
  <c r="K917" i="24"/>
  <c r="K916" i="24"/>
  <c r="K915" i="24"/>
  <c r="K914" i="24"/>
  <c r="K913" i="24"/>
  <c r="K912" i="24"/>
  <c r="K911" i="24"/>
  <c r="K910" i="24"/>
  <c r="K909" i="24"/>
  <c r="K908" i="24"/>
  <c r="K907" i="24"/>
  <c r="K906" i="24"/>
  <c r="K905" i="24"/>
  <c r="K904" i="24"/>
  <c r="K903" i="24"/>
  <c r="K902" i="24"/>
  <c r="K901" i="24"/>
  <c r="K900" i="24"/>
  <c r="K899" i="24"/>
  <c r="K898" i="24"/>
  <c r="K897" i="24"/>
  <c r="K896" i="24"/>
  <c r="K895" i="24"/>
  <c r="K894" i="24"/>
  <c r="K893" i="24"/>
  <c r="K892" i="24"/>
  <c r="K891" i="24"/>
  <c r="K890" i="24"/>
  <c r="K889" i="24"/>
  <c r="K888" i="24"/>
  <c r="K887" i="24"/>
  <c r="K886" i="24"/>
  <c r="K885" i="24"/>
  <c r="K884" i="24"/>
  <c r="K883" i="24"/>
  <c r="K882" i="24"/>
  <c r="K881" i="24"/>
  <c r="K880" i="24"/>
  <c r="K879" i="24"/>
  <c r="K878" i="24"/>
  <c r="K877" i="24"/>
  <c r="K876" i="24"/>
  <c r="K875" i="24"/>
  <c r="K874" i="24"/>
  <c r="K873" i="24"/>
  <c r="K872" i="24"/>
  <c r="K871" i="24"/>
  <c r="K870" i="24"/>
  <c r="K869" i="24"/>
  <c r="K868" i="24"/>
  <c r="K867" i="24"/>
  <c r="K866" i="24"/>
  <c r="K865" i="24"/>
  <c r="K864" i="24"/>
  <c r="K863" i="24"/>
  <c r="K862" i="24"/>
  <c r="K861" i="24"/>
  <c r="K860" i="24"/>
  <c r="K859" i="24"/>
  <c r="K858" i="24"/>
  <c r="K857" i="24"/>
  <c r="K856" i="24"/>
  <c r="K855" i="24"/>
  <c r="K854" i="24"/>
  <c r="K853" i="24"/>
  <c r="K852" i="24"/>
  <c r="K851" i="24"/>
  <c r="K850" i="24"/>
  <c r="K849" i="24"/>
  <c r="K848" i="24"/>
  <c r="K847" i="24"/>
  <c r="K846" i="24"/>
  <c r="K845" i="24"/>
  <c r="K844" i="24"/>
  <c r="K843" i="24"/>
  <c r="K842" i="24"/>
  <c r="K841" i="24"/>
  <c r="K840" i="24"/>
  <c r="K839" i="24"/>
  <c r="K838" i="24"/>
  <c r="K837" i="24"/>
  <c r="K836" i="24"/>
  <c r="K835" i="24"/>
  <c r="K834" i="24"/>
  <c r="K833" i="24"/>
  <c r="K832" i="24"/>
  <c r="K831" i="24"/>
  <c r="K830" i="24"/>
  <c r="K829" i="24"/>
  <c r="K828" i="24"/>
  <c r="K827" i="24"/>
  <c r="K826" i="24"/>
  <c r="K825" i="24"/>
  <c r="K824" i="24"/>
  <c r="K823" i="24"/>
  <c r="K822" i="24"/>
  <c r="K821" i="24"/>
  <c r="K820" i="24"/>
  <c r="K819" i="24"/>
  <c r="K818" i="24"/>
  <c r="K817" i="24"/>
  <c r="K816" i="24"/>
  <c r="K815" i="24"/>
  <c r="K814" i="24"/>
  <c r="K813" i="24"/>
  <c r="K812" i="24"/>
  <c r="K811" i="24"/>
  <c r="K810" i="24"/>
  <c r="K809" i="24"/>
  <c r="K808" i="24"/>
  <c r="K807" i="24"/>
  <c r="K806" i="24"/>
  <c r="K805" i="24"/>
  <c r="K804" i="24"/>
  <c r="K803" i="24"/>
  <c r="K802" i="24"/>
  <c r="K801" i="24"/>
  <c r="K800" i="24"/>
  <c r="K799" i="24"/>
  <c r="K798" i="24"/>
  <c r="K797" i="24"/>
  <c r="K796" i="24"/>
  <c r="K795" i="24"/>
  <c r="K794" i="24"/>
  <c r="K793" i="24"/>
  <c r="K792" i="24"/>
  <c r="K791" i="24"/>
  <c r="K790" i="24"/>
  <c r="K789" i="24"/>
  <c r="K788" i="24"/>
  <c r="K787" i="24"/>
  <c r="K786" i="24"/>
  <c r="K785" i="24"/>
  <c r="K784" i="24"/>
  <c r="K783" i="24"/>
  <c r="K782" i="24"/>
  <c r="K781" i="24"/>
  <c r="K780" i="24"/>
  <c r="K779" i="24"/>
  <c r="K778" i="24"/>
  <c r="K777" i="24"/>
  <c r="K776" i="24"/>
  <c r="K775" i="24"/>
  <c r="K774" i="24"/>
  <c r="K773" i="24"/>
  <c r="K772" i="24"/>
  <c r="K771" i="24"/>
  <c r="K770" i="24"/>
  <c r="K769" i="24"/>
  <c r="K768" i="24"/>
  <c r="K767" i="24"/>
  <c r="K766" i="24"/>
  <c r="K765" i="24"/>
  <c r="K764" i="24"/>
  <c r="K763" i="24"/>
  <c r="K762" i="24"/>
  <c r="K761" i="24"/>
  <c r="K760" i="24"/>
  <c r="K759" i="24"/>
  <c r="K758" i="24"/>
  <c r="K757" i="24"/>
  <c r="K756" i="24"/>
  <c r="K755" i="24"/>
  <c r="K754" i="24"/>
  <c r="K753" i="24"/>
  <c r="K752" i="24"/>
  <c r="K751" i="24"/>
  <c r="K750" i="24"/>
  <c r="K749" i="24"/>
  <c r="K748" i="24"/>
  <c r="K747" i="24"/>
  <c r="K746" i="24"/>
  <c r="K745" i="24"/>
  <c r="K744" i="24"/>
  <c r="K743" i="24"/>
  <c r="K742" i="24"/>
  <c r="K741" i="24"/>
  <c r="K740" i="24"/>
  <c r="K739" i="24"/>
  <c r="K738" i="24"/>
  <c r="K737" i="24"/>
  <c r="K736" i="24"/>
  <c r="K735" i="24"/>
  <c r="K734" i="24"/>
  <c r="K733" i="24"/>
  <c r="K732" i="24"/>
  <c r="K731" i="24"/>
  <c r="K730" i="24"/>
  <c r="K729" i="24"/>
  <c r="K728" i="24"/>
  <c r="K727" i="24"/>
  <c r="K726" i="24"/>
  <c r="K725" i="24"/>
  <c r="K724" i="24"/>
  <c r="K723" i="24"/>
  <c r="K722" i="24"/>
  <c r="K721" i="24"/>
  <c r="K720" i="24"/>
  <c r="K719" i="24"/>
  <c r="K718" i="24"/>
  <c r="K717" i="24"/>
  <c r="K716" i="24"/>
  <c r="K715" i="24"/>
  <c r="K714" i="24"/>
  <c r="K713" i="24"/>
  <c r="K712" i="24"/>
  <c r="K711" i="24"/>
  <c r="K710" i="24"/>
  <c r="K709" i="24"/>
  <c r="K708" i="24"/>
  <c r="K707" i="24"/>
  <c r="K706" i="24"/>
  <c r="K705" i="24"/>
  <c r="K704" i="24"/>
  <c r="K703" i="24"/>
  <c r="K702" i="24"/>
  <c r="K701" i="24"/>
  <c r="K700" i="24"/>
  <c r="K699" i="24"/>
  <c r="K698" i="24"/>
  <c r="K697" i="24"/>
  <c r="K696" i="24"/>
  <c r="K695" i="24"/>
  <c r="K694" i="24"/>
  <c r="K693" i="24"/>
  <c r="K692" i="24"/>
  <c r="K691" i="24"/>
  <c r="K690" i="24"/>
  <c r="K689" i="24"/>
  <c r="K688" i="24"/>
  <c r="K687" i="24"/>
  <c r="K686" i="24"/>
  <c r="K685" i="24"/>
  <c r="K684" i="24"/>
  <c r="K683" i="24"/>
  <c r="K682" i="24"/>
  <c r="K681" i="24"/>
  <c r="K680" i="24"/>
  <c r="K679" i="24"/>
  <c r="K678" i="24"/>
  <c r="K677" i="24"/>
  <c r="K676" i="24"/>
  <c r="K675" i="24"/>
  <c r="K674" i="24"/>
  <c r="K673" i="24"/>
  <c r="K672" i="24"/>
  <c r="K671" i="24"/>
  <c r="K670" i="24"/>
  <c r="K669" i="24"/>
  <c r="K668" i="24"/>
  <c r="K667" i="24"/>
  <c r="K666" i="24"/>
  <c r="K665" i="24"/>
  <c r="K664" i="24"/>
  <c r="K663" i="24"/>
  <c r="K662" i="24"/>
  <c r="K661" i="24"/>
  <c r="K660" i="24"/>
  <c r="K659" i="24"/>
  <c r="K658" i="24"/>
  <c r="K657" i="24"/>
  <c r="K656" i="24"/>
  <c r="K655" i="24"/>
  <c r="K654" i="24"/>
  <c r="K653" i="24"/>
  <c r="K652" i="24"/>
  <c r="K651" i="24"/>
  <c r="K650" i="24"/>
  <c r="K649" i="24"/>
  <c r="K648" i="24"/>
  <c r="K647" i="24"/>
  <c r="K646" i="24"/>
  <c r="K645" i="24"/>
  <c r="K644" i="24"/>
  <c r="K643" i="24"/>
  <c r="K642" i="24"/>
  <c r="K641" i="24"/>
  <c r="K640" i="24"/>
  <c r="K639" i="24"/>
  <c r="K638" i="24"/>
  <c r="K637" i="24"/>
  <c r="K636" i="24"/>
  <c r="K635" i="24"/>
  <c r="K634" i="24"/>
  <c r="K633" i="24"/>
  <c r="K632" i="24"/>
  <c r="K631" i="24"/>
  <c r="K630" i="24"/>
  <c r="K629" i="24"/>
  <c r="K628" i="24"/>
  <c r="K627" i="24"/>
  <c r="K626" i="24"/>
  <c r="K625" i="24"/>
  <c r="K624" i="24"/>
  <c r="K623" i="24"/>
  <c r="K622" i="24"/>
  <c r="K621" i="24"/>
  <c r="K620" i="24"/>
  <c r="K619" i="24"/>
  <c r="K618" i="24"/>
  <c r="K617" i="24"/>
  <c r="K616" i="24"/>
  <c r="K615" i="24"/>
  <c r="K614" i="24"/>
  <c r="K613" i="24"/>
  <c r="K612" i="24"/>
  <c r="K611" i="24"/>
  <c r="K610" i="24"/>
  <c r="K609" i="24"/>
  <c r="K608" i="24"/>
  <c r="K607" i="24"/>
  <c r="K606" i="24"/>
  <c r="K605" i="24"/>
  <c r="K604" i="24"/>
  <c r="K603" i="24"/>
  <c r="K602" i="24"/>
  <c r="K601" i="24"/>
  <c r="K600" i="24"/>
  <c r="K599" i="24"/>
  <c r="K598" i="24"/>
  <c r="K597" i="24"/>
  <c r="K596" i="24"/>
  <c r="K595" i="24"/>
  <c r="K594" i="24"/>
  <c r="K593" i="24"/>
  <c r="K592" i="24"/>
  <c r="K591" i="24"/>
  <c r="K590" i="24"/>
  <c r="K589" i="24"/>
  <c r="K588" i="24"/>
  <c r="K587" i="24"/>
  <c r="K586" i="24"/>
  <c r="K585" i="24"/>
  <c r="K584" i="24"/>
  <c r="K583" i="24"/>
  <c r="K582" i="24"/>
  <c r="K581" i="24"/>
  <c r="K580" i="24"/>
  <c r="K579" i="24"/>
  <c r="K578" i="24"/>
  <c r="K577" i="24"/>
  <c r="K576" i="24"/>
  <c r="K575" i="24"/>
  <c r="K574" i="24"/>
  <c r="K573" i="24"/>
  <c r="K572" i="24"/>
  <c r="K571" i="24"/>
  <c r="K570" i="24"/>
  <c r="K569" i="24"/>
  <c r="K568" i="24"/>
  <c r="K567" i="24"/>
  <c r="K566" i="24"/>
  <c r="K565" i="24"/>
  <c r="K564" i="24"/>
  <c r="K563" i="24"/>
  <c r="K562" i="24"/>
  <c r="K561" i="24"/>
  <c r="K560" i="24"/>
  <c r="K559" i="24"/>
  <c r="K558" i="24"/>
  <c r="K557" i="24"/>
  <c r="K556" i="24"/>
  <c r="K555" i="24"/>
  <c r="K554" i="24"/>
  <c r="K553" i="24"/>
  <c r="K552" i="24"/>
  <c r="K551" i="24"/>
  <c r="K550" i="24"/>
  <c r="K549" i="24"/>
  <c r="K548" i="24"/>
  <c r="K547" i="24"/>
  <c r="K546" i="24"/>
  <c r="K545" i="24"/>
  <c r="K544" i="24"/>
  <c r="K543" i="24"/>
  <c r="K542" i="24"/>
  <c r="K541" i="24"/>
  <c r="K540" i="24"/>
  <c r="K539" i="24"/>
  <c r="K538" i="24"/>
  <c r="K537" i="24"/>
  <c r="K536" i="24"/>
  <c r="K535" i="24"/>
  <c r="K534" i="24"/>
  <c r="K533" i="24"/>
  <c r="K532" i="24"/>
  <c r="K531" i="24"/>
  <c r="K530" i="24"/>
  <c r="K529" i="24"/>
  <c r="K528" i="24"/>
  <c r="K527" i="24"/>
  <c r="K526" i="24"/>
  <c r="K525" i="24"/>
  <c r="K524" i="24"/>
  <c r="K523" i="24"/>
  <c r="K522" i="24"/>
  <c r="K521" i="24"/>
  <c r="K520" i="24"/>
  <c r="K519" i="24"/>
  <c r="K518" i="24"/>
  <c r="K517" i="24"/>
  <c r="K516" i="24"/>
  <c r="K515" i="24"/>
  <c r="K514" i="24"/>
  <c r="K513" i="24"/>
  <c r="K512" i="24"/>
  <c r="K511" i="24"/>
  <c r="K510" i="24"/>
  <c r="K509" i="24"/>
  <c r="K508" i="24"/>
  <c r="K507" i="24"/>
  <c r="K506" i="24"/>
  <c r="K505" i="24"/>
  <c r="K504" i="24"/>
  <c r="K503" i="24"/>
  <c r="K502" i="24"/>
  <c r="K501" i="24"/>
  <c r="K500" i="24"/>
  <c r="K499" i="24"/>
  <c r="K498" i="24"/>
  <c r="K497" i="24"/>
  <c r="K496" i="24"/>
  <c r="K495" i="24"/>
  <c r="K494" i="24"/>
  <c r="K493" i="24"/>
  <c r="K492" i="24"/>
  <c r="K491" i="24"/>
  <c r="K490" i="24"/>
  <c r="K489" i="24"/>
  <c r="K488" i="24"/>
  <c r="K487" i="24"/>
  <c r="K486" i="24"/>
  <c r="K485" i="24"/>
  <c r="K484" i="24"/>
  <c r="K483" i="24"/>
  <c r="K482" i="24"/>
  <c r="K481" i="24"/>
  <c r="K480" i="24"/>
  <c r="K479" i="24"/>
  <c r="K478" i="24"/>
  <c r="K477" i="24"/>
  <c r="K476" i="24"/>
  <c r="K475" i="24"/>
  <c r="K474" i="24"/>
  <c r="K473" i="24"/>
  <c r="K472" i="24"/>
  <c r="K471" i="24"/>
  <c r="K470" i="24"/>
  <c r="K469" i="24"/>
  <c r="K468" i="24"/>
  <c r="K467" i="24"/>
  <c r="K466" i="24"/>
  <c r="K465" i="24"/>
  <c r="K464" i="24"/>
  <c r="K463" i="24"/>
  <c r="K462" i="24"/>
  <c r="K461" i="24"/>
  <c r="K460" i="24"/>
  <c r="K459" i="24"/>
  <c r="K458" i="24"/>
  <c r="K457" i="24"/>
  <c r="K456" i="24"/>
  <c r="K455" i="24"/>
  <c r="K454" i="24"/>
  <c r="K453" i="24"/>
  <c r="K452" i="24"/>
  <c r="K451" i="24"/>
  <c r="K450" i="24"/>
  <c r="K449" i="24"/>
  <c r="K448" i="24"/>
  <c r="K447" i="24"/>
  <c r="K446" i="24"/>
  <c r="K445" i="24"/>
  <c r="K444" i="24"/>
  <c r="K443" i="24"/>
  <c r="K442" i="24"/>
  <c r="K441" i="24"/>
  <c r="K440" i="24"/>
  <c r="K439" i="24"/>
  <c r="K438" i="24"/>
  <c r="K437" i="24"/>
  <c r="K436" i="24"/>
  <c r="K435" i="24"/>
  <c r="K434" i="24"/>
  <c r="K433" i="24"/>
  <c r="K432" i="24"/>
  <c r="K431" i="24"/>
  <c r="K430" i="24"/>
  <c r="K429" i="24"/>
  <c r="K428" i="24"/>
  <c r="K427" i="24"/>
  <c r="K426" i="24"/>
  <c r="K425" i="24"/>
  <c r="K424" i="24"/>
  <c r="K423" i="24"/>
  <c r="K422" i="24"/>
  <c r="K421" i="24"/>
  <c r="K420" i="24"/>
  <c r="K419" i="24"/>
  <c r="K418" i="24"/>
  <c r="K417" i="24"/>
  <c r="K416" i="24"/>
  <c r="K415" i="24"/>
  <c r="K414" i="24"/>
  <c r="K413" i="24"/>
  <c r="K412" i="24"/>
  <c r="K411" i="24"/>
  <c r="K410" i="24"/>
  <c r="K409" i="24"/>
  <c r="K408" i="24"/>
  <c r="K407" i="24"/>
  <c r="K406" i="24"/>
  <c r="K405" i="24"/>
  <c r="K404" i="24"/>
  <c r="K403" i="24"/>
  <c r="K402" i="24"/>
  <c r="K401" i="24"/>
  <c r="K400" i="24"/>
  <c r="K399" i="24"/>
  <c r="K398" i="24"/>
  <c r="K397" i="24"/>
  <c r="K396" i="24"/>
  <c r="K395" i="24"/>
  <c r="K394" i="24"/>
  <c r="K393" i="24"/>
  <c r="K392" i="24"/>
  <c r="K391" i="24"/>
  <c r="K390" i="24"/>
  <c r="K389" i="24"/>
  <c r="K388" i="24"/>
  <c r="K387" i="24"/>
  <c r="K386" i="24"/>
  <c r="K385" i="24"/>
  <c r="K384" i="24"/>
  <c r="K383" i="24"/>
  <c r="K382" i="24"/>
  <c r="K381" i="24"/>
  <c r="K380" i="24"/>
  <c r="K379" i="24"/>
  <c r="K378" i="24"/>
  <c r="K377" i="24"/>
  <c r="K376" i="24"/>
  <c r="K375" i="24"/>
  <c r="K374" i="24"/>
  <c r="K373" i="24"/>
  <c r="K372" i="24"/>
  <c r="K371" i="24"/>
  <c r="K370" i="24"/>
  <c r="K369" i="24"/>
  <c r="K368" i="24"/>
  <c r="K367" i="24"/>
  <c r="K366" i="24"/>
  <c r="K365" i="24"/>
  <c r="K364" i="24"/>
  <c r="K363" i="24"/>
  <c r="K362" i="24"/>
  <c r="K361" i="24"/>
  <c r="K360" i="24"/>
  <c r="K359" i="24"/>
  <c r="K358" i="24"/>
  <c r="K357" i="24"/>
  <c r="K356" i="24"/>
  <c r="K355" i="24"/>
  <c r="K354" i="24"/>
  <c r="K353" i="24"/>
  <c r="K352" i="24"/>
  <c r="K351" i="24"/>
  <c r="K350" i="24"/>
  <c r="K349" i="24"/>
  <c r="K348" i="24"/>
  <c r="K347" i="24"/>
  <c r="K346" i="24"/>
  <c r="K345" i="24"/>
  <c r="K344" i="24"/>
  <c r="K343" i="24"/>
  <c r="K342" i="24"/>
  <c r="K341" i="24"/>
  <c r="K340" i="24"/>
  <c r="K339" i="24"/>
  <c r="K338" i="24"/>
  <c r="K337" i="24"/>
  <c r="K336" i="24"/>
  <c r="K335" i="24"/>
  <c r="K334" i="24"/>
  <c r="K333" i="24"/>
  <c r="K332" i="24"/>
  <c r="K331" i="24"/>
  <c r="K330" i="24"/>
  <c r="K329" i="24"/>
  <c r="K328" i="24"/>
  <c r="K327" i="24"/>
  <c r="K326" i="24"/>
  <c r="K325" i="24"/>
  <c r="K324" i="24"/>
  <c r="K323" i="24"/>
  <c r="K322" i="24"/>
  <c r="K321" i="24"/>
  <c r="K320" i="24"/>
  <c r="K319" i="24"/>
  <c r="K318" i="24"/>
  <c r="K317" i="24"/>
  <c r="K316" i="24"/>
  <c r="K315" i="24"/>
  <c r="K314" i="24"/>
  <c r="K313" i="24"/>
  <c r="K312" i="24"/>
  <c r="K311" i="24"/>
  <c r="K310" i="24"/>
  <c r="K309" i="24"/>
  <c r="K308" i="24"/>
  <c r="K307" i="24"/>
  <c r="K306" i="24"/>
  <c r="K305" i="24"/>
  <c r="K304" i="24"/>
  <c r="K303" i="24"/>
  <c r="K302" i="24"/>
  <c r="K301" i="24"/>
  <c r="K300" i="24"/>
  <c r="K299" i="24"/>
  <c r="K298" i="24"/>
  <c r="K297" i="24"/>
  <c r="K296" i="24"/>
  <c r="K295" i="24"/>
  <c r="K294" i="24"/>
  <c r="K293" i="24"/>
  <c r="K292" i="24"/>
  <c r="K291" i="24"/>
  <c r="K290" i="24"/>
  <c r="K289" i="24"/>
  <c r="K288" i="24"/>
  <c r="K287" i="24"/>
  <c r="K286" i="24"/>
  <c r="K285" i="24"/>
  <c r="K284" i="24"/>
  <c r="K283" i="24"/>
  <c r="K282" i="24"/>
  <c r="K281" i="24"/>
  <c r="K280" i="24"/>
  <c r="K279" i="24"/>
  <c r="K278" i="24"/>
  <c r="K277" i="24"/>
  <c r="K276" i="24"/>
  <c r="K275" i="24"/>
  <c r="K274" i="24"/>
  <c r="K273" i="24"/>
  <c r="K272" i="24"/>
  <c r="K271" i="24"/>
  <c r="K270" i="24"/>
  <c r="K269" i="24"/>
  <c r="K268" i="24"/>
  <c r="K267" i="24"/>
  <c r="K266" i="24"/>
  <c r="K265" i="24"/>
  <c r="K264" i="24"/>
  <c r="K263" i="24"/>
  <c r="K262" i="24"/>
  <c r="K261" i="24"/>
  <c r="K260" i="24"/>
  <c r="K259" i="24"/>
  <c r="K258" i="24"/>
  <c r="K257" i="24"/>
  <c r="K256" i="24"/>
  <c r="K255" i="24"/>
  <c r="K254" i="24"/>
  <c r="K253" i="24"/>
  <c r="K252" i="24"/>
  <c r="K251" i="24"/>
  <c r="K250" i="24"/>
  <c r="K249" i="24"/>
  <c r="K248" i="24"/>
  <c r="K247" i="24"/>
  <c r="K246" i="24"/>
  <c r="K245" i="24"/>
  <c r="K244" i="24"/>
  <c r="K243" i="24"/>
  <c r="K242" i="24"/>
  <c r="K241" i="24"/>
  <c r="K240" i="24"/>
  <c r="K239" i="24"/>
  <c r="K238" i="24"/>
  <c r="K237" i="24"/>
  <c r="K236" i="24"/>
  <c r="K235" i="24"/>
  <c r="K234" i="24"/>
  <c r="K233" i="24"/>
  <c r="K232" i="24"/>
  <c r="K231" i="24"/>
  <c r="K230" i="24"/>
  <c r="K229" i="24"/>
  <c r="K228" i="24"/>
  <c r="K227" i="24"/>
  <c r="K226" i="24"/>
  <c r="K225" i="24"/>
  <c r="K224" i="24"/>
  <c r="K223" i="24"/>
  <c r="K222" i="24"/>
  <c r="K221" i="24"/>
  <c r="K220" i="24"/>
  <c r="K219" i="24"/>
  <c r="K218" i="24"/>
  <c r="K217" i="24"/>
  <c r="K216" i="24"/>
  <c r="K215" i="24"/>
  <c r="K214" i="24"/>
  <c r="K213" i="24"/>
  <c r="K212" i="24"/>
  <c r="K211" i="24"/>
  <c r="K210" i="24"/>
  <c r="K209" i="24"/>
  <c r="K208" i="24"/>
  <c r="K207" i="24"/>
  <c r="K206" i="24"/>
  <c r="K205" i="24"/>
  <c r="K204" i="24"/>
  <c r="K203" i="24"/>
  <c r="K202" i="24"/>
  <c r="K201" i="24"/>
  <c r="K200" i="24"/>
  <c r="K199" i="24"/>
  <c r="K198" i="24"/>
  <c r="K197" i="24"/>
  <c r="K196" i="24"/>
  <c r="K195" i="24"/>
  <c r="K194" i="24"/>
  <c r="K193" i="24"/>
  <c r="K192" i="24"/>
  <c r="K191" i="24"/>
  <c r="K190" i="24"/>
  <c r="K189" i="24"/>
  <c r="K188" i="24"/>
  <c r="K187" i="24"/>
  <c r="K186" i="24"/>
  <c r="K185" i="24"/>
  <c r="K184" i="24"/>
  <c r="K183" i="24"/>
  <c r="K182" i="24"/>
  <c r="K181" i="24"/>
  <c r="K180" i="24"/>
  <c r="K179" i="24"/>
  <c r="K178" i="24"/>
  <c r="K177" i="24"/>
  <c r="K176" i="24"/>
  <c r="K175" i="24"/>
  <c r="K174" i="24"/>
  <c r="K173" i="24"/>
  <c r="K172" i="24"/>
  <c r="K171" i="24"/>
  <c r="K170" i="24"/>
  <c r="K169" i="24"/>
  <c r="K168" i="24"/>
  <c r="K167" i="24"/>
  <c r="K166" i="24"/>
  <c r="K165" i="24"/>
  <c r="K164" i="24"/>
  <c r="K163" i="24"/>
  <c r="K162" i="24"/>
  <c r="K161" i="24"/>
  <c r="K160" i="24"/>
  <c r="K159" i="24"/>
  <c r="K158" i="24"/>
  <c r="K157" i="24"/>
  <c r="K156" i="24"/>
  <c r="K155" i="24"/>
  <c r="K154" i="24"/>
  <c r="K153" i="24"/>
  <c r="K152" i="24"/>
  <c r="K151" i="24"/>
  <c r="K150" i="24"/>
  <c r="K149" i="24"/>
  <c r="K148" i="24"/>
  <c r="K147" i="24"/>
  <c r="K146" i="24"/>
  <c r="K145" i="24"/>
  <c r="K144" i="24"/>
  <c r="K143" i="24"/>
  <c r="K142" i="24"/>
  <c r="K141" i="24"/>
  <c r="K140" i="24"/>
  <c r="K139" i="24"/>
  <c r="K138" i="24"/>
  <c r="K137" i="24"/>
  <c r="K136" i="24"/>
  <c r="K135" i="24"/>
  <c r="K134" i="24"/>
  <c r="K133" i="24"/>
  <c r="K132" i="24"/>
  <c r="K131" i="24"/>
  <c r="K130" i="24"/>
  <c r="K129" i="24"/>
  <c r="K128" i="24"/>
  <c r="K127" i="24"/>
  <c r="K126" i="24"/>
  <c r="K125" i="24"/>
  <c r="K124" i="24"/>
  <c r="K123" i="24"/>
  <c r="K122" i="24"/>
  <c r="K121" i="24"/>
  <c r="K120" i="24"/>
  <c r="K119" i="24"/>
  <c r="K118" i="24"/>
  <c r="K117" i="24"/>
  <c r="K116" i="24"/>
  <c r="K115" i="24"/>
  <c r="K114" i="24"/>
  <c r="K113" i="24"/>
  <c r="K112" i="24"/>
  <c r="K111" i="24"/>
  <c r="K110" i="24"/>
  <c r="K109" i="24"/>
  <c r="K108" i="24"/>
  <c r="K107" i="24"/>
  <c r="K106" i="24"/>
  <c r="K105" i="24"/>
  <c r="K104" i="24"/>
  <c r="K103" i="24"/>
  <c r="K102" i="24"/>
  <c r="K101" i="24"/>
  <c r="K100" i="24"/>
  <c r="K99" i="24"/>
  <c r="K98" i="24"/>
  <c r="K97" i="24"/>
  <c r="K96" i="24"/>
  <c r="K95" i="24"/>
  <c r="K94" i="24"/>
  <c r="K93" i="24"/>
  <c r="K92" i="24"/>
  <c r="K91" i="24"/>
  <c r="K90" i="24"/>
  <c r="K89" i="24"/>
  <c r="K88" i="24"/>
  <c r="K87" i="24"/>
  <c r="K86" i="24"/>
  <c r="K85" i="24"/>
  <c r="K84" i="24"/>
  <c r="K83" i="24"/>
  <c r="K82" i="24"/>
  <c r="K81" i="24"/>
  <c r="K80" i="24"/>
  <c r="K79" i="24"/>
  <c r="K78" i="24"/>
  <c r="K77" i="24"/>
  <c r="K76" i="24"/>
  <c r="K75" i="24"/>
  <c r="K74" i="24"/>
  <c r="K73" i="24"/>
  <c r="K72" i="24"/>
  <c r="K71" i="24"/>
  <c r="K70" i="24"/>
  <c r="K69" i="24"/>
  <c r="K68" i="24"/>
  <c r="K67" i="24"/>
  <c r="K66" i="24"/>
  <c r="K65" i="24"/>
  <c r="K64" i="24"/>
  <c r="K63" i="24"/>
  <c r="K62" i="24"/>
  <c r="K53" i="24"/>
  <c r="F52" i="24"/>
  <c r="D41" i="24" a="1"/>
  <c r="F50" i="24" s="1"/>
  <c r="E35" i="24"/>
  <c r="K1059" i="23"/>
  <c r="K1058" i="23"/>
  <c r="K1057" i="23"/>
  <c r="K1056" i="23"/>
  <c r="K1055" i="23"/>
  <c r="K1054" i="23"/>
  <c r="K1053" i="23"/>
  <c r="K1052" i="23"/>
  <c r="K1051" i="23"/>
  <c r="K1050" i="23"/>
  <c r="K1049" i="23"/>
  <c r="K1048" i="23"/>
  <c r="K1047" i="23"/>
  <c r="K1046" i="23"/>
  <c r="K1045" i="23"/>
  <c r="K1044" i="23"/>
  <c r="K1043" i="23"/>
  <c r="K1042" i="23"/>
  <c r="K1041" i="23"/>
  <c r="K1040" i="23"/>
  <c r="K1039" i="23"/>
  <c r="K1038" i="23"/>
  <c r="K1037" i="23"/>
  <c r="K1036" i="23"/>
  <c r="K1035" i="23"/>
  <c r="K1034" i="23"/>
  <c r="K1033" i="23"/>
  <c r="K1032" i="23"/>
  <c r="K1031" i="23"/>
  <c r="K1030" i="23"/>
  <c r="K1029" i="23"/>
  <c r="K1028" i="23"/>
  <c r="K1027" i="23"/>
  <c r="K1026" i="23"/>
  <c r="K1025" i="23"/>
  <c r="K1024" i="23"/>
  <c r="K1023" i="23"/>
  <c r="K1022" i="23"/>
  <c r="K1021" i="23"/>
  <c r="K1020" i="23"/>
  <c r="K1019" i="23"/>
  <c r="K1018" i="23"/>
  <c r="K1017" i="23"/>
  <c r="K1016" i="23"/>
  <c r="K1015" i="23"/>
  <c r="K1014" i="23"/>
  <c r="K1013" i="23"/>
  <c r="K1012" i="23"/>
  <c r="K1011" i="23"/>
  <c r="K1010" i="23"/>
  <c r="K1009" i="23"/>
  <c r="K1008" i="23"/>
  <c r="K1007" i="23"/>
  <c r="K1006" i="23"/>
  <c r="K1005" i="23"/>
  <c r="K1004" i="23"/>
  <c r="K1003" i="23"/>
  <c r="K1002" i="23"/>
  <c r="K1001" i="23"/>
  <c r="K1000" i="23"/>
  <c r="K999" i="23"/>
  <c r="K998" i="23"/>
  <c r="K997" i="23"/>
  <c r="K996" i="23"/>
  <c r="K995" i="23"/>
  <c r="K994" i="23"/>
  <c r="K993" i="23"/>
  <c r="K992" i="23"/>
  <c r="K991" i="23"/>
  <c r="K990" i="23"/>
  <c r="K989" i="23"/>
  <c r="K988" i="23"/>
  <c r="K987" i="23"/>
  <c r="K986" i="23"/>
  <c r="K985" i="23"/>
  <c r="K984" i="23"/>
  <c r="K983" i="23"/>
  <c r="K982" i="23"/>
  <c r="K981" i="23"/>
  <c r="K980" i="23"/>
  <c r="K979" i="23"/>
  <c r="K978" i="23"/>
  <c r="K977" i="23"/>
  <c r="K976" i="23"/>
  <c r="K975" i="23"/>
  <c r="K974" i="23"/>
  <c r="K973" i="23"/>
  <c r="K972" i="23"/>
  <c r="K971" i="23"/>
  <c r="K970" i="23"/>
  <c r="K969" i="23"/>
  <c r="K968" i="23"/>
  <c r="K967" i="23"/>
  <c r="K966" i="23"/>
  <c r="K965" i="23"/>
  <c r="K964" i="23"/>
  <c r="K963" i="23"/>
  <c r="K962" i="23"/>
  <c r="K961" i="23"/>
  <c r="K960" i="23"/>
  <c r="K959" i="23"/>
  <c r="K958" i="23"/>
  <c r="K957" i="23"/>
  <c r="K956" i="23"/>
  <c r="K955" i="23"/>
  <c r="K954" i="23"/>
  <c r="K953" i="23"/>
  <c r="K952" i="23"/>
  <c r="K951" i="23"/>
  <c r="K950" i="23"/>
  <c r="K949" i="23"/>
  <c r="K948" i="23"/>
  <c r="K947" i="23"/>
  <c r="K946" i="23"/>
  <c r="K945" i="23"/>
  <c r="K944" i="23"/>
  <c r="K943" i="23"/>
  <c r="K942" i="23"/>
  <c r="K941" i="23"/>
  <c r="K940" i="23"/>
  <c r="K939" i="23"/>
  <c r="K938" i="23"/>
  <c r="K937" i="23"/>
  <c r="K936" i="23"/>
  <c r="K935" i="23"/>
  <c r="K934" i="23"/>
  <c r="K933" i="23"/>
  <c r="K932" i="23"/>
  <c r="K931" i="23"/>
  <c r="K930" i="23"/>
  <c r="K929" i="23"/>
  <c r="K928" i="23"/>
  <c r="K927" i="23"/>
  <c r="K926" i="23"/>
  <c r="K925" i="23"/>
  <c r="K924" i="23"/>
  <c r="K923" i="23"/>
  <c r="K922" i="23"/>
  <c r="K921" i="23"/>
  <c r="K920" i="23"/>
  <c r="K919" i="23"/>
  <c r="K918" i="23"/>
  <c r="K917" i="23"/>
  <c r="K916" i="23"/>
  <c r="K915" i="23"/>
  <c r="K914" i="23"/>
  <c r="K913" i="23"/>
  <c r="K912" i="23"/>
  <c r="K911" i="23"/>
  <c r="K910" i="23"/>
  <c r="K909" i="23"/>
  <c r="K908" i="23"/>
  <c r="K907" i="23"/>
  <c r="K906" i="23"/>
  <c r="K905" i="23"/>
  <c r="K904" i="23"/>
  <c r="K903" i="23"/>
  <c r="K902" i="23"/>
  <c r="K901" i="23"/>
  <c r="K900" i="23"/>
  <c r="K899" i="23"/>
  <c r="K898" i="23"/>
  <c r="K897" i="23"/>
  <c r="K896" i="23"/>
  <c r="K895" i="23"/>
  <c r="K894" i="23"/>
  <c r="K893" i="23"/>
  <c r="K892" i="23"/>
  <c r="K891" i="23"/>
  <c r="K890" i="23"/>
  <c r="K889" i="23"/>
  <c r="K888" i="23"/>
  <c r="K887" i="23"/>
  <c r="K886" i="23"/>
  <c r="K885" i="23"/>
  <c r="K884" i="23"/>
  <c r="K883" i="23"/>
  <c r="K882" i="23"/>
  <c r="K881" i="23"/>
  <c r="K880" i="23"/>
  <c r="K879" i="23"/>
  <c r="K878" i="23"/>
  <c r="K877" i="23"/>
  <c r="K876" i="23"/>
  <c r="K875" i="23"/>
  <c r="K874" i="23"/>
  <c r="K873" i="23"/>
  <c r="K872" i="23"/>
  <c r="K871" i="23"/>
  <c r="K870" i="23"/>
  <c r="K869" i="23"/>
  <c r="K868" i="23"/>
  <c r="K867" i="23"/>
  <c r="K866" i="23"/>
  <c r="K865" i="23"/>
  <c r="K864" i="23"/>
  <c r="K863" i="23"/>
  <c r="K862" i="23"/>
  <c r="K861" i="23"/>
  <c r="K860" i="23"/>
  <c r="K859" i="23"/>
  <c r="K858" i="23"/>
  <c r="K857" i="23"/>
  <c r="K856" i="23"/>
  <c r="K855" i="23"/>
  <c r="K854" i="23"/>
  <c r="K853" i="23"/>
  <c r="K852" i="23"/>
  <c r="K851" i="23"/>
  <c r="K850" i="23"/>
  <c r="K849" i="23"/>
  <c r="K848" i="23"/>
  <c r="K847" i="23"/>
  <c r="K846" i="23"/>
  <c r="K845" i="23"/>
  <c r="K844" i="23"/>
  <c r="K843" i="23"/>
  <c r="K842" i="23"/>
  <c r="K841" i="23"/>
  <c r="K840" i="23"/>
  <c r="K839" i="23"/>
  <c r="K838" i="23"/>
  <c r="K837" i="23"/>
  <c r="K836" i="23"/>
  <c r="K835" i="23"/>
  <c r="K834" i="23"/>
  <c r="K833" i="23"/>
  <c r="K832" i="23"/>
  <c r="K831" i="23"/>
  <c r="K830" i="23"/>
  <c r="K829" i="23"/>
  <c r="K828" i="23"/>
  <c r="K827" i="23"/>
  <c r="K826" i="23"/>
  <c r="K825" i="23"/>
  <c r="K824" i="23"/>
  <c r="K823" i="23"/>
  <c r="K822" i="23"/>
  <c r="K821" i="23"/>
  <c r="K820" i="23"/>
  <c r="K819" i="23"/>
  <c r="K818" i="23"/>
  <c r="K817" i="23"/>
  <c r="K816" i="23"/>
  <c r="K815" i="23"/>
  <c r="K814" i="23"/>
  <c r="K813" i="23"/>
  <c r="K812" i="23"/>
  <c r="K811" i="23"/>
  <c r="K810" i="23"/>
  <c r="K809" i="23"/>
  <c r="K808" i="23"/>
  <c r="K807" i="23"/>
  <c r="K806" i="23"/>
  <c r="K805" i="23"/>
  <c r="K804" i="23"/>
  <c r="K803" i="23"/>
  <c r="K802" i="23"/>
  <c r="K801" i="23"/>
  <c r="K800" i="23"/>
  <c r="K799" i="23"/>
  <c r="K798" i="23"/>
  <c r="K797" i="23"/>
  <c r="K796" i="23"/>
  <c r="K795" i="23"/>
  <c r="K794" i="23"/>
  <c r="K793" i="23"/>
  <c r="K792" i="23"/>
  <c r="K791" i="23"/>
  <c r="K790" i="23"/>
  <c r="K789" i="23"/>
  <c r="K788" i="23"/>
  <c r="K787" i="23"/>
  <c r="K786" i="23"/>
  <c r="K785" i="23"/>
  <c r="K784" i="23"/>
  <c r="K783" i="23"/>
  <c r="K782" i="23"/>
  <c r="K781" i="23"/>
  <c r="K780" i="23"/>
  <c r="K779" i="23"/>
  <c r="K778" i="23"/>
  <c r="K777" i="23"/>
  <c r="K776" i="23"/>
  <c r="K775" i="23"/>
  <c r="K774" i="23"/>
  <c r="K773" i="23"/>
  <c r="K772" i="23"/>
  <c r="K771" i="23"/>
  <c r="K770" i="23"/>
  <c r="K769" i="23"/>
  <c r="K768" i="23"/>
  <c r="K767" i="23"/>
  <c r="K766" i="23"/>
  <c r="K765" i="23"/>
  <c r="K764" i="23"/>
  <c r="K763" i="23"/>
  <c r="K762" i="23"/>
  <c r="K761" i="23"/>
  <c r="K760" i="23"/>
  <c r="K759" i="23"/>
  <c r="K758" i="23"/>
  <c r="K757" i="23"/>
  <c r="K756" i="23"/>
  <c r="K755" i="23"/>
  <c r="K754" i="23"/>
  <c r="K753" i="23"/>
  <c r="K752" i="23"/>
  <c r="K751" i="23"/>
  <c r="K750" i="23"/>
  <c r="K749" i="23"/>
  <c r="K748" i="23"/>
  <c r="K747" i="23"/>
  <c r="K746" i="23"/>
  <c r="K745" i="23"/>
  <c r="K744" i="23"/>
  <c r="K743" i="23"/>
  <c r="K742" i="23"/>
  <c r="K741" i="23"/>
  <c r="K740" i="23"/>
  <c r="K739" i="23"/>
  <c r="K738" i="23"/>
  <c r="K737" i="23"/>
  <c r="K736" i="23"/>
  <c r="K735" i="23"/>
  <c r="K734" i="23"/>
  <c r="K733" i="23"/>
  <c r="K732" i="23"/>
  <c r="K731" i="23"/>
  <c r="K730" i="23"/>
  <c r="K729" i="23"/>
  <c r="K728" i="23"/>
  <c r="K727" i="23"/>
  <c r="K726" i="23"/>
  <c r="K725" i="23"/>
  <c r="K724" i="23"/>
  <c r="K723" i="23"/>
  <c r="K722" i="23"/>
  <c r="K721" i="23"/>
  <c r="K720" i="23"/>
  <c r="K719" i="23"/>
  <c r="K718" i="23"/>
  <c r="K717" i="23"/>
  <c r="K716" i="23"/>
  <c r="K715" i="23"/>
  <c r="K714" i="23"/>
  <c r="K713" i="23"/>
  <c r="K712" i="23"/>
  <c r="K711" i="23"/>
  <c r="K710" i="23"/>
  <c r="K709" i="23"/>
  <c r="K708" i="23"/>
  <c r="K707" i="23"/>
  <c r="K706" i="23"/>
  <c r="K705" i="23"/>
  <c r="K704" i="23"/>
  <c r="K703" i="23"/>
  <c r="K702" i="23"/>
  <c r="K701" i="23"/>
  <c r="K700" i="23"/>
  <c r="K699" i="23"/>
  <c r="K698" i="23"/>
  <c r="K697" i="23"/>
  <c r="K696" i="23"/>
  <c r="K695" i="23"/>
  <c r="K694" i="23"/>
  <c r="K693" i="23"/>
  <c r="K692" i="23"/>
  <c r="K691" i="23"/>
  <c r="K690" i="23"/>
  <c r="K689" i="23"/>
  <c r="K688" i="23"/>
  <c r="K687" i="23"/>
  <c r="K686" i="23"/>
  <c r="K685" i="23"/>
  <c r="K684" i="23"/>
  <c r="K683" i="23"/>
  <c r="K682" i="23"/>
  <c r="K681" i="23"/>
  <c r="K680" i="23"/>
  <c r="K679" i="23"/>
  <c r="K678" i="23"/>
  <c r="K677" i="23"/>
  <c r="K676" i="23"/>
  <c r="K675" i="23"/>
  <c r="K674" i="23"/>
  <c r="K673" i="23"/>
  <c r="K672" i="23"/>
  <c r="K671" i="23"/>
  <c r="K670" i="23"/>
  <c r="K669" i="23"/>
  <c r="K668" i="23"/>
  <c r="K667" i="23"/>
  <c r="K666" i="23"/>
  <c r="K665" i="23"/>
  <c r="K664" i="23"/>
  <c r="K663" i="23"/>
  <c r="K662" i="23"/>
  <c r="K661" i="23"/>
  <c r="K660" i="23"/>
  <c r="K659" i="23"/>
  <c r="K658" i="23"/>
  <c r="K657" i="23"/>
  <c r="K656" i="23"/>
  <c r="K655" i="23"/>
  <c r="K654" i="23"/>
  <c r="K653" i="23"/>
  <c r="K652" i="23"/>
  <c r="K651" i="23"/>
  <c r="K650" i="23"/>
  <c r="K649" i="23"/>
  <c r="K648" i="23"/>
  <c r="K647" i="23"/>
  <c r="K646" i="23"/>
  <c r="K645" i="23"/>
  <c r="K644" i="23"/>
  <c r="K643" i="23"/>
  <c r="K642" i="23"/>
  <c r="K641" i="23"/>
  <c r="K640" i="23"/>
  <c r="K639" i="23"/>
  <c r="K638" i="23"/>
  <c r="K637" i="23"/>
  <c r="K636" i="23"/>
  <c r="K635" i="23"/>
  <c r="K634" i="23"/>
  <c r="K633" i="23"/>
  <c r="K632" i="23"/>
  <c r="K631" i="23"/>
  <c r="K630" i="23"/>
  <c r="K629" i="23"/>
  <c r="K628" i="23"/>
  <c r="K627" i="23"/>
  <c r="K626" i="23"/>
  <c r="K625" i="23"/>
  <c r="K624" i="23"/>
  <c r="K623" i="23"/>
  <c r="K622" i="23"/>
  <c r="K621" i="23"/>
  <c r="K620" i="23"/>
  <c r="K619" i="23"/>
  <c r="K618" i="23"/>
  <c r="K617" i="23"/>
  <c r="K616" i="23"/>
  <c r="K615" i="23"/>
  <c r="K614" i="23"/>
  <c r="K613" i="23"/>
  <c r="K612" i="23"/>
  <c r="K611" i="23"/>
  <c r="K610" i="23"/>
  <c r="K609" i="23"/>
  <c r="K608" i="23"/>
  <c r="K607" i="23"/>
  <c r="K606" i="23"/>
  <c r="K605" i="23"/>
  <c r="K604" i="23"/>
  <c r="K603" i="23"/>
  <c r="K602" i="23"/>
  <c r="K601" i="23"/>
  <c r="K600" i="23"/>
  <c r="K599" i="23"/>
  <c r="K598" i="23"/>
  <c r="K597" i="23"/>
  <c r="K596" i="23"/>
  <c r="K595" i="23"/>
  <c r="K594" i="23"/>
  <c r="K593" i="23"/>
  <c r="K592" i="23"/>
  <c r="K591" i="23"/>
  <c r="K590" i="23"/>
  <c r="K589" i="23"/>
  <c r="K588" i="23"/>
  <c r="K587" i="23"/>
  <c r="K586" i="23"/>
  <c r="K585" i="23"/>
  <c r="K584" i="23"/>
  <c r="K583" i="23"/>
  <c r="K582" i="23"/>
  <c r="K581" i="23"/>
  <c r="K580" i="23"/>
  <c r="K579" i="23"/>
  <c r="K578" i="23"/>
  <c r="K577" i="23"/>
  <c r="K576" i="23"/>
  <c r="K575" i="23"/>
  <c r="K574" i="23"/>
  <c r="K573" i="23"/>
  <c r="K572" i="23"/>
  <c r="K571" i="23"/>
  <c r="K570" i="23"/>
  <c r="K569" i="23"/>
  <c r="K568" i="23"/>
  <c r="K567" i="23"/>
  <c r="K566" i="23"/>
  <c r="K565" i="23"/>
  <c r="K564" i="23"/>
  <c r="K563" i="23"/>
  <c r="K562" i="23"/>
  <c r="K561" i="23"/>
  <c r="K560" i="23"/>
  <c r="K559" i="23"/>
  <c r="K558" i="23"/>
  <c r="K557" i="23"/>
  <c r="K556" i="23"/>
  <c r="K555" i="23"/>
  <c r="K554" i="23"/>
  <c r="K553" i="23"/>
  <c r="K552" i="23"/>
  <c r="K551" i="23"/>
  <c r="K550" i="23"/>
  <c r="K549" i="23"/>
  <c r="K548" i="23"/>
  <c r="K547" i="23"/>
  <c r="K546" i="23"/>
  <c r="K545" i="23"/>
  <c r="K544" i="23"/>
  <c r="K543" i="23"/>
  <c r="K542" i="23"/>
  <c r="K541" i="23"/>
  <c r="K540" i="23"/>
  <c r="K539" i="23"/>
  <c r="K538" i="23"/>
  <c r="K537" i="23"/>
  <c r="K536" i="23"/>
  <c r="K535" i="23"/>
  <c r="K534" i="23"/>
  <c r="K533" i="23"/>
  <c r="K532" i="23"/>
  <c r="K531" i="23"/>
  <c r="K530" i="23"/>
  <c r="K529" i="23"/>
  <c r="K528" i="23"/>
  <c r="K527" i="23"/>
  <c r="K526" i="23"/>
  <c r="K525" i="23"/>
  <c r="K524" i="23"/>
  <c r="K523" i="23"/>
  <c r="K522" i="23"/>
  <c r="K521" i="23"/>
  <c r="K520" i="23"/>
  <c r="K519" i="23"/>
  <c r="K518" i="23"/>
  <c r="K517" i="23"/>
  <c r="K516" i="23"/>
  <c r="K515" i="23"/>
  <c r="K514" i="23"/>
  <c r="K513" i="23"/>
  <c r="K512" i="23"/>
  <c r="K511" i="23"/>
  <c r="K510" i="23"/>
  <c r="K509" i="23"/>
  <c r="K508" i="23"/>
  <c r="K507" i="23"/>
  <c r="K506" i="23"/>
  <c r="K505" i="23"/>
  <c r="K504" i="23"/>
  <c r="K503" i="23"/>
  <c r="K502" i="23"/>
  <c r="K501" i="23"/>
  <c r="K500" i="23"/>
  <c r="K499" i="23"/>
  <c r="K498" i="23"/>
  <c r="K497" i="23"/>
  <c r="K496" i="23"/>
  <c r="K495" i="23"/>
  <c r="K494" i="23"/>
  <c r="K493" i="23"/>
  <c r="K492" i="23"/>
  <c r="K491" i="23"/>
  <c r="K490" i="23"/>
  <c r="K489" i="23"/>
  <c r="K488" i="23"/>
  <c r="K487" i="23"/>
  <c r="K486" i="23"/>
  <c r="K485" i="23"/>
  <c r="K484" i="23"/>
  <c r="K483" i="23"/>
  <c r="K482" i="23"/>
  <c r="K481" i="23"/>
  <c r="K480" i="23"/>
  <c r="K479" i="23"/>
  <c r="K478" i="23"/>
  <c r="K477" i="23"/>
  <c r="K476" i="23"/>
  <c r="K475" i="23"/>
  <c r="K474" i="23"/>
  <c r="K473" i="23"/>
  <c r="K472" i="23"/>
  <c r="K471" i="23"/>
  <c r="K470" i="23"/>
  <c r="K469" i="23"/>
  <c r="K468" i="23"/>
  <c r="K467" i="23"/>
  <c r="K466" i="23"/>
  <c r="K465" i="23"/>
  <c r="K464" i="23"/>
  <c r="K463" i="23"/>
  <c r="K462" i="23"/>
  <c r="K461" i="23"/>
  <c r="K460" i="23"/>
  <c r="K459" i="23"/>
  <c r="K458" i="23"/>
  <c r="K457" i="23"/>
  <c r="K456" i="23"/>
  <c r="K455" i="23"/>
  <c r="K454" i="23"/>
  <c r="K453" i="23"/>
  <c r="K452" i="23"/>
  <c r="K451" i="23"/>
  <c r="K450" i="23"/>
  <c r="K449" i="23"/>
  <c r="K448" i="23"/>
  <c r="K447" i="23"/>
  <c r="K446" i="23"/>
  <c r="K445" i="23"/>
  <c r="K444" i="23"/>
  <c r="K443" i="23"/>
  <c r="K442" i="23"/>
  <c r="K441" i="23"/>
  <c r="K440" i="23"/>
  <c r="K439" i="23"/>
  <c r="K438" i="23"/>
  <c r="K437" i="23"/>
  <c r="K436" i="23"/>
  <c r="K435" i="23"/>
  <c r="K434" i="23"/>
  <c r="K433" i="23"/>
  <c r="K432" i="23"/>
  <c r="K431" i="23"/>
  <c r="K430" i="23"/>
  <c r="K429" i="23"/>
  <c r="K428" i="23"/>
  <c r="K427" i="23"/>
  <c r="K426" i="23"/>
  <c r="K425" i="23"/>
  <c r="K424" i="23"/>
  <c r="K423" i="23"/>
  <c r="K422" i="23"/>
  <c r="K421" i="23"/>
  <c r="K420" i="23"/>
  <c r="K419" i="23"/>
  <c r="K418" i="23"/>
  <c r="K417" i="23"/>
  <c r="K416" i="23"/>
  <c r="K415" i="23"/>
  <c r="K414" i="23"/>
  <c r="K413" i="23"/>
  <c r="K412" i="23"/>
  <c r="K411" i="23"/>
  <c r="K410" i="23"/>
  <c r="K409" i="23"/>
  <c r="K408" i="23"/>
  <c r="K407" i="23"/>
  <c r="K406" i="23"/>
  <c r="K405" i="23"/>
  <c r="K404" i="23"/>
  <c r="K403" i="23"/>
  <c r="K402" i="23"/>
  <c r="K401" i="23"/>
  <c r="K400" i="23"/>
  <c r="K399" i="23"/>
  <c r="K398" i="23"/>
  <c r="K397" i="23"/>
  <c r="K396" i="23"/>
  <c r="K395" i="23"/>
  <c r="K394" i="23"/>
  <c r="K393" i="23"/>
  <c r="K392" i="23"/>
  <c r="K391" i="23"/>
  <c r="K390" i="23"/>
  <c r="K389" i="23"/>
  <c r="K388" i="23"/>
  <c r="K387" i="23"/>
  <c r="K386" i="23"/>
  <c r="K385" i="23"/>
  <c r="K384" i="23"/>
  <c r="K383" i="23"/>
  <c r="K382" i="23"/>
  <c r="K381" i="23"/>
  <c r="K380" i="23"/>
  <c r="K379" i="23"/>
  <c r="K378" i="23"/>
  <c r="K377" i="23"/>
  <c r="K376" i="23"/>
  <c r="K375" i="23"/>
  <c r="K374" i="23"/>
  <c r="K373" i="23"/>
  <c r="K372" i="23"/>
  <c r="K371" i="23"/>
  <c r="K370" i="23"/>
  <c r="K369" i="23"/>
  <c r="K368" i="23"/>
  <c r="K367" i="23"/>
  <c r="K366" i="23"/>
  <c r="K365" i="23"/>
  <c r="K364" i="23"/>
  <c r="K363" i="23"/>
  <c r="K362" i="23"/>
  <c r="K361" i="23"/>
  <c r="K360" i="23"/>
  <c r="K359" i="23"/>
  <c r="K358" i="23"/>
  <c r="K357" i="23"/>
  <c r="K356" i="23"/>
  <c r="K355" i="23"/>
  <c r="K354" i="23"/>
  <c r="K353" i="23"/>
  <c r="K352" i="23"/>
  <c r="K351" i="23"/>
  <c r="K350" i="23"/>
  <c r="K349" i="23"/>
  <c r="K348" i="23"/>
  <c r="K347" i="23"/>
  <c r="K346" i="23"/>
  <c r="K345" i="23"/>
  <c r="K344" i="23"/>
  <c r="K343" i="23"/>
  <c r="K342" i="23"/>
  <c r="K341" i="23"/>
  <c r="K340" i="23"/>
  <c r="K339" i="23"/>
  <c r="K338" i="23"/>
  <c r="K337" i="23"/>
  <c r="K336" i="23"/>
  <c r="K335" i="23"/>
  <c r="K334" i="23"/>
  <c r="K333" i="23"/>
  <c r="K332" i="23"/>
  <c r="K331" i="23"/>
  <c r="K330" i="23"/>
  <c r="K329" i="23"/>
  <c r="K328" i="23"/>
  <c r="K327" i="23"/>
  <c r="K326" i="23"/>
  <c r="K325" i="23"/>
  <c r="K324" i="23"/>
  <c r="K323" i="23"/>
  <c r="K322" i="23"/>
  <c r="K321" i="23"/>
  <c r="K320" i="23"/>
  <c r="K319" i="23"/>
  <c r="K318" i="23"/>
  <c r="K317" i="23"/>
  <c r="K316" i="23"/>
  <c r="K315" i="23"/>
  <c r="K314" i="23"/>
  <c r="K313" i="23"/>
  <c r="K312" i="23"/>
  <c r="K311" i="23"/>
  <c r="K310" i="23"/>
  <c r="K309" i="23"/>
  <c r="K308" i="23"/>
  <c r="K307" i="23"/>
  <c r="K306" i="23"/>
  <c r="K305" i="23"/>
  <c r="K304" i="23"/>
  <c r="K303" i="23"/>
  <c r="K302" i="23"/>
  <c r="K301" i="23"/>
  <c r="K300" i="23"/>
  <c r="K299" i="23"/>
  <c r="K298" i="23"/>
  <c r="K297" i="23"/>
  <c r="K296" i="23"/>
  <c r="K295" i="23"/>
  <c r="K294" i="23"/>
  <c r="K293" i="23"/>
  <c r="K292" i="23"/>
  <c r="K291" i="23"/>
  <c r="K290" i="23"/>
  <c r="K289" i="23"/>
  <c r="K288" i="23"/>
  <c r="K287" i="23"/>
  <c r="K286" i="23"/>
  <c r="K285" i="23"/>
  <c r="K284" i="23"/>
  <c r="K283" i="23"/>
  <c r="K282" i="23"/>
  <c r="K281" i="23"/>
  <c r="K280" i="23"/>
  <c r="K279" i="23"/>
  <c r="K278" i="23"/>
  <c r="K277" i="23"/>
  <c r="K276" i="23"/>
  <c r="K275" i="23"/>
  <c r="K274" i="23"/>
  <c r="K273" i="23"/>
  <c r="K272" i="23"/>
  <c r="K271" i="23"/>
  <c r="K270" i="23"/>
  <c r="K269" i="23"/>
  <c r="K268" i="23"/>
  <c r="K267" i="23"/>
  <c r="K266" i="23"/>
  <c r="K265" i="23"/>
  <c r="K264" i="23"/>
  <c r="K263" i="23"/>
  <c r="K262" i="23"/>
  <c r="K261" i="23"/>
  <c r="K260" i="23"/>
  <c r="K259" i="23"/>
  <c r="K258" i="23"/>
  <c r="K257" i="23"/>
  <c r="K256" i="23"/>
  <c r="K255" i="23"/>
  <c r="K254" i="23"/>
  <c r="K253" i="23"/>
  <c r="K252" i="23"/>
  <c r="K251" i="23"/>
  <c r="K250" i="23"/>
  <c r="K249" i="23"/>
  <c r="K248" i="23"/>
  <c r="K247" i="23"/>
  <c r="K246" i="23"/>
  <c r="K245" i="23"/>
  <c r="K244" i="23"/>
  <c r="K243" i="23"/>
  <c r="K242" i="23"/>
  <c r="K241" i="23"/>
  <c r="K240" i="23"/>
  <c r="K239" i="23"/>
  <c r="K238" i="23"/>
  <c r="K237" i="23"/>
  <c r="K236" i="23"/>
  <c r="K235" i="23"/>
  <c r="K234" i="23"/>
  <c r="K233" i="23"/>
  <c r="K232" i="23"/>
  <c r="K231" i="23"/>
  <c r="K230" i="23"/>
  <c r="K229" i="23"/>
  <c r="K228" i="23"/>
  <c r="K227" i="23"/>
  <c r="K226" i="23"/>
  <c r="K225" i="23"/>
  <c r="K224" i="23"/>
  <c r="K223" i="23"/>
  <c r="K222" i="23"/>
  <c r="K221" i="23"/>
  <c r="K220" i="23"/>
  <c r="K219" i="23"/>
  <c r="K218" i="23"/>
  <c r="K217" i="23"/>
  <c r="K216" i="23"/>
  <c r="K215" i="23"/>
  <c r="K214" i="23"/>
  <c r="K213" i="23"/>
  <c r="K212" i="23"/>
  <c r="K211" i="23"/>
  <c r="K210" i="23"/>
  <c r="K209" i="23"/>
  <c r="K208" i="23"/>
  <c r="K207" i="23"/>
  <c r="K206" i="23"/>
  <c r="K205" i="23"/>
  <c r="K204" i="23"/>
  <c r="K203" i="23"/>
  <c r="K202" i="23"/>
  <c r="K201" i="23"/>
  <c r="K200" i="23"/>
  <c r="K199" i="23"/>
  <c r="K198" i="23"/>
  <c r="K197" i="23"/>
  <c r="K196" i="23"/>
  <c r="K195" i="23"/>
  <c r="K194" i="23"/>
  <c r="K193" i="23"/>
  <c r="K192" i="23"/>
  <c r="K191" i="23"/>
  <c r="K190" i="23"/>
  <c r="K189" i="23"/>
  <c r="K188" i="23"/>
  <c r="K187" i="23"/>
  <c r="K186" i="23"/>
  <c r="K185" i="23"/>
  <c r="K184" i="23"/>
  <c r="K183" i="23"/>
  <c r="K182" i="23"/>
  <c r="K181" i="23"/>
  <c r="K180" i="23"/>
  <c r="K179" i="23"/>
  <c r="K178" i="23"/>
  <c r="K177" i="23"/>
  <c r="K176" i="23"/>
  <c r="K175" i="23"/>
  <c r="K174" i="23"/>
  <c r="K173" i="23"/>
  <c r="K172" i="23"/>
  <c r="K171" i="23"/>
  <c r="K170" i="23"/>
  <c r="K169" i="23"/>
  <c r="K168" i="23"/>
  <c r="K167" i="23"/>
  <c r="K166" i="23"/>
  <c r="K165" i="23"/>
  <c r="K164" i="23"/>
  <c r="K163" i="23"/>
  <c r="K162" i="23"/>
  <c r="K161" i="23"/>
  <c r="K160" i="23"/>
  <c r="K159" i="23"/>
  <c r="K158" i="23"/>
  <c r="K157" i="23"/>
  <c r="K156" i="23"/>
  <c r="K155" i="23"/>
  <c r="K154" i="23"/>
  <c r="K153" i="23"/>
  <c r="K152" i="23"/>
  <c r="K151" i="23"/>
  <c r="K150" i="23"/>
  <c r="K149" i="23"/>
  <c r="K148" i="23"/>
  <c r="K147" i="23"/>
  <c r="K146" i="23"/>
  <c r="K145" i="23"/>
  <c r="K144" i="23"/>
  <c r="K143" i="23"/>
  <c r="K142" i="23"/>
  <c r="K141" i="23"/>
  <c r="K140" i="23"/>
  <c r="K139" i="23"/>
  <c r="K138" i="23"/>
  <c r="K137" i="23"/>
  <c r="K136" i="23"/>
  <c r="K135" i="23"/>
  <c r="K134" i="23"/>
  <c r="K133" i="23"/>
  <c r="K132" i="23"/>
  <c r="K131" i="23"/>
  <c r="K130" i="23"/>
  <c r="K129" i="23"/>
  <c r="K128" i="23"/>
  <c r="K127" i="23"/>
  <c r="K126" i="23"/>
  <c r="K125" i="23"/>
  <c r="K124" i="23"/>
  <c r="K123" i="23"/>
  <c r="K122" i="23"/>
  <c r="K121" i="23"/>
  <c r="K120" i="23"/>
  <c r="K119" i="23"/>
  <c r="K118" i="23"/>
  <c r="K117" i="23"/>
  <c r="K116" i="23"/>
  <c r="K115" i="23"/>
  <c r="K114" i="23"/>
  <c r="K113" i="23"/>
  <c r="K112" i="23"/>
  <c r="K111" i="23"/>
  <c r="K110" i="23"/>
  <c r="K109" i="23"/>
  <c r="K108" i="23"/>
  <c r="K107" i="23"/>
  <c r="K106" i="23"/>
  <c r="K105" i="23"/>
  <c r="K104" i="23"/>
  <c r="K103" i="23"/>
  <c r="K102" i="23"/>
  <c r="K101" i="23"/>
  <c r="K100" i="23"/>
  <c r="K99" i="23"/>
  <c r="K98" i="23"/>
  <c r="K97" i="23"/>
  <c r="K96" i="23"/>
  <c r="K95" i="23"/>
  <c r="K94" i="23"/>
  <c r="K93" i="23"/>
  <c r="K92" i="23"/>
  <c r="K91" i="23"/>
  <c r="K90" i="23"/>
  <c r="K89" i="23"/>
  <c r="K88" i="23"/>
  <c r="K87" i="23"/>
  <c r="K86" i="23"/>
  <c r="K85" i="23"/>
  <c r="K84" i="23"/>
  <c r="K83" i="23"/>
  <c r="K82" i="23"/>
  <c r="K81" i="23"/>
  <c r="K80" i="23"/>
  <c r="K79" i="23"/>
  <c r="K78" i="23"/>
  <c r="K77" i="23"/>
  <c r="K76" i="23"/>
  <c r="K75" i="23"/>
  <c r="K74" i="23"/>
  <c r="K73" i="23"/>
  <c r="K72" i="23"/>
  <c r="K71" i="23"/>
  <c r="K70" i="23"/>
  <c r="K69" i="23"/>
  <c r="K68" i="23"/>
  <c r="K67" i="23"/>
  <c r="K66" i="23"/>
  <c r="K65" i="23"/>
  <c r="K64" i="23"/>
  <c r="K63" i="23"/>
  <c r="K62" i="23"/>
  <c r="K53" i="23"/>
  <c r="F52" i="23"/>
  <c r="D41" i="23" a="1"/>
  <c r="E35" i="23"/>
  <c r="K1059" i="22"/>
  <c r="K1058" i="22"/>
  <c r="K1057" i="22"/>
  <c r="K1056" i="22"/>
  <c r="K1055" i="22"/>
  <c r="K1054" i="22"/>
  <c r="K1053" i="22"/>
  <c r="K1052" i="22"/>
  <c r="K1051" i="22"/>
  <c r="K1050" i="22"/>
  <c r="K1049" i="22"/>
  <c r="K1048" i="22"/>
  <c r="K1047" i="22"/>
  <c r="K1046" i="22"/>
  <c r="K1045" i="22"/>
  <c r="K1044" i="22"/>
  <c r="K1043" i="22"/>
  <c r="K1042" i="22"/>
  <c r="K1041" i="22"/>
  <c r="K1040" i="22"/>
  <c r="K1039" i="22"/>
  <c r="K1038" i="22"/>
  <c r="K1037" i="22"/>
  <c r="K1036" i="22"/>
  <c r="K1035" i="22"/>
  <c r="K1034" i="22"/>
  <c r="K1033" i="22"/>
  <c r="K1032" i="22"/>
  <c r="K1031" i="22"/>
  <c r="K1030" i="22"/>
  <c r="K1029" i="22"/>
  <c r="K1028" i="22"/>
  <c r="K1027" i="22"/>
  <c r="K1026" i="22"/>
  <c r="K1025" i="22"/>
  <c r="K1024" i="22"/>
  <c r="K1023" i="22"/>
  <c r="K1022" i="22"/>
  <c r="K1021" i="22"/>
  <c r="K1020" i="22"/>
  <c r="K1019" i="22"/>
  <c r="K1018" i="22"/>
  <c r="K1017" i="22"/>
  <c r="K1016" i="22"/>
  <c r="K1015" i="22"/>
  <c r="K1014" i="22"/>
  <c r="K1013" i="22"/>
  <c r="K1012" i="22"/>
  <c r="K1011" i="22"/>
  <c r="K1010" i="22"/>
  <c r="K1009" i="22"/>
  <c r="K1008" i="22"/>
  <c r="K1007" i="22"/>
  <c r="K1006" i="22"/>
  <c r="K1005" i="22"/>
  <c r="K1004" i="22"/>
  <c r="K1003" i="22"/>
  <c r="K1002" i="22"/>
  <c r="K1001" i="22"/>
  <c r="K1000" i="22"/>
  <c r="K999" i="22"/>
  <c r="K998" i="22"/>
  <c r="K997" i="22"/>
  <c r="K996" i="22"/>
  <c r="K995" i="22"/>
  <c r="K994" i="22"/>
  <c r="K993" i="22"/>
  <c r="K992" i="22"/>
  <c r="K991" i="22"/>
  <c r="K990" i="22"/>
  <c r="K989" i="22"/>
  <c r="K988" i="22"/>
  <c r="K987" i="22"/>
  <c r="K986" i="22"/>
  <c r="K985" i="22"/>
  <c r="K984" i="22"/>
  <c r="K983" i="22"/>
  <c r="K982" i="22"/>
  <c r="K981" i="22"/>
  <c r="K980" i="22"/>
  <c r="K979" i="22"/>
  <c r="K978" i="22"/>
  <c r="K977" i="22"/>
  <c r="K976" i="22"/>
  <c r="K975" i="22"/>
  <c r="K974" i="22"/>
  <c r="K973" i="22"/>
  <c r="K972" i="22"/>
  <c r="K971" i="22"/>
  <c r="K970" i="22"/>
  <c r="K969" i="22"/>
  <c r="K968" i="22"/>
  <c r="K967" i="22"/>
  <c r="K966" i="22"/>
  <c r="K965" i="22"/>
  <c r="K964" i="22"/>
  <c r="K963" i="22"/>
  <c r="K962" i="22"/>
  <c r="K961" i="22"/>
  <c r="K960" i="22"/>
  <c r="K959" i="22"/>
  <c r="K958" i="22"/>
  <c r="K957" i="22"/>
  <c r="K956" i="22"/>
  <c r="K955" i="22"/>
  <c r="K954" i="22"/>
  <c r="K953" i="22"/>
  <c r="K952" i="22"/>
  <c r="K951" i="22"/>
  <c r="K950" i="22"/>
  <c r="K949" i="22"/>
  <c r="K948" i="22"/>
  <c r="K947" i="22"/>
  <c r="K946" i="22"/>
  <c r="K945" i="22"/>
  <c r="K944" i="22"/>
  <c r="K943" i="22"/>
  <c r="K942" i="22"/>
  <c r="K941" i="22"/>
  <c r="K940" i="22"/>
  <c r="K939" i="22"/>
  <c r="K938" i="22"/>
  <c r="K937" i="22"/>
  <c r="K936" i="22"/>
  <c r="K935" i="22"/>
  <c r="K934" i="22"/>
  <c r="K933" i="22"/>
  <c r="K932" i="22"/>
  <c r="K931" i="22"/>
  <c r="K930" i="22"/>
  <c r="K929" i="22"/>
  <c r="K928" i="22"/>
  <c r="K927" i="22"/>
  <c r="K926" i="22"/>
  <c r="K925" i="22"/>
  <c r="K924" i="22"/>
  <c r="K923" i="22"/>
  <c r="K922" i="22"/>
  <c r="K921" i="22"/>
  <c r="K920" i="22"/>
  <c r="K919" i="22"/>
  <c r="K918" i="22"/>
  <c r="K917" i="22"/>
  <c r="K916" i="22"/>
  <c r="K915" i="22"/>
  <c r="K914" i="22"/>
  <c r="K913" i="22"/>
  <c r="K912" i="22"/>
  <c r="K911" i="22"/>
  <c r="K910" i="22"/>
  <c r="K909" i="22"/>
  <c r="K908" i="22"/>
  <c r="K907" i="22"/>
  <c r="K906" i="22"/>
  <c r="K905" i="22"/>
  <c r="K904" i="22"/>
  <c r="K903" i="22"/>
  <c r="K902" i="22"/>
  <c r="K901" i="22"/>
  <c r="K900" i="22"/>
  <c r="K899" i="22"/>
  <c r="K898" i="22"/>
  <c r="K897" i="22"/>
  <c r="K896" i="22"/>
  <c r="K895" i="22"/>
  <c r="K894" i="22"/>
  <c r="K893" i="22"/>
  <c r="K892" i="22"/>
  <c r="K891" i="22"/>
  <c r="K890" i="22"/>
  <c r="K889" i="22"/>
  <c r="K888" i="22"/>
  <c r="K887" i="22"/>
  <c r="K886" i="22"/>
  <c r="K885" i="22"/>
  <c r="K884" i="22"/>
  <c r="K883" i="22"/>
  <c r="K882" i="22"/>
  <c r="K881" i="22"/>
  <c r="K880" i="22"/>
  <c r="K879" i="22"/>
  <c r="K878" i="22"/>
  <c r="K877" i="22"/>
  <c r="K876" i="22"/>
  <c r="K875" i="22"/>
  <c r="K874" i="22"/>
  <c r="K873" i="22"/>
  <c r="K872" i="22"/>
  <c r="K871" i="22"/>
  <c r="K870" i="22"/>
  <c r="K869" i="22"/>
  <c r="K868" i="22"/>
  <c r="K867" i="22"/>
  <c r="K866" i="22"/>
  <c r="K865" i="22"/>
  <c r="K864" i="22"/>
  <c r="K863" i="22"/>
  <c r="K862" i="22"/>
  <c r="K861" i="22"/>
  <c r="K860" i="22"/>
  <c r="K859" i="22"/>
  <c r="K858" i="22"/>
  <c r="K857" i="22"/>
  <c r="K856" i="22"/>
  <c r="K855" i="22"/>
  <c r="K854" i="22"/>
  <c r="K853" i="22"/>
  <c r="K852" i="22"/>
  <c r="K851" i="22"/>
  <c r="K850" i="22"/>
  <c r="K849" i="22"/>
  <c r="K848" i="22"/>
  <c r="K847" i="22"/>
  <c r="K846" i="22"/>
  <c r="K845" i="22"/>
  <c r="K844" i="22"/>
  <c r="K843" i="22"/>
  <c r="K842" i="22"/>
  <c r="K841" i="22"/>
  <c r="K840" i="22"/>
  <c r="K839" i="22"/>
  <c r="K838" i="22"/>
  <c r="K837" i="22"/>
  <c r="K836" i="22"/>
  <c r="K835" i="22"/>
  <c r="K834" i="22"/>
  <c r="K833" i="22"/>
  <c r="K832" i="22"/>
  <c r="K831" i="22"/>
  <c r="K830" i="22"/>
  <c r="K829" i="22"/>
  <c r="K828" i="22"/>
  <c r="K827" i="22"/>
  <c r="K826" i="22"/>
  <c r="K825" i="22"/>
  <c r="K824" i="22"/>
  <c r="K823" i="22"/>
  <c r="K822" i="22"/>
  <c r="K821" i="22"/>
  <c r="K820" i="22"/>
  <c r="K819" i="22"/>
  <c r="K818" i="22"/>
  <c r="K817" i="22"/>
  <c r="K816" i="22"/>
  <c r="K815" i="22"/>
  <c r="K814" i="22"/>
  <c r="K813" i="22"/>
  <c r="K812" i="22"/>
  <c r="K811" i="22"/>
  <c r="K810" i="22"/>
  <c r="K809" i="22"/>
  <c r="K808" i="22"/>
  <c r="K807" i="22"/>
  <c r="K806" i="22"/>
  <c r="K805" i="22"/>
  <c r="K804" i="22"/>
  <c r="K803" i="22"/>
  <c r="K802" i="22"/>
  <c r="K801" i="22"/>
  <c r="K800" i="22"/>
  <c r="K799" i="22"/>
  <c r="K798" i="22"/>
  <c r="K797" i="22"/>
  <c r="K796" i="22"/>
  <c r="K795" i="22"/>
  <c r="K794" i="22"/>
  <c r="K793" i="22"/>
  <c r="K792" i="22"/>
  <c r="K791" i="22"/>
  <c r="K790" i="22"/>
  <c r="K789" i="22"/>
  <c r="K788" i="22"/>
  <c r="K787" i="22"/>
  <c r="K786" i="22"/>
  <c r="K785" i="22"/>
  <c r="K784" i="22"/>
  <c r="K783" i="22"/>
  <c r="K782" i="22"/>
  <c r="K781" i="22"/>
  <c r="K780" i="22"/>
  <c r="K779" i="22"/>
  <c r="K778" i="22"/>
  <c r="K777" i="22"/>
  <c r="K776" i="22"/>
  <c r="K775" i="22"/>
  <c r="K774" i="22"/>
  <c r="K773" i="22"/>
  <c r="K772" i="22"/>
  <c r="K771" i="22"/>
  <c r="K770" i="22"/>
  <c r="K769" i="22"/>
  <c r="K768" i="22"/>
  <c r="K767" i="22"/>
  <c r="K766" i="22"/>
  <c r="K765" i="22"/>
  <c r="K764" i="22"/>
  <c r="K763" i="22"/>
  <c r="K762" i="22"/>
  <c r="K761" i="22"/>
  <c r="K760" i="22"/>
  <c r="K759" i="22"/>
  <c r="K758" i="22"/>
  <c r="K757" i="22"/>
  <c r="K756" i="22"/>
  <c r="K755" i="22"/>
  <c r="K754" i="22"/>
  <c r="K753" i="22"/>
  <c r="K752" i="22"/>
  <c r="K751" i="22"/>
  <c r="K750" i="22"/>
  <c r="K749" i="22"/>
  <c r="K748" i="22"/>
  <c r="K747" i="22"/>
  <c r="K746" i="22"/>
  <c r="K745" i="22"/>
  <c r="K744" i="22"/>
  <c r="K743" i="22"/>
  <c r="K742" i="22"/>
  <c r="K741" i="22"/>
  <c r="K740" i="22"/>
  <c r="K739" i="22"/>
  <c r="K738" i="22"/>
  <c r="K737" i="22"/>
  <c r="K736" i="22"/>
  <c r="K735" i="22"/>
  <c r="K734" i="22"/>
  <c r="K733" i="22"/>
  <c r="K732" i="22"/>
  <c r="K731" i="22"/>
  <c r="K730" i="22"/>
  <c r="K729" i="22"/>
  <c r="K728" i="22"/>
  <c r="K727" i="22"/>
  <c r="K726" i="22"/>
  <c r="K725" i="22"/>
  <c r="K724" i="22"/>
  <c r="K723" i="22"/>
  <c r="K722" i="22"/>
  <c r="K721" i="22"/>
  <c r="K720" i="22"/>
  <c r="K719" i="22"/>
  <c r="K718" i="22"/>
  <c r="K717" i="22"/>
  <c r="K716" i="22"/>
  <c r="K715" i="22"/>
  <c r="K714" i="22"/>
  <c r="K713" i="22"/>
  <c r="K712" i="22"/>
  <c r="K711" i="22"/>
  <c r="K710" i="22"/>
  <c r="K709" i="22"/>
  <c r="K708" i="22"/>
  <c r="K707" i="22"/>
  <c r="K706" i="22"/>
  <c r="K705" i="22"/>
  <c r="K704" i="22"/>
  <c r="K703" i="22"/>
  <c r="K702" i="22"/>
  <c r="K701" i="22"/>
  <c r="K700" i="22"/>
  <c r="K699" i="22"/>
  <c r="K698" i="22"/>
  <c r="K697" i="22"/>
  <c r="K696" i="22"/>
  <c r="K695" i="22"/>
  <c r="K694" i="22"/>
  <c r="K693" i="22"/>
  <c r="K692" i="22"/>
  <c r="K691" i="22"/>
  <c r="K690" i="22"/>
  <c r="K689" i="22"/>
  <c r="K688" i="22"/>
  <c r="K687" i="22"/>
  <c r="K686" i="22"/>
  <c r="K685" i="22"/>
  <c r="K684" i="22"/>
  <c r="K683" i="22"/>
  <c r="K682" i="22"/>
  <c r="K681" i="22"/>
  <c r="K680" i="22"/>
  <c r="K679" i="22"/>
  <c r="K678" i="22"/>
  <c r="K677" i="22"/>
  <c r="K676" i="22"/>
  <c r="K675" i="22"/>
  <c r="K674" i="22"/>
  <c r="K673" i="22"/>
  <c r="K672" i="22"/>
  <c r="K671" i="22"/>
  <c r="K670" i="22"/>
  <c r="K669" i="22"/>
  <c r="K668" i="22"/>
  <c r="K667" i="22"/>
  <c r="K666" i="22"/>
  <c r="K665" i="22"/>
  <c r="K664" i="22"/>
  <c r="K663" i="22"/>
  <c r="K662" i="22"/>
  <c r="K661" i="22"/>
  <c r="K660" i="22"/>
  <c r="K659" i="22"/>
  <c r="K658" i="22"/>
  <c r="K657" i="22"/>
  <c r="K656" i="22"/>
  <c r="K655" i="22"/>
  <c r="K654" i="22"/>
  <c r="K653" i="22"/>
  <c r="K652" i="22"/>
  <c r="K651" i="22"/>
  <c r="K650" i="22"/>
  <c r="K649" i="22"/>
  <c r="K648" i="22"/>
  <c r="K647" i="22"/>
  <c r="K646" i="22"/>
  <c r="K645" i="22"/>
  <c r="K644" i="22"/>
  <c r="K643" i="22"/>
  <c r="K642" i="22"/>
  <c r="K641" i="22"/>
  <c r="K640" i="22"/>
  <c r="K639" i="22"/>
  <c r="K638" i="22"/>
  <c r="K637" i="22"/>
  <c r="K636" i="22"/>
  <c r="K635" i="22"/>
  <c r="K634" i="22"/>
  <c r="K633" i="22"/>
  <c r="K632" i="22"/>
  <c r="K631" i="22"/>
  <c r="K630" i="22"/>
  <c r="K629" i="22"/>
  <c r="K628" i="22"/>
  <c r="K627" i="22"/>
  <c r="K626" i="22"/>
  <c r="K625" i="22"/>
  <c r="K624" i="22"/>
  <c r="K623" i="22"/>
  <c r="K622" i="22"/>
  <c r="K621" i="22"/>
  <c r="K620" i="22"/>
  <c r="K619" i="22"/>
  <c r="K618" i="22"/>
  <c r="K617" i="22"/>
  <c r="K616" i="22"/>
  <c r="K615" i="22"/>
  <c r="K614" i="22"/>
  <c r="K613" i="22"/>
  <c r="K612" i="22"/>
  <c r="K611" i="22"/>
  <c r="K610" i="22"/>
  <c r="K609" i="22"/>
  <c r="K608" i="22"/>
  <c r="K607" i="22"/>
  <c r="K606" i="22"/>
  <c r="K605" i="22"/>
  <c r="K604" i="22"/>
  <c r="K603" i="22"/>
  <c r="K602" i="22"/>
  <c r="K601" i="22"/>
  <c r="K600" i="22"/>
  <c r="K599" i="22"/>
  <c r="K598" i="22"/>
  <c r="K597" i="22"/>
  <c r="K596" i="22"/>
  <c r="K595" i="22"/>
  <c r="K594" i="22"/>
  <c r="K593" i="22"/>
  <c r="K592" i="22"/>
  <c r="K591" i="22"/>
  <c r="K590" i="22"/>
  <c r="K589" i="22"/>
  <c r="K588" i="22"/>
  <c r="K587" i="22"/>
  <c r="K586" i="22"/>
  <c r="K585" i="22"/>
  <c r="K584" i="22"/>
  <c r="K583" i="22"/>
  <c r="K582" i="22"/>
  <c r="K581" i="22"/>
  <c r="K580" i="22"/>
  <c r="K579" i="22"/>
  <c r="K578" i="22"/>
  <c r="K577" i="22"/>
  <c r="K576" i="22"/>
  <c r="K575" i="22"/>
  <c r="K574" i="22"/>
  <c r="K573" i="22"/>
  <c r="K572" i="22"/>
  <c r="K571" i="22"/>
  <c r="K570" i="22"/>
  <c r="K569" i="22"/>
  <c r="K568" i="22"/>
  <c r="K567" i="22"/>
  <c r="K566" i="22"/>
  <c r="K565" i="22"/>
  <c r="K564" i="22"/>
  <c r="K563" i="22"/>
  <c r="K562" i="22"/>
  <c r="K561" i="22"/>
  <c r="K560" i="22"/>
  <c r="K559" i="22"/>
  <c r="K558" i="22"/>
  <c r="K557" i="22"/>
  <c r="K556" i="22"/>
  <c r="K555" i="22"/>
  <c r="K554" i="22"/>
  <c r="K553" i="22"/>
  <c r="K552" i="22"/>
  <c r="K551" i="22"/>
  <c r="K550" i="22"/>
  <c r="K549" i="22"/>
  <c r="K548" i="22"/>
  <c r="K547" i="22"/>
  <c r="K546" i="22"/>
  <c r="K545" i="22"/>
  <c r="K544" i="22"/>
  <c r="K543" i="22"/>
  <c r="K542" i="22"/>
  <c r="K541" i="22"/>
  <c r="K540" i="22"/>
  <c r="K539" i="22"/>
  <c r="K538" i="22"/>
  <c r="K537" i="22"/>
  <c r="K536" i="22"/>
  <c r="K535" i="22"/>
  <c r="K534" i="22"/>
  <c r="K533" i="22"/>
  <c r="K532" i="22"/>
  <c r="K531" i="22"/>
  <c r="K530" i="22"/>
  <c r="K529" i="22"/>
  <c r="K528" i="22"/>
  <c r="K527" i="22"/>
  <c r="K526" i="22"/>
  <c r="K525" i="22"/>
  <c r="K524" i="22"/>
  <c r="K523" i="22"/>
  <c r="K522" i="22"/>
  <c r="K521" i="22"/>
  <c r="K520" i="22"/>
  <c r="K519" i="22"/>
  <c r="K518" i="22"/>
  <c r="K517" i="22"/>
  <c r="K516" i="22"/>
  <c r="K515" i="22"/>
  <c r="K514" i="22"/>
  <c r="K513" i="22"/>
  <c r="K512" i="22"/>
  <c r="K511" i="22"/>
  <c r="K510" i="22"/>
  <c r="K509" i="22"/>
  <c r="K508" i="22"/>
  <c r="K507" i="22"/>
  <c r="K506" i="22"/>
  <c r="K505" i="22"/>
  <c r="K504" i="22"/>
  <c r="K503" i="22"/>
  <c r="K502" i="22"/>
  <c r="K501" i="22"/>
  <c r="K500" i="22"/>
  <c r="K499" i="22"/>
  <c r="K498" i="22"/>
  <c r="K497" i="22"/>
  <c r="K496" i="22"/>
  <c r="K495" i="22"/>
  <c r="K494" i="22"/>
  <c r="K493" i="22"/>
  <c r="K492" i="22"/>
  <c r="K491" i="22"/>
  <c r="K490" i="22"/>
  <c r="K489" i="22"/>
  <c r="K488" i="22"/>
  <c r="K487" i="22"/>
  <c r="K486" i="22"/>
  <c r="K485" i="22"/>
  <c r="K484" i="22"/>
  <c r="K483" i="22"/>
  <c r="K482" i="22"/>
  <c r="K481" i="22"/>
  <c r="K480" i="22"/>
  <c r="K479" i="22"/>
  <c r="K478" i="22"/>
  <c r="K477" i="22"/>
  <c r="K476" i="22"/>
  <c r="K475" i="22"/>
  <c r="K474" i="22"/>
  <c r="K473" i="22"/>
  <c r="K472" i="22"/>
  <c r="K471" i="22"/>
  <c r="K470" i="22"/>
  <c r="K469" i="22"/>
  <c r="K468" i="22"/>
  <c r="K467" i="22"/>
  <c r="K466" i="22"/>
  <c r="K465" i="22"/>
  <c r="K464" i="22"/>
  <c r="K463" i="22"/>
  <c r="K462" i="22"/>
  <c r="K461" i="22"/>
  <c r="K460" i="22"/>
  <c r="K459" i="22"/>
  <c r="K458" i="22"/>
  <c r="K457" i="22"/>
  <c r="K456" i="22"/>
  <c r="K455" i="22"/>
  <c r="K454" i="22"/>
  <c r="K453" i="22"/>
  <c r="K452" i="22"/>
  <c r="K451" i="22"/>
  <c r="K450" i="22"/>
  <c r="K449" i="22"/>
  <c r="K448" i="22"/>
  <c r="K447" i="22"/>
  <c r="K446" i="22"/>
  <c r="K445" i="22"/>
  <c r="K444" i="22"/>
  <c r="K443" i="22"/>
  <c r="K442" i="22"/>
  <c r="K441" i="22"/>
  <c r="K440" i="22"/>
  <c r="K439" i="22"/>
  <c r="K438" i="22"/>
  <c r="K437" i="22"/>
  <c r="K436" i="22"/>
  <c r="K435" i="22"/>
  <c r="K434" i="22"/>
  <c r="K433" i="22"/>
  <c r="K432" i="22"/>
  <c r="K431" i="22"/>
  <c r="K430" i="22"/>
  <c r="K429" i="22"/>
  <c r="K428" i="22"/>
  <c r="K427" i="22"/>
  <c r="K426" i="22"/>
  <c r="K425" i="22"/>
  <c r="K424" i="22"/>
  <c r="K423" i="22"/>
  <c r="K422" i="22"/>
  <c r="K421" i="22"/>
  <c r="K420" i="22"/>
  <c r="K419" i="22"/>
  <c r="K418" i="22"/>
  <c r="K417" i="22"/>
  <c r="K416" i="22"/>
  <c r="K415" i="22"/>
  <c r="K414" i="22"/>
  <c r="K413" i="22"/>
  <c r="K412" i="22"/>
  <c r="K411" i="22"/>
  <c r="K410" i="22"/>
  <c r="K409" i="22"/>
  <c r="K408" i="22"/>
  <c r="K407" i="22"/>
  <c r="K406" i="22"/>
  <c r="K405" i="22"/>
  <c r="K404" i="22"/>
  <c r="K403" i="22"/>
  <c r="K402" i="22"/>
  <c r="K401" i="22"/>
  <c r="K400" i="22"/>
  <c r="K399" i="22"/>
  <c r="K398" i="22"/>
  <c r="K397" i="22"/>
  <c r="K396" i="22"/>
  <c r="K395" i="22"/>
  <c r="K394" i="22"/>
  <c r="K393" i="22"/>
  <c r="K392" i="22"/>
  <c r="K391" i="22"/>
  <c r="K390" i="22"/>
  <c r="K389" i="22"/>
  <c r="K388" i="22"/>
  <c r="K387" i="22"/>
  <c r="K386" i="22"/>
  <c r="K385" i="22"/>
  <c r="K384" i="22"/>
  <c r="K383" i="22"/>
  <c r="K382" i="22"/>
  <c r="K381" i="22"/>
  <c r="K380" i="22"/>
  <c r="K379" i="22"/>
  <c r="K378" i="22"/>
  <c r="K377" i="22"/>
  <c r="K376" i="22"/>
  <c r="K375" i="22"/>
  <c r="K374" i="22"/>
  <c r="K373" i="22"/>
  <c r="K372" i="22"/>
  <c r="K371" i="22"/>
  <c r="K370" i="22"/>
  <c r="K369" i="22"/>
  <c r="K368" i="22"/>
  <c r="K367" i="22"/>
  <c r="K366" i="22"/>
  <c r="K365" i="22"/>
  <c r="K364" i="22"/>
  <c r="K363" i="22"/>
  <c r="K362" i="22"/>
  <c r="K361" i="22"/>
  <c r="K360" i="22"/>
  <c r="K359" i="22"/>
  <c r="K358" i="22"/>
  <c r="K357" i="22"/>
  <c r="K356" i="22"/>
  <c r="K355" i="22"/>
  <c r="K354" i="22"/>
  <c r="K353" i="22"/>
  <c r="K352" i="22"/>
  <c r="K351" i="22"/>
  <c r="K350" i="22"/>
  <c r="K349" i="22"/>
  <c r="K348" i="22"/>
  <c r="K347" i="22"/>
  <c r="K346" i="22"/>
  <c r="K345" i="22"/>
  <c r="K344" i="22"/>
  <c r="K343" i="22"/>
  <c r="K342" i="22"/>
  <c r="K341" i="22"/>
  <c r="K340" i="22"/>
  <c r="K339" i="22"/>
  <c r="K338" i="22"/>
  <c r="K337" i="22"/>
  <c r="K336" i="22"/>
  <c r="K335" i="22"/>
  <c r="K334" i="22"/>
  <c r="K333" i="22"/>
  <c r="K332" i="22"/>
  <c r="K331" i="22"/>
  <c r="K330" i="22"/>
  <c r="K329" i="22"/>
  <c r="K328" i="22"/>
  <c r="K327" i="22"/>
  <c r="K326" i="22"/>
  <c r="K325" i="22"/>
  <c r="K324" i="22"/>
  <c r="K323" i="22"/>
  <c r="K322" i="22"/>
  <c r="K321" i="22"/>
  <c r="K320" i="22"/>
  <c r="K319" i="22"/>
  <c r="K318" i="22"/>
  <c r="K317" i="22"/>
  <c r="K316" i="22"/>
  <c r="K315" i="22"/>
  <c r="K314" i="22"/>
  <c r="K313" i="22"/>
  <c r="K312" i="22"/>
  <c r="K311" i="22"/>
  <c r="K310" i="22"/>
  <c r="K309" i="22"/>
  <c r="K308" i="22"/>
  <c r="K307" i="22"/>
  <c r="K306" i="22"/>
  <c r="K305" i="22"/>
  <c r="K304" i="22"/>
  <c r="K303" i="22"/>
  <c r="K302" i="22"/>
  <c r="K301" i="22"/>
  <c r="K300" i="22"/>
  <c r="K299" i="22"/>
  <c r="K298" i="22"/>
  <c r="K297" i="22"/>
  <c r="K296" i="22"/>
  <c r="K295" i="22"/>
  <c r="K294" i="22"/>
  <c r="K293" i="22"/>
  <c r="K292" i="22"/>
  <c r="K291" i="22"/>
  <c r="K290" i="22"/>
  <c r="K289" i="22"/>
  <c r="K288" i="22"/>
  <c r="K287" i="22"/>
  <c r="K286" i="22"/>
  <c r="K285" i="22"/>
  <c r="K284" i="22"/>
  <c r="K283" i="22"/>
  <c r="K282" i="22"/>
  <c r="K281" i="22"/>
  <c r="K280" i="22"/>
  <c r="K279" i="22"/>
  <c r="K278" i="22"/>
  <c r="K277" i="22"/>
  <c r="K276" i="22"/>
  <c r="K275" i="22"/>
  <c r="K274" i="22"/>
  <c r="K273" i="22"/>
  <c r="K272" i="22"/>
  <c r="K271" i="22"/>
  <c r="K270" i="22"/>
  <c r="K269" i="22"/>
  <c r="K268" i="22"/>
  <c r="K267" i="22"/>
  <c r="K266" i="22"/>
  <c r="K265" i="22"/>
  <c r="K264" i="22"/>
  <c r="K263" i="22"/>
  <c r="K262" i="22"/>
  <c r="K261" i="22"/>
  <c r="K260" i="22"/>
  <c r="K259" i="22"/>
  <c r="K258" i="22"/>
  <c r="K257" i="22"/>
  <c r="K256" i="22"/>
  <c r="K255" i="22"/>
  <c r="K254" i="22"/>
  <c r="K253" i="22"/>
  <c r="K252" i="22"/>
  <c r="K251" i="22"/>
  <c r="K250" i="22"/>
  <c r="K249" i="22"/>
  <c r="K248" i="22"/>
  <c r="K247" i="22"/>
  <c r="K246" i="22"/>
  <c r="K245" i="22"/>
  <c r="K244" i="22"/>
  <c r="K243" i="22"/>
  <c r="K242" i="22"/>
  <c r="K241" i="22"/>
  <c r="K240" i="22"/>
  <c r="K239" i="22"/>
  <c r="K238" i="22"/>
  <c r="K237" i="22"/>
  <c r="K236" i="22"/>
  <c r="K235" i="22"/>
  <c r="K234" i="22"/>
  <c r="K233" i="22"/>
  <c r="K232" i="22"/>
  <c r="K231" i="22"/>
  <c r="K230" i="22"/>
  <c r="K229" i="22"/>
  <c r="K228" i="22"/>
  <c r="K227" i="22"/>
  <c r="K226" i="22"/>
  <c r="K225" i="22"/>
  <c r="K224" i="22"/>
  <c r="K223" i="22"/>
  <c r="K222" i="22"/>
  <c r="K221" i="22"/>
  <c r="K220" i="22"/>
  <c r="K219" i="22"/>
  <c r="K218" i="22"/>
  <c r="K217" i="22"/>
  <c r="K216" i="22"/>
  <c r="K215" i="22"/>
  <c r="K214" i="22"/>
  <c r="K213" i="22"/>
  <c r="K212" i="22"/>
  <c r="K211" i="22"/>
  <c r="K210" i="22"/>
  <c r="K209" i="22"/>
  <c r="K208" i="22"/>
  <c r="K207" i="22"/>
  <c r="K206" i="22"/>
  <c r="K205" i="22"/>
  <c r="K204" i="22"/>
  <c r="K203" i="22"/>
  <c r="K202" i="22"/>
  <c r="K201" i="22"/>
  <c r="K200" i="22"/>
  <c r="K199" i="22"/>
  <c r="K198" i="22"/>
  <c r="K197" i="22"/>
  <c r="K196" i="22"/>
  <c r="K195" i="22"/>
  <c r="K194" i="22"/>
  <c r="K193" i="22"/>
  <c r="K192" i="22"/>
  <c r="K191" i="22"/>
  <c r="K190" i="22"/>
  <c r="K189" i="22"/>
  <c r="K188" i="22"/>
  <c r="K187" i="22"/>
  <c r="K186" i="22"/>
  <c r="K185" i="22"/>
  <c r="K184" i="22"/>
  <c r="K183" i="22"/>
  <c r="K182" i="22"/>
  <c r="K181" i="22"/>
  <c r="K180" i="22"/>
  <c r="K179" i="22"/>
  <c r="K178" i="22"/>
  <c r="K177" i="22"/>
  <c r="K176" i="22"/>
  <c r="K175" i="22"/>
  <c r="K174" i="22"/>
  <c r="K173" i="22"/>
  <c r="K172" i="22"/>
  <c r="K171" i="22"/>
  <c r="K170" i="22"/>
  <c r="K169" i="22"/>
  <c r="K168" i="22"/>
  <c r="K167" i="22"/>
  <c r="K166" i="22"/>
  <c r="K165" i="22"/>
  <c r="K164" i="22"/>
  <c r="K163" i="22"/>
  <c r="K162" i="22"/>
  <c r="K161" i="22"/>
  <c r="K160" i="22"/>
  <c r="K159" i="22"/>
  <c r="K158" i="22"/>
  <c r="K157" i="22"/>
  <c r="K156" i="22"/>
  <c r="K155" i="22"/>
  <c r="K154" i="22"/>
  <c r="K153" i="22"/>
  <c r="K152" i="22"/>
  <c r="K151" i="22"/>
  <c r="K150" i="22"/>
  <c r="K149" i="22"/>
  <c r="K148" i="22"/>
  <c r="K147" i="22"/>
  <c r="K146" i="22"/>
  <c r="K145" i="22"/>
  <c r="K144" i="22"/>
  <c r="K143" i="22"/>
  <c r="K142" i="22"/>
  <c r="K141" i="22"/>
  <c r="K140" i="22"/>
  <c r="K139" i="22"/>
  <c r="K138" i="22"/>
  <c r="K137" i="22"/>
  <c r="K136" i="22"/>
  <c r="K135" i="22"/>
  <c r="K134" i="22"/>
  <c r="K133" i="22"/>
  <c r="K132" i="22"/>
  <c r="K131" i="22"/>
  <c r="K130" i="22"/>
  <c r="K129" i="22"/>
  <c r="K128" i="22"/>
  <c r="K127" i="22"/>
  <c r="K126" i="22"/>
  <c r="K125" i="22"/>
  <c r="K124" i="22"/>
  <c r="K123" i="22"/>
  <c r="K122" i="22"/>
  <c r="K121" i="22"/>
  <c r="K120" i="22"/>
  <c r="K119" i="22"/>
  <c r="K118" i="22"/>
  <c r="K117" i="22"/>
  <c r="K116" i="22"/>
  <c r="K115" i="22"/>
  <c r="K114" i="22"/>
  <c r="K113" i="22"/>
  <c r="K112" i="22"/>
  <c r="K111" i="22"/>
  <c r="K110" i="22"/>
  <c r="K109" i="22"/>
  <c r="K108" i="22"/>
  <c r="K107" i="22"/>
  <c r="K106" i="22"/>
  <c r="K105" i="22"/>
  <c r="K104" i="22"/>
  <c r="K103" i="22"/>
  <c r="K102" i="22"/>
  <c r="K101" i="22"/>
  <c r="K100" i="22"/>
  <c r="K99" i="22"/>
  <c r="K98" i="22"/>
  <c r="K97" i="22"/>
  <c r="K96" i="22"/>
  <c r="K95" i="22"/>
  <c r="K94" i="22"/>
  <c r="K93" i="22"/>
  <c r="K92" i="22"/>
  <c r="K91" i="22"/>
  <c r="K90" i="22"/>
  <c r="K89" i="22"/>
  <c r="K88" i="22"/>
  <c r="K87" i="22"/>
  <c r="K86" i="22"/>
  <c r="K85" i="22"/>
  <c r="K84" i="22"/>
  <c r="K83" i="22"/>
  <c r="K82" i="22"/>
  <c r="K81" i="22"/>
  <c r="K80" i="22"/>
  <c r="K79" i="22"/>
  <c r="K78" i="22"/>
  <c r="K77" i="22"/>
  <c r="K76" i="22"/>
  <c r="K75" i="22"/>
  <c r="K74" i="22"/>
  <c r="K73" i="22"/>
  <c r="K72" i="22"/>
  <c r="K71" i="22"/>
  <c r="K70" i="22"/>
  <c r="K69" i="22"/>
  <c r="K68" i="22"/>
  <c r="K67" i="22"/>
  <c r="K66" i="22"/>
  <c r="K65" i="22"/>
  <c r="K64" i="22"/>
  <c r="K63" i="22"/>
  <c r="K62" i="22"/>
  <c r="K53" i="22"/>
  <c r="F52" i="22"/>
  <c r="D41" i="22" a="1"/>
  <c r="E35" i="22"/>
  <c r="K1059" i="21"/>
  <c r="K1058" i="21"/>
  <c r="K1057" i="21"/>
  <c r="K1056" i="21"/>
  <c r="K1055" i="21"/>
  <c r="K1054" i="21"/>
  <c r="K1053" i="21"/>
  <c r="K1052" i="21"/>
  <c r="K1051" i="21"/>
  <c r="K1050" i="21"/>
  <c r="K1049" i="21"/>
  <c r="K1048" i="21"/>
  <c r="K1047" i="21"/>
  <c r="K1046" i="21"/>
  <c r="K1045" i="21"/>
  <c r="K1044" i="21"/>
  <c r="K1043" i="21"/>
  <c r="K1042" i="21"/>
  <c r="K1041" i="21"/>
  <c r="K1040" i="21"/>
  <c r="K1039" i="21"/>
  <c r="K1038" i="21"/>
  <c r="K1037" i="21"/>
  <c r="K1036" i="21"/>
  <c r="K1035" i="21"/>
  <c r="K1034" i="21"/>
  <c r="K1033" i="21"/>
  <c r="K1032" i="21"/>
  <c r="K1031" i="21"/>
  <c r="K1030" i="21"/>
  <c r="K1029" i="21"/>
  <c r="K1028" i="21"/>
  <c r="K1027" i="21"/>
  <c r="K1026" i="21"/>
  <c r="K1025" i="21"/>
  <c r="K1024" i="21"/>
  <c r="K1023" i="21"/>
  <c r="K1022" i="21"/>
  <c r="K1021" i="21"/>
  <c r="K1020" i="21"/>
  <c r="K1019" i="21"/>
  <c r="K1018" i="21"/>
  <c r="K1017" i="21"/>
  <c r="K1016" i="21"/>
  <c r="K1015" i="21"/>
  <c r="K1014" i="21"/>
  <c r="K1013" i="21"/>
  <c r="K1012" i="21"/>
  <c r="K1011" i="21"/>
  <c r="K1010" i="21"/>
  <c r="K1009" i="21"/>
  <c r="K1008" i="21"/>
  <c r="K1007" i="21"/>
  <c r="K1006" i="21"/>
  <c r="K1005" i="21"/>
  <c r="K1004" i="21"/>
  <c r="K1003" i="21"/>
  <c r="K1002" i="21"/>
  <c r="K1001" i="21"/>
  <c r="K1000" i="21"/>
  <c r="K999" i="21"/>
  <c r="K998" i="21"/>
  <c r="K997" i="21"/>
  <c r="K996" i="21"/>
  <c r="K995" i="21"/>
  <c r="K994" i="21"/>
  <c r="K993" i="21"/>
  <c r="K992" i="21"/>
  <c r="K991" i="21"/>
  <c r="K990" i="21"/>
  <c r="K989" i="21"/>
  <c r="K988" i="21"/>
  <c r="K987" i="21"/>
  <c r="K986" i="21"/>
  <c r="K985" i="21"/>
  <c r="K984" i="21"/>
  <c r="K983" i="21"/>
  <c r="K982" i="21"/>
  <c r="K981" i="21"/>
  <c r="K980" i="21"/>
  <c r="K979" i="21"/>
  <c r="K978" i="21"/>
  <c r="K977" i="21"/>
  <c r="K976" i="21"/>
  <c r="K975" i="21"/>
  <c r="K974" i="21"/>
  <c r="K973" i="21"/>
  <c r="K972" i="21"/>
  <c r="K971" i="21"/>
  <c r="K970" i="21"/>
  <c r="K969" i="21"/>
  <c r="K968" i="21"/>
  <c r="K967" i="21"/>
  <c r="K966" i="21"/>
  <c r="K965" i="21"/>
  <c r="K964" i="21"/>
  <c r="K963" i="21"/>
  <c r="K962" i="21"/>
  <c r="K961" i="21"/>
  <c r="K960" i="21"/>
  <c r="K959" i="21"/>
  <c r="K958" i="21"/>
  <c r="K957" i="21"/>
  <c r="K956" i="21"/>
  <c r="K955" i="21"/>
  <c r="K954" i="21"/>
  <c r="K953" i="21"/>
  <c r="K952" i="21"/>
  <c r="K951" i="21"/>
  <c r="K950" i="21"/>
  <c r="K949" i="21"/>
  <c r="K948" i="21"/>
  <c r="K947" i="21"/>
  <c r="K946" i="21"/>
  <c r="K945" i="21"/>
  <c r="K944" i="21"/>
  <c r="K943" i="21"/>
  <c r="K942" i="21"/>
  <c r="K941" i="21"/>
  <c r="K940" i="21"/>
  <c r="K939" i="21"/>
  <c r="K938" i="21"/>
  <c r="K937" i="21"/>
  <c r="K936" i="21"/>
  <c r="K935" i="21"/>
  <c r="K934" i="21"/>
  <c r="K933" i="21"/>
  <c r="K932" i="21"/>
  <c r="K931" i="21"/>
  <c r="K930" i="21"/>
  <c r="K929" i="21"/>
  <c r="K928" i="21"/>
  <c r="K927" i="21"/>
  <c r="K926" i="21"/>
  <c r="K925" i="21"/>
  <c r="K924" i="21"/>
  <c r="K923" i="21"/>
  <c r="K922" i="21"/>
  <c r="K921" i="21"/>
  <c r="K920" i="21"/>
  <c r="K919" i="21"/>
  <c r="K918" i="21"/>
  <c r="K917" i="21"/>
  <c r="K916" i="21"/>
  <c r="K915" i="21"/>
  <c r="K914" i="21"/>
  <c r="K913" i="21"/>
  <c r="K912" i="21"/>
  <c r="K911" i="21"/>
  <c r="K910" i="21"/>
  <c r="K909" i="21"/>
  <c r="K908" i="21"/>
  <c r="K907" i="21"/>
  <c r="K906" i="21"/>
  <c r="K905" i="21"/>
  <c r="K904" i="21"/>
  <c r="K903" i="21"/>
  <c r="K902" i="21"/>
  <c r="K901" i="21"/>
  <c r="K900" i="21"/>
  <c r="K899" i="21"/>
  <c r="K898" i="21"/>
  <c r="K897" i="21"/>
  <c r="K896" i="21"/>
  <c r="K895" i="21"/>
  <c r="K894" i="21"/>
  <c r="K893" i="21"/>
  <c r="K892" i="21"/>
  <c r="K891" i="21"/>
  <c r="K890" i="21"/>
  <c r="K889" i="21"/>
  <c r="K888" i="21"/>
  <c r="K887" i="21"/>
  <c r="K886" i="21"/>
  <c r="K885" i="21"/>
  <c r="K884" i="21"/>
  <c r="K883" i="21"/>
  <c r="K882" i="21"/>
  <c r="K881" i="21"/>
  <c r="K880" i="21"/>
  <c r="K879" i="21"/>
  <c r="K878" i="21"/>
  <c r="K877" i="21"/>
  <c r="K876" i="21"/>
  <c r="K875" i="21"/>
  <c r="K874" i="21"/>
  <c r="K873" i="21"/>
  <c r="K872" i="21"/>
  <c r="K871" i="21"/>
  <c r="K870" i="21"/>
  <c r="K869" i="21"/>
  <c r="K868" i="21"/>
  <c r="K867" i="21"/>
  <c r="K866" i="21"/>
  <c r="K865" i="21"/>
  <c r="K864" i="21"/>
  <c r="K863" i="21"/>
  <c r="K862" i="21"/>
  <c r="K861" i="21"/>
  <c r="K860" i="21"/>
  <c r="K859" i="21"/>
  <c r="K858" i="21"/>
  <c r="K857" i="21"/>
  <c r="K856" i="21"/>
  <c r="K855" i="21"/>
  <c r="K854" i="21"/>
  <c r="K853" i="21"/>
  <c r="K852" i="21"/>
  <c r="K851" i="21"/>
  <c r="K850" i="21"/>
  <c r="K849" i="21"/>
  <c r="K848" i="21"/>
  <c r="K847" i="21"/>
  <c r="K846" i="21"/>
  <c r="K845" i="21"/>
  <c r="K844" i="21"/>
  <c r="K843" i="21"/>
  <c r="K842" i="21"/>
  <c r="K841" i="21"/>
  <c r="K840" i="21"/>
  <c r="K839" i="21"/>
  <c r="K838" i="21"/>
  <c r="K837" i="21"/>
  <c r="K836" i="21"/>
  <c r="K835" i="21"/>
  <c r="K834" i="21"/>
  <c r="K833" i="21"/>
  <c r="K832" i="21"/>
  <c r="K831" i="21"/>
  <c r="K830" i="21"/>
  <c r="K829" i="21"/>
  <c r="K828" i="21"/>
  <c r="K827" i="21"/>
  <c r="K826" i="21"/>
  <c r="K825" i="21"/>
  <c r="K824" i="21"/>
  <c r="K823" i="21"/>
  <c r="K822" i="21"/>
  <c r="K821" i="21"/>
  <c r="K820" i="21"/>
  <c r="K819" i="21"/>
  <c r="K818" i="21"/>
  <c r="K817" i="21"/>
  <c r="K816" i="21"/>
  <c r="K815" i="21"/>
  <c r="K814" i="21"/>
  <c r="K813" i="21"/>
  <c r="K812" i="21"/>
  <c r="K811" i="21"/>
  <c r="K810" i="21"/>
  <c r="K809" i="21"/>
  <c r="K808" i="21"/>
  <c r="K807" i="21"/>
  <c r="K806" i="21"/>
  <c r="K805" i="21"/>
  <c r="K804" i="21"/>
  <c r="K803" i="21"/>
  <c r="K802" i="21"/>
  <c r="K801" i="21"/>
  <c r="K800" i="21"/>
  <c r="K799" i="21"/>
  <c r="K798" i="21"/>
  <c r="K797" i="21"/>
  <c r="K796" i="21"/>
  <c r="K795" i="21"/>
  <c r="K794" i="21"/>
  <c r="K793" i="21"/>
  <c r="K792" i="21"/>
  <c r="K791" i="21"/>
  <c r="K790" i="21"/>
  <c r="K789" i="21"/>
  <c r="K788" i="21"/>
  <c r="K787" i="21"/>
  <c r="K786" i="21"/>
  <c r="K785" i="21"/>
  <c r="K784" i="21"/>
  <c r="K783" i="21"/>
  <c r="K782" i="21"/>
  <c r="K781" i="21"/>
  <c r="K780" i="21"/>
  <c r="K779" i="21"/>
  <c r="K778" i="21"/>
  <c r="K777" i="21"/>
  <c r="K776" i="21"/>
  <c r="K775" i="21"/>
  <c r="K774" i="21"/>
  <c r="K773" i="21"/>
  <c r="K772" i="21"/>
  <c r="K771" i="21"/>
  <c r="K770" i="21"/>
  <c r="K769" i="21"/>
  <c r="K768" i="21"/>
  <c r="K767" i="21"/>
  <c r="K766" i="21"/>
  <c r="K765" i="21"/>
  <c r="K764" i="21"/>
  <c r="K763" i="21"/>
  <c r="K762" i="21"/>
  <c r="K761" i="21"/>
  <c r="K760" i="21"/>
  <c r="K759" i="21"/>
  <c r="K758" i="21"/>
  <c r="K757" i="21"/>
  <c r="K756" i="21"/>
  <c r="K755" i="21"/>
  <c r="K754" i="21"/>
  <c r="K753" i="21"/>
  <c r="K752" i="21"/>
  <c r="K751" i="21"/>
  <c r="K750" i="21"/>
  <c r="K749" i="21"/>
  <c r="K748" i="21"/>
  <c r="K747" i="21"/>
  <c r="K746" i="21"/>
  <c r="K745" i="21"/>
  <c r="K744" i="21"/>
  <c r="K743" i="21"/>
  <c r="K742" i="21"/>
  <c r="K741" i="21"/>
  <c r="K740" i="21"/>
  <c r="K739" i="21"/>
  <c r="K738" i="21"/>
  <c r="K737" i="21"/>
  <c r="K736" i="21"/>
  <c r="K735" i="21"/>
  <c r="K734" i="21"/>
  <c r="K733" i="21"/>
  <c r="K732" i="21"/>
  <c r="K731" i="21"/>
  <c r="K730" i="21"/>
  <c r="K729" i="21"/>
  <c r="K728" i="21"/>
  <c r="K727" i="21"/>
  <c r="K726" i="21"/>
  <c r="K725" i="21"/>
  <c r="K724" i="21"/>
  <c r="K723" i="21"/>
  <c r="K722" i="21"/>
  <c r="K721" i="21"/>
  <c r="K720" i="21"/>
  <c r="K719" i="21"/>
  <c r="K718" i="21"/>
  <c r="K717" i="21"/>
  <c r="K716" i="21"/>
  <c r="K715" i="21"/>
  <c r="K714" i="21"/>
  <c r="K713" i="21"/>
  <c r="K712" i="21"/>
  <c r="K711" i="21"/>
  <c r="K710" i="21"/>
  <c r="K709" i="21"/>
  <c r="K708" i="21"/>
  <c r="K707" i="21"/>
  <c r="K706" i="21"/>
  <c r="K705" i="21"/>
  <c r="K704" i="21"/>
  <c r="K703" i="21"/>
  <c r="K702" i="21"/>
  <c r="K701" i="21"/>
  <c r="K700" i="21"/>
  <c r="K699" i="21"/>
  <c r="K698" i="21"/>
  <c r="K697" i="21"/>
  <c r="K696" i="21"/>
  <c r="K695" i="21"/>
  <c r="K694" i="21"/>
  <c r="K693" i="21"/>
  <c r="K692" i="21"/>
  <c r="K691" i="21"/>
  <c r="K690" i="21"/>
  <c r="K689" i="21"/>
  <c r="K688" i="21"/>
  <c r="K687" i="21"/>
  <c r="K686" i="21"/>
  <c r="K685" i="21"/>
  <c r="K684" i="21"/>
  <c r="K683" i="21"/>
  <c r="K682" i="21"/>
  <c r="K681" i="21"/>
  <c r="K680" i="21"/>
  <c r="K679" i="21"/>
  <c r="K678" i="21"/>
  <c r="K677" i="21"/>
  <c r="K676" i="21"/>
  <c r="K675" i="21"/>
  <c r="K674" i="21"/>
  <c r="K673" i="21"/>
  <c r="K672" i="21"/>
  <c r="K671" i="21"/>
  <c r="K670" i="21"/>
  <c r="K669" i="21"/>
  <c r="K668" i="21"/>
  <c r="K667" i="21"/>
  <c r="K666" i="21"/>
  <c r="K665" i="21"/>
  <c r="K664" i="21"/>
  <c r="K663" i="21"/>
  <c r="K662" i="21"/>
  <c r="K661" i="21"/>
  <c r="K660" i="21"/>
  <c r="K659" i="21"/>
  <c r="K658" i="21"/>
  <c r="K657" i="21"/>
  <c r="K656" i="21"/>
  <c r="K655" i="21"/>
  <c r="K654" i="21"/>
  <c r="K653" i="21"/>
  <c r="K652" i="21"/>
  <c r="K651" i="21"/>
  <c r="K650" i="21"/>
  <c r="K649" i="21"/>
  <c r="K648" i="21"/>
  <c r="K647" i="21"/>
  <c r="K646" i="21"/>
  <c r="K645" i="21"/>
  <c r="K644" i="21"/>
  <c r="K643" i="21"/>
  <c r="K642" i="21"/>
  <c r="K641" i="21"/>
  <c r="K640" i="21"/>
  <c r="K639" i="21"/>
  <c r="K638" i="21"/>
  <c r="K637" i="21"/>
  <c r="K636" i="21"/>
  <c r="K635" i="21"/>
  <c r="K634" i="21"/>
  <c r="K633" i="21"/>
  <c r="K632" i="21"/>
  <c r="K631" i="21"/>
  <c r="K630" i="21"/>
  <c r="K629" i="21"/>
  <c r="K628" i="21"/>
  <c r="K627" i="21"/>
  <c r="K626" i="21"/>
  <c r="K625" i="21"/>
  <c r="K624" i="21"/>
  <c r="K623" i="21"/>
  <c r="K622" i="21"/>
  <c r="K621" i="21"/>
  <c r="K620" i="21"/>
  <c r="K619" i="21"/>
  <c r="K618" i="21"/>
  <c r="K617" i="21"/>
  <c r="K616" i="21"/>
  <c r="K615" i="21"/>
  <c r="K614" i="21"/>
  <c r="K613" i="21"/>
  <c r="K612" i="21"/>
  <c r="K611" i="21"/>
  <c r="K610" i="21"/>
  <c r="K609" i="21"/>
  <c r="K608" i="21"/>
  <c r="K607" i="21"/>
  <c r="K606" i="21"/>
  <c r="K605" i="21"/>
  <c r="K604" i="21"/>
  <c r="K603" i="21"/>
  <c r="K602" i="21"/>
  <c r="K601" i="21"/>
  <c r="K600" i="21"/>
  <c r="K599" i="21"/>
  <c r="K598" i="21"/>
  <c r="K597" i="21"/>
  <c r="K596" i="21"/>
  <c r="K595" i="21"/>
  <c r="K594" i="21"/>
  <c r="K593" i="21"/>
  <c r="K592" i="21"/>
  <c r="K591" i="21"/>
  <c r="K590" i="21"/>
  <c r="K589" i="21"/>
  <c r="K588" i="21"/>
  <c r="K587" i="21"/>
  <c r="K586" i="21"/>
  <c r="K585" i="21"/>
  <c r="K584" i="21"/>
  <c r="K583" i="21"/>
  <c r="K582" i="21"/>
  <c r="K581" i="21"/>
  <c r="K580" i="21"/>
  <c r="K579" i="21"/>
  <c r="K578" i="21"/>
  <c r="K577" i="21"/>
  <c r="K576" i="21"/>
  <c r="K575" i="21"/>
  <c r="K574" i="21"/>
  <c r="K573" i="21"/>
  <c r="K572" i="21"/>
  <c r="K571" i="21"/>
  <c r="K570" i="21"/>
  <c r="K569" i="21"/>
  <c r="K568" i="21"/>
  <c r="K567" i="21"/>
  <c r="K566" i="21"/>
  <c r="K565" i="21"/>
  <c r="K564" i="21"/>
  <c r="K563" i="21"/>
  <c r="K562" i="21"/>
  <c r="K561" i="21"/>
  <c r="K560" i="21"/>
  <c r="K559" i="21"/>
  <c r="K558" i="21"/>
  <c r="K557" i="21"/>
  <c r="K556" i="21"/>
  <c r="K555" i="21"/>
  <c r="K554" i="21"/>
  <c r="K553" i="21"/>
  <c r="K552" i="21"/>
  <c r="K551" i="21"/>
  <c r="K550" i="21"/>
  <c r="K549" i="21"/>
  <c r="K548" i="21"/>
  <c r="K547" i="21"/>
  <c r="K546" i="21"/>
  <c r="K545" i="21"/>
  <c r="K544" i="21"/>
  <c r="K543" i="21"/>
  <c r="K542" i="21"/>
  <c r="K541" i="21"/>
  <c r="K540" i="21"/>
  <c r="K539" i="21"/>
  <c r="K538" i="21"/>
  <c r="K537" i="21"/>
  <c r="K536" i="21"/>
  <c r="K535" i="21"/>
  <c r="K534" i="21"/>
  <c r="K533" i="21"/>
  <c r="K532" i="21"/>
  <c r="K531" i="21"/>
  <c r="K530" i="21"/>
  <c r="K529" i="21"/>
  <c r="K528" i="21"/>
  <c r="K527" i="21"/>
  <c r="K526" i="21"/>
  <c r="K525" i="21"/>
  <c r="K524" i="21"/>
  <c r="K523" i="21"/>
  <c r="K522" i="21"/>
  <c r="K521" i="21"/>
  <c r="K520" i="21"/>
  <c r="K519" i="21"/>
  <c r="K518" i="21"/>
  <c r="K517" i="21"/>
  <c r="K516" i="21"/>
  <c r="K515" i="21"/>
  <c r="K514" i="21"/>
  <c r="K513" i="21"/>
  <c r="K512" i="21"/>
  <c r="K511" i="21"/>
  <c r="K510" i="21"/>
  <c r="K509" i="21"/>
  <c r="K508" i="21"/>
  <c r="K507" i="21"/>
  <c r="K506" i="21"/>
  <c r="K505" i="21"/>
  <c r="K504" i="21"/>
  <c r="K503" i="21"/>
  <c r="K502" i="21"/>
  <c r="K501" i="21"/>
  <c r="K500" i="21"/>
  <c r="K499" i="21"/>
  <c r="K498" i="21"/>
  <c r="K497" i="21"/>
  <c r="K496" i="21"/>
  <c r="K495" i="21"/>
  <c r="K494" i="21"/>
  <c r="K493" i="21"/>
  <c r="K492" i="21"/>
  <c r="K491" i="21"/>
  <c r="K490" i="21"/>
  <c r="K489" i="21"/>
  <c r="K488" i="21"/>
  <c r="K487" i="21"/>
  <c r="K486" i="21"/>
  <c r="K485" i="21"/>
  <c r="K484" i="21"/>
  <c r="K483" i="21"/>
  <c r="K482" i="21"/>
  <c r="K481" i="21"/>
  <c r="K480" i="21"/>
  <c r="K479" i="21"/>
  <c r="K478" i="21"/>
  <c r="K477" i="21"/>
  <c r="K476" i="21"/>
  <c r="K475" i="21"/>
  <c r="K474" i="21"/>
  <c r="K473" i="21"/>
  <c r="K472" i="21"/>
  <c r="K471" i="21"/>
  <c r="K470" i="21"/>
  <c r="K469" i="21"/>
  <c r="K468" i="21"/>
  <c r="K467" i="21"/>
  <c r="K466" i="21"/>
  <c r="K465" i="21"/>
  <c r="K464" i="21"/>
  <c r="K463" i="21"/>
  <c r="K462" i="21"/>
  <c r="K461" i="21"/>
  <c r="K460" i="21"/>
  <c r="K459" i="21"/>
  <c r="K458" i="21"/>
  <c r="K457" i="21"/>
  <c r="K456" i="21"/>
  <c r="K455" i="21"/>
  <c r="K454" i="21"/>
  <c r="K453" i="21"/>
  <c r="K452" i="21"/>
  <c r="K451" i="21"/>
  <c r="K450" i="21"/>
  <c r="K449" i="21"/>
  <c r="K448" i="21"/>
  <c r="K447" i="21"/>
  <c r="K446" i="21"/>
  <c r="K445" i="21"/>
  <c r="K444" i="21"/>
  <c r="K443" i="21"/>
  <c r="K442" i="21"/>
  <c r="K441" i="21"/>
  <c r="K440" i="21"/>
  <c r="K439" i="21"/>
  <c r="K438" i="21"/>
  <c r="K437" i="21"/>
  <c r="K436" i="21"/>
  <c r="K435" i="21"/>
  <c r="K434" i="21"/>
  <c r="K433" i="21"/>
  <c r="K432" i="21"/>
  <c r="K431" i="21"/>
  <c r="K430" i="21"/>
  <c r="K429" i="21"/>
  <c r="K428" i="21"/>
  <c r="K427" i="21"/>
  <c r="K426" i="21"/>
  <c r="K425" i="21"/>
  <c r="K424" i="21"/>
  <c r="K423" i="21"/>
  <c r="K422" i="21"/>
  <c r="K421" i="21"/>
  <c r="K420" i="21"/>
  <c r="K419" i="21"/>
  <c r="K418" i="21"/>
  <c r="K417" i="21"/>
  <c r="K416" i="21"/>
  <c r="K415" i="21"/>
  <c r="K414" i="21"/>
  <c r="K413" i="21"/>
  <c r="K412" i="21"/>
  <c r="K411" i="21"/>
  <c r="K410" i="21"/>
  <c r="K409" i="21"/>
  <c r="K408" i="21"/>
  <c r="K407" i="21"/>
  <c r="K406" i="21"/>
  <c r="K405" i="21"/>
  <c r="K404" i="21"/>
  <c r="K403" i="21"/>
  <c r="K402" i="21"/>
  <c r="K401" i="21"/>
  <c r="K400" i="21"/>
  <c r="K399" i="21"/>
  <c r="K398" i="21"/>
  <c r="K397" i="21"/>
  <c r="K396" i="21"/>
  <c r="K395" i="21"/>
  <c r="K394" i="21"/>
  <c r="K393" i="21"/>
  <c r="K392" i="21"/>
  <c r="K391" i="21"/>
  <c r="K390" i="21"/>
  <c r="K389" i="21"/>
  <c r="K388" i="21"/>
  <c r="K387" i="21"/>
  <c r="K386" i="21"/>
  <c r="K385" i="21"/>
  <c r="K384" i="21"/>
  <c r="K383" i="21"/>
  <c r="K382" i="21"/>
  <c r="K381" i="21"/>
  <c r="K380" i="21"/>
  <c r="K379" i="21"/>
  <c r="K378" i="21"/>
  <c r="K377" i="21"/>
  <c r="K376" i="21"/>
  <c r="K375" i="21"/>
  <c r="K374" i="21"/>
  <c r="K373" i="21"/>
  <c r="K372" i="21"/>
  <c r="K371" i="21"/>
  <c r="K370" i="21"/>
  <c r="K369" i="21"/>
  <c r="K368" i="21"/>
  <c r="K367" i="21"/>
  <c r="K366" i="21"/>
  <c r="K365" i="21"/>
  <c r="K364" i="21"/>
  <c r="K363" i="21"/>
  <c r="K362" i="21"/>
  <c r="K361" i="21"/>
  <c r="K360" i="21"/>
  <c r="K359" i="21"/>
  <c r="K358" i="21"/>
  <c r="K357" i="21"/>
  <c r="K356" i="21"/>
  <c r="K355" i="21"/>
  <c r="K354" i="21"/>
  <c r="K353" i="21"/>
  <c r="K352" i="21"/>
  <c r="K351" i="21"/>
  <c r="K350" i="21"/>
  <c r="K349" i="21"/>
  <c r="K348" i="21"/>
  <c r="K347" i="21"/>
  <c r="K346" i="21"/>
  <c r="K345" i="21"/>
  <c r="K344" i="21"/>
  <c r="K343" i="21"/>
  <c r="K342" i="21"/>
  <c r="K341" i="21"/>
  <c r="K340" i="21"/>
  <c r="K339" i="21"/>
  <c r="K338" i="21"/>
  <c r="K337" i="21"/>
  <c r="K336" i="21"/>
  <c r="K335" i="21"/>
  <c r="K334" i="21"/>
  <c r="K333" i="21"/>
  <c r="K332" i="21"/>
  <c r="K331" i="21"/>
  <c r="K330" i="21"/>
  <c r="K329" i="21"/>
  <c r="K328" i="21"/>
  <c r="K327" i="21"/>
  <c r="K326" i="21"/>
  <c r="K325" i="21"/>
  <c r="K324" i="21"/>
  <c r="K323" i="21"/>
  <c r="K322" i="21"/>
  <c r="K321" i="21"/>
  <c r="K320" i="21"/>
  <c r="K319" i="21"/>
  <c r="K318" i="21"/>
  <c r="K317" i="21"/>
  <c r="K316" i="21"/>
  <c r="K315" i="21"/>
  <c r="K314" i="21"/>
  <c r="K313" i="21"/>
  <c r="K312" i="21"/>
  <c r="K311" i="21"/>
  <c r="K310" i="21"/>
  <c r="K309" i="21"/>
  <c r="K308" i="21"/>
  <c r="K307" i="21"/>
  <c r="K306" i="21"/>
  <c r="K305" i="21"/>
  <c r="K304" i="21"/>
  <c r="K303" i="21"/>
  <c r="K302" i="21"/>
  <c r="K301" i="21"/>
  <c r="K300" i="21"/>
  <c r="K299" i="21"/>
  <c r="K298" i="21"/>
  <c r="K297" i="21"/>
  <c r="K296" i="21"/>
  <c r="K295" i="21"/>
  <c r="K294" i="21"/>
  <c r="K293" i="21"/>
  <c r="K292" i="21"/>
  <c r="K291" i="21"/>
  <c r="K290" i="21"/>
  <c r="K289" i="21"/>
  <c r="K288" i="21"/>
  <c r="K287" i="21"/>
  <c r="K286" i="21"/>
  <c r="K285" i="21"/>
  <c r="K284" i="21"/>
  <c r="K283" i="21"/>
  <c r="K282" i="21"/>
  <c r="K281" i="21"/>
  <c r="K280" i="21"/>
  <c r="K279" i="21"/>
  <c r="K278" i="21"/>
  <c r="K277" i="21"/>
  <c r="K276" i="21"/>
  <c r="K275" i="21"/>
  <c r="K274" i="21"/>
  <c r="K273" i="21"/>
  <c r="K272" i="21"/>
  <c r="K271" i="21"/>
  <c r="K270" i="21"/>
  <c r="K269" i="21"/>
  <c r="K268" i="21"/>
  <c r="K267" i="21"/>
  <c r="K266" i="21"/>
  <c r="K265" i="21"/>
  <c r="K264" i="21"/>
  <c r="K263" i="21"/>
  <c r="K262" i="21"/>
  <c r="K261" i="21"/>
  <c r="K260" i="21"/>
  <c r="K259" i="21"/>
  <c r="K258" i="21"/>
  <c r="K257" i="21"/>
  <c r="K256" i="21"/>
  <c r="K255" i="21"/>
  <c r="K254" i="21"/>
  <c r="K253" i="21"/>
  <c r="K252" i="21"/>
  <c r="K251" i="21"/>
  <c r="K250" i="21"/>
  <c r="K249" i="21"/>
  <c r="K248" i="21"/>
  <c r="K247" i="21"/>
  <c r="K246" i="21"/>
  <c r="K245" i="21"/>
  <c r="K244" i="21"/>
  <c r="K243" i="21"/>
  <c r="K242" i="21"/>
  <c r="K241" i="21"/>
  <c r="K240" i="21"/>
  <c r="K239" i="21"/>
  <c r="K238" i="21"/>
  <c r="K237" i="21"/>
  <c r="K236" i="21"/>
  <c r="K235" i="21"/>
  <c r="K234" i="21"/>
  <c r="K233" i="21"/>
  <c r="K232" i="21"/>
  <c r="K231" i="21"/>
  <c r="K230" i="21"/>
  <c r="K229" i="21"/>
  <c r="K228" i="21"/>
  <c r="K227" i="21"/>
  <c r="K226" i="21"/>
  <c r="K225" i="21"/>
  <c r="K224" i="21"/>
  <c r="K223" i="21"/>
  <c r="K222" i="21"/>
  <c r="K221" i="21"/>
  <c r="K220" i="21"/>
  <c r="K219" i="21"/>
  <c r="K218" i="21"/>
  <c r="K217" i="21"/>
  <c r="K216" i="21"/>
  <c r="K215" i="21"/>
  <c r="K214" i="21"/>
  <c r="K213" i="21"/>
  <c r="K212" i="21"/>
  <c r="K211" i="21"/>
  <c r="K210" i="21"/>
  <c r="K209" i="21"/>
  <c r="K208" i="21"/>
  <c r="K207" i="21"/>
  <c r="K206" i="21"/>
  <c r="K205" i="21"/>
  <c r="K204" i="21"/>
  <c r="K203" i="21"/>
  <c r="K202" i="21"/>
  <c r="K201" i="21"/>
  <c r="K200" i="21"/>
  <c r="K199" i="21"/>
  <c r="K198" i="21"/>
  <c r="K197" i="21"/>
  <c r="K196" i="21"/>
  <c r="K195" i="21"/>
  <c r="K194" i="21"/>
  <c r="K193" i="21"/>
  <c r="K192" i="21"/>
  <c r="K191" i="21"/>
  <c r="K190" i="21"/>
  <c r="K189" i="21"/>
  <c r="K188" i="21"/>
  <c r="K187" i="21"/>
  <c r="K186" i="21"/>
  <c r="K185" i="21"/>
  <c r="K184" i="21"/>
  <c r="K183" i="21"/>
  <c r="K182" i="21"/>
  <c r="K181" i="21"/>
  <c r="K180" i="21"/>
  <c r="K179" i="21"/>
  <c r="K178" i="21"/>
  <c r="K177" i="21"/>
  <c r="K176" i="21"/>
  <c r="K175" i="21"/>
  <c r="K174" i="21"/>
  <c r="K173" i="21"/>
  <c r="K172" i="21"/>
  <c r="K171" i="21"/>
  <c r="K170" i="21"/>
  <c r="K169" i="21"/>
  <c r="K168" i="21"/>
  <c r="K167" i="21"/>
  <c r="K166" i="21"/>
  <c r="K165" i="21"/>
  <c r="K164" i="21"/>
  <c r="K163" i="21"/>
  <c r="K162" i="21"/>
  <c r="K161" i="21"/>
  <c r="K160" i="21"/>
  <c r="K159" i="21"/>
  <c r="K158" i="21"/>
  <c r="K157" i="21"/>
  <c r="K156" i="21"/>
  <c r="K155" i="21"/>
  <c r="K154" i="21"/>
  <c r="K153" i="21"/>
  <c r="K152" i="21"/>
  <c r="K151" i="21"/>
  <c r="K150" i="21"/>
  <c r="K149" i="21"/>
  <c r="K148" i="21"/>
  <c r="K147" i="21"/>
  <c r="K146" i="21"/>
  <c r="K145" i="21"/>
  <c r="K144" i="21"/>
  <c r="K143" i="21"/>
  <c r="K142" i="21"/>
  <c r="K141" i="21"/>
  <c r="K140" i="21"/>
  <c r="K139" i="21"/>
  <c r="K138" i="21"/>
  <c r="K137" i="21"/>
  <c r="K136" i="21"/>
  <c r="K135" i="21"/>
  <c r="K134" i="21"/>
  <c r="K133" i="21"/>
  <c r="K132" i="21"/>
  <c r="K131" i="21"/>
  <c r="K130" i="21"/>
  <c r="K129" i="21"/>
  <c r="K128" i="21"/>
  <c r="K127" i="21"/>
  <c r="K126" i="21"/>
  <c r="K125" i="21"/>
  <c r="K124" i="21"/>
  <c r="K123" i="21"/>
  <c r="K122" i="21"/>
  <c r="K121" i="21"/>
  <c r="K120" i="21"/>
  <c r="K119" i="21"/>
  <c r="K118" i="21"/>
  <c r="K117" i="21"/>
  <c r="K116" i="21"/>
  <c r="K115" i="21"/>
  <c r="K114" i="21"/>
  <c r="K113" i="21"/>
  <c r="K112" i="21"/>
  <c r="K111" i="21"/>
  <c r="K110" i="21"/>
  <c r="K109" i="21"/>
  <c r="K108" i="21"/>
  <c r="K107" i="21"/>
  <c r="K106" i="21"/>
  <c r="K105" i="21"/>
  <c r="K104" i="21"/>
  <c r="K103" i="21"/>
  <c r="K102" i="21"/>
  <c r="K101" i="21"/>
  <c r="K100" i="21"/>
  <c r="K99" i="21"/>
  <c r="K98" i="21"/>
  <c r="K97" i="21"/>
  <c r="K96" i="21"/>
  <c r="K95" i="21"/>
  <c r="K94" i="21"/>
  <c r="K93" i="21"/>
  <c r="K92" i="21"/>
  <c r="K91" i="21"/>
  <c r="K90" i="21"/>
  <c r="K89" i="21"/>
  <c r="K88" i="21"/>
  <c r="K87" i="21"/>
  <c r="K86" i="21"/>
  <c r="K85" i="21"/>
  <c r="K84" i="21"/>
  <c r="K83" i="21"/>
  <c r="K82" i="21"/>
  <c r="K81" i="21"/>
  <c r="K80" i="21"/>
  <c r="K79" i="21"/>
  <c r="K78" i="21"/>
  <c r="K77" i="21"/>
  <c r="K76" i="21"/>
  <c r="K75" i="21"/>
  <c r="K74" i="21"/>
  <c r="K73" i="21"/>
  <c r="K72" i="21"/>
  <c r="K71" i="21"/>
  <c r="K70" i="21"/>
  <c r="K69" i="21"/>
  <c r="K68" i="21"/>
  <c r="K67" i="21"/>
  <c r="K66" i="21"/>
  <c r="K65" i="21"/>
  <c r="K64" i="21"/>
  <c r="K63" i="21"/>
  <c r="K62" i="21"/>
  <c r="K53" i="21"/>
  <c r="F52" i="21"/>
  <c r="D41" i="21" a="1"/>
  <c r="F51" i="21" s="1"/>
  <c r="E35" i="21"/>
  <c r="K1059" i="20"/>
  <c r="K1058" i="20"/>
  <c r="K1057" i="20"/>
  <c r="K1056" i="20"/>
  <c r="K1055" i="20"/>
  <c r="K1054" i="20"/>
  <c r="K1053" i="20"/>
  <c r="K1052" i="20"/>
  <c r="K1051" i="20"/>
  <c r="K1050" i="20"/>
  <c r="K1049" i="20"/>
  <c r="K1048" i="20"/>
  <c r="K1047" i="20"/>
  <c r="K1046" i="20"/>
  <c r="K1045" i="20"/>
  <c r="K1044" i="20"/>
  <c r="K1043" i="20"/>
  <c r="K1042" i="20"/>
  <c r="K1041" i="20"/>
  <c r="K1040" i="20"/>
  <c r="K1039" i="20"/>
  <c r="K1038" i="20"/>
  <c r="K1037" i="20"/>
  <c r="K1036" i="20"/>
  <c r="K1035" i="20"/>
  <c r="K1034" i="20"/>
  <c r="K1033" i="20"/>
  <c r="K1032" i="20"/>
  <c r="K1031" i="20"/>
  <c r="K1030" i="20"/>
  <c r="K1029" i="20"/>
  <c r="K1028" i="20"/>
  <c r="K1027" i="20"/>
  <c r="K1026" i="20"/>
  <c r="K1025" i="20"/>
  <c r="K1024" i="20"/>
  <c r="K1023" i="20"/>
  <c r="K1022" i="20"/>
  <c r="K1021" i="20"/>
  <c r="K1020" i="20"/>
  <c r="K1019" i="20"/>
  <c r="K1018" i="20"/>
  <c r="K1017" i="20"/>
  <c r="K1016" i="20"/>
  <c r="K1015" i="20"/>
  <c r="K1014" i="20"/>
  <c r="K1013" i="20"/>
  <c r="K1012" i="20"/>
  <c r="K1011" i="20"/>
  <c r="K1010" i="20"/>
  <c r="K1009" i="20"/>
  <c r="K1008" i="20"/>
  <c r="K1007" i="20"/>
  <c r="K1006" i="20"/>
  <c r="K1005" i="20"/>
  <c r="K1004" i="20"/>
  <c r="K1003" i="20"/>
  <c r="K1002" i="20"/>
  <c r="K1001" i="20"/>
  <c r="K1000" i="20"/>
  <c r="K999" i="20"/>
  <c r="K998" i="20"/>
  <c r="K997" i="20"/>
  <c r="K996" i="20"/>
  <c r="K995" i="20"/>
  <c r="K994" i="20"/>
  <c r="K993" i="20"/>
  <c r="K992" i="20"/>
  <c r="K991" i="20"/>
  <c r="K990" i="20"/>
  <c r="K989" i="20"/>
  <c r="K988" i="20"/>
  <c r="K987" i="20"/>
  <c r="K986" i="20"/>
  <c r="K985" i="20"/>
  <c r="K984" i="20"/>
  <c r="K983" i="20"/>
  <c r="K982" i="20"/>
  <c r="K981" i="20"/>
  <c r="K980" i="20"/>
  <c r="K979" i="20"/>
  <c r="K978" i="20"/>
  <c r="K977" i="20"/>
  <c r="K976" i="20"/>
  <c r="K975" i="20"/>
  <c r="K974" i="20"/>
  <c r="K973" i="20"/>
  <c r="K972" i="20"/>
  <c r="K971" i="20"/>
  <c r="K970" i="20"/>
  <c r="K969" i="20"/>
  <c r="K968" i="20"/>
  <c r="K967" i="20"/>
  <c r="K966" i="20"/>
  <c r="K965" i="20"/>
  <c r="K964" i="20"/>
  <c r="K963" i="20"/>
  <c r="K962" i="20"/>
  <c r="K961" i="20"/>
  <c r="K960" i="20"/>
  <c r="K959" i="20"/>
  <c r="K958" i="20"/>
  <c r="K957" i="20"/>
  <c r="K956" i="20"/>
  <c r="K955" i="20"/>
  <c r="K954" i="20"/>
  <c r="K953" i="20"/>
  <c r="K952" i="20"/>
  <c r="K951" i="20"/>
  <c r="K950" i="20"/>
  <c r="K949" i="20"/>
  <c r="K948" i="20"/>
  <c r="K947" i="20"/>
  <c r="K946" i="20"/>
  <c r="K945" i="20"/>
  <c r="K944" i="20"/>
  <c r="K943" i="20"/>
  <c r="K942" i="20"/>
  <c r="K941" i="20"/>
  <c r="K940" i="20"/>
  <c r="K939" i="20"/>
  <c r="K938" i="20"/>
  <c r="K937" i="20"/>
  <c r="K936" i="20"/>
  <c r="K935" i="20"/>
  <c r="K934" i="20"/>
  <c r="K933" i="20"/>
  <c r="K932" i="20"/>
  <c r="K931" i="20"/>
  <c r="K930" i="20"/>
  <c r="K929" i="20"/>
  <c r="K928" i="20"/>
  <c r="K927" i="20"/>
  <c r="K926" i="20"/>
  <c r="K925" i="20"/>
  <c r="K924" i="20"/>
  <c r="K923" i="20"/>
  <c r="K922" i="20"/>
  <c r="K921" i="20"/>
  <c r="K920" i="20"/>
  <c r="K919" i="20"/>
  <c r="K918" i="20"/>
  <c r="K917" i="20"/>
  <c r="K916" i="20"/>
  <c r="K915" i="20"/>
  <c r="K914" i="20"/>
  <c r="K913" i="20"/>
  <c r="K912" i="20"/>
  <c r="K911" i="20"/>
  <c r="K910" i="20"/>
  <c r="K909" i="20"/>
  <c r="K908" i="20"/>
  <c r="K907" i="20"/>
  <c r="K906" i="20"/>
  <c r="K905" i="20"/>
  <c r="K904" i="20"/>
  <c r="K903" i="20"/>
  <c r="K902" i="20"/>
  <c r="K901" i="20"/>
  <c r="K900" i="20"/>
  <c r="K899" i="20"/>
  <c r="K898" i="20"/>
  <c r="K897" i="20"/>
  <c r="K896" i="20"/>
  <c r="K895" i="20"/>
  <c r="K894" i="20"/>
  <c r="K893" i="20"/>
  <c r="K892" i="20"/>
  <c r="K891" i="20"/>
  <c r="K890" i="20"/>
  <c r="K889" i="20"/>
  <c r="K888" i="20"/>
  <c r="K887" i="20"/>
  <c r="K886" i="20"/>
  <c r="K885" i="20"/>
  <c r="K884" i="20"/>
  <c r="K883" i="20"/>
  <c r="K882" i="20"/>
  <c r="K881" i="20"/>
  <c r="K880" i="20"/>
  <c r="K879" i="20"/>
  <c r="K878" i="20"/>
  <c r="K877" i="20"/>
  <c r="K876" i="20"/>
  <c r="K875" i="20"/>
  <c r="K874" i="20"/>
  <c r="K873" i="20"/>
  <c r="K872" i="20"/>
  <c r="K871" i="20"/>
  <c r="K870" i="20"/>
  <c r="K869" i="20"/>
  <c r="K868" i="20"/>
  <c r="K867" i="20"/>
  <c r="K866" i="20"/>
  <c r="K865" i="20"/>
  <c r="K864" i="20"/>
  <c r="K863" i="20"/>
  <c r="K862" i="20"/>
  <c r="K861" i="20"/>
  <c r="K860" i="20"/>
  <c r="K859" i="20"/>
  <c r="K858" i="20"/>
  <c r="K857" i="20"/>
  <c r="K856" i="20"/>
  <c r="K855" i="20"/>
  <c r="K854" i="20"/>
  <c r="K853" i="20"/>
  <c r="K852" i="20"/>
  <c r="K851" i="20"/>
  <c r="K850" i="20"/>
  <c r="K849" i="20"/>
  <c r="K848" i="20"/>
  <c r="K847" i="20"/>
  <c r="K846" i="20"/>
  <c r="K845" i="20"/>
  <c r="K844" i="20"/>
  <c r="K843" i="20"/>
  <c r="K842" i="20"/>
  <c r="K841" i="20"/>
  <c r="K840" i="20"/>
  <c r="K839" i="20"/>
  <c r="K838" i="20"/>
  <c r="K837" i="20"/>
  <c r="K836" i="20"/>
  <c r="K835" i="20"/>
  <c r="K834" i="20"/>
  <c r="K833" i="20"/>
  <c r="K832" i="20"/>
  <c r="K831" i="20"/>
  <c r="K830" i="20"/>
  <c r="K829" i="20"/>
  <c r="K828" i="20"/>
  <c r="K827" i="20"/>
  <c r="K826" i="20"/>
  <c r="K825" i="20"/>
  <c r="K824" i="20"/>
  <c r="K823" i="20"/>
  <c r="K822" i="20"/>
  <c r="K821" i="20"/>
  <c r="K820" i="20"/>
  <c r="K819" i="20"/>
  <c r="K818" i="20"/>
  <c r="K817" i="20"/>
  <c r="K816" i="20"/>
  <c r="K815" i="20"/>
  <c r="K814" i="20"/>
  <c r="K813" i="20"/>
  <c r="K812" i="20"/>
  <c r="K811" i="20"/>
  <c r="K810" i="20"/>
  <c r="K809" i="20"/>
  <c r="K808" i="20"/>
  <c r="K807" i="20"/>
  <c r="K806" i="20"/>
  <c r="K805" i="20"/>
  <c r="K804" i="20"/>
  <c r="K803" i="20"/>
  <c r="K802" i="20"/>
  <c r="K801" i="20"/>
  <c r="K800" i="20"/>
  <c r="K799" i="20"/>
  <c r="K798" i="20"/>
  <c r="K797" i="20"/>
  <c r="K796" i="20"/>
  <c r="K795" i="20"/>
  <c r="K794" i="20"/>
  <c r="K793" i="20"/>
  <c r="K792" i="20"/>
  <c r="K791" i="20"/>
  <c r="K790" i="20"/>
  <c r="K789" i="20"/>
  <c r="K788" i="20"/>
  <c r="K787" i="20"/>
  <c r="K786" i="20"/>
  <c r="K785" i="20"/>
  <c r="K784" i="20"/>
  <c r="K783" i="20"/>
  <c r="K782" i="20"/>
  <c r="K781" i="20"/>
  <c r="K780" i="20"/>
  <c r="K779" i="20"/>
  <c r="K778" i="20"/>
  <c r="K777" i="20"/>
  <c r="K776" i="20"/>
  <c r="K775" i="20"/>
  <c r="K774" i="20"/>
  <c r="K773" i="20"/>
  <c r="K772" i="20"/>
  <c r="K771" i="20"/>
  <c r="K770" i="20"/>
  <c r="K769" i="20"/>
  <c r="K768" i="20"/>
  <c r="K767" i="20"/>
  <c r="K766" i="20"/>
  <c r="K765" i="20"/>
  <c r="K764" i="20"/>
  <c r="K763" i="20"/>
  <c r="K762" i="20"/>
  <c r="K761" i="20"/>
  <c r="K760" i="20"/>
  <c r="K759" i="20"/>
  <c r="K758" i="20"/>
  <c r="K757" i="20"/>
  <c r="K756" i="20"/>
  <c r="K755" i="20"/>
  <c r="K754" i="20"/>
  <c r="K753" i="20"/>
  <c r="K752" i="20"/>
  <c r="K751" i="20"/>
  <c r="K750" i="20"/>
  <c r="K749" i="20"/>
  <c r="K748" i="20"/>
  <c r="K747" i="20"/>
  <c r="K746" i="20"/>
  <c r="K745" i="20"/>
  <c r="K744" i="20"/>
  <c r="K743" i="20"/>
  <c r="K742" i="20"/>
  <c r="K741" i="20"/>
  <c r="K740" i="20"/>
  <c r="K739" i="20"/>
  <c r="K738" i="20"/>
  <c r="K737" i="20"/>
  <c r="K736" i="20"/>
  <c r="K735" i="20"/>
  <c r="K734" i="20"/>
  <c r="K733" i="20"/>
  <c r="K732" i="20"/>
  <c r="K731" i="20"/>
  <c r="K730" i="20"/>
  <c r="K729" i="20"/>
  <c r="K728" i="20"/>
  <c r="K727" i="20"/>
  <c r="K726" i="20"/>
  <c r="K725" i="20"/>
  <c r="K724" i="20"/>
  <c r="K723" i="20"/>
  <c r="K722" i="20"/>
  <c r="K721" i="20"/>
  <c r="K720" i="20"/>
  <c r="K719" i="20"/>
  <c r="K718" i="20"/>
  <c r="K717" i="20"/>
  <c r="K716" i="20"/>
  <c r="K715" i="20"/>
  <c r="K714" i="20"/>
  <c r="K713" i="20"/>
  <c r="K712" i="20"/>
  <c r="K711" i="20"/>
  <c r="K710" i="20"/>
  <c r="K709" i="20"/>
  <c r="K708" i="20"/>
  <c r="K707" i="20"/>
  <c r="K706" i="20"/>
  <c r="K705" i="20"/>
  <c r="K704" i="20"/>
  <c r="K703" i="20"/>
  <c r="K702" i="20"/>
  <c r="K701" i="20"/>
  <c r="K700" i="20"/>
  <c r="K699" i="20"/>
  <c r="K698" i="20"/>
  <c r="K697" i="20"/>
  <c r="K696" i="20"/>
  <c r="K695" i="20"/>
  <c r="K694" i="20"/>
  <c r="K693" i="20"/>
  <c r="K692" i="20"/>
  <c r="K691" i="20"/>
  <c r="K690" i="20"/>
  <c r="K689" i="20"/>
  <c r="K688" i="20"/>
  <c r="K687" i="20"/>
  <c r="K686" i="20"/>
  <c r="K685" i="20"/>
  <c r="K684" i="20"/>
  <c r="K683" i="20"/>
  <c r="K682" i="20"/>
  <c r="K681" i="20"/>
  <c r="K680" i="20"/>
  <c r="K679" i="20"/>
  <c r="K678" i="20"/>
  <c r="K677" i="20"/>
  <c r="K676" i="20"/>
  <c r="K675" i="20"/>
  <c r="K674" i="20"/>
  <c r="K673" i="20"/>
  <c r="K672" i="20"/>
  <c r="K671" i="20"/>
  <c r="K670" i="20"/>
  <c r="K669" i="20"/>
  <c r="K668" i="20"/>
  <c r="K667" i="20"/>
  <c r="K666" i="20"/>
  <c r="K665" i="20"/>
  <c r="K664" i="20"/>
  <c r="K663" i="20"/>
  <c r="K662" i="20"/>
  <c r="K661" i="20"/>
  <c r="K660" i="20"/>
  <c r="K659" i="20"/>
  <c r="K658" i="20"/>
  <c r="K657" i="20"/>
  <c r="K656" i="20"/>
  <c r="K655" i="20"/>
  <c r="K654" i="20"/>
  <c r="K653" i="20"/>
  <c r="K652" i="20"/>
  <c r="K651" i="20"/>
  <c r="K650" i="20"/>
  <c r="K649" i="20"/>
  <c r="K648" i="20"/>
  <c r="K647" i="20"/>
  <c r="K646" i="20"/>
  <c r="K645" i="20"/>
  <c r="K644" i="20"/>
  <c r="K643" i="20"/>
  <c r="K642" i="20"/>
  <c r="K641" i="20"/>
  <c r="K640" i="20"/>
  <c r="K639" i="20"/>
  <c r="K638" i="20"/>
  <c r="K637" i="20"/>
  <c r="K636" i="20"/>
  <c r="K635" i="20"/>
  <c r="K634" i="20"/>
  <c r="K633" i="20"/>
  <c r="K632" i="20"/>
  <c r="K631" i="20"/>
  <c r="K630" i="20"/>
  <c r="K629" i="20"/>
  <c r="K628" i="20"/>
  <c r="K627" i="20"/>
  <c r="K626" i="20"/>
  <c r="K625" i="20"/>
  <c r="K624" i="20"/>
  <c r="K623" i="20"/>
  <c r="K622" i="20"/>
  <c r="K621" i="20"/>
  <c r="K620" i="20"/>
  <c r="K619" i="20"/>
  <c r="K618" i="20"/>
  <c r="K617" i="20"/>
  <c r="K616" i="20"/>
  <c r="K615" i="20"/>
  <c r="K614" i="20"/>
  <c r="K613" i="20"/>
  <c r="K612" i="20"/>
  <c r="K611" i="20"/>
  <c r="K610" i="20"/>
  <c r="K609" i="20"/>
  <c r="K608" i="20"/>
  <c r="K607" i="20"/>
  <c r="K606" i="20"/>
  <c r="K605" i="20"/>
  <c r="K604" i="20"/>
  <c r="K603" i="20"/>
  <c r="K602" i="20"/>
  <c r="K601" i="20"/>
  <c r="K600" i="20"/>
  <c r="K599" i="20"/>
  <c r="K598" i="20"/>
  <c r="K597" i="20"/>
  <c r="K596" i="20"/>
  <c r="K595" i="20"/>
  <c r="K594" i="20"/>
  <c r="K593" i="20"/>
  <c r="K592" i="20"/>
  <c r="K591" i="20"/>
  <c r="K590" i="20"/>
  <c r="K589" i="20"/>
  <c r="K588" i="20"/>
  <c r="K587" i="20"/>
  <c r="K586" i="20"/>
  <c r="K585" i="20"/>
  <c r="K584" i="20"/>
  <c r="K583" i="20"/>
  <c r="K582" i="20"/>
  <c r="K581" i="20"/>
  <c r="K580" i="20"/>
  <c r="K579" i="20"/>
  <c r="K578" i="20"/>
  <c r="K577" i="20"/>
  <c r="K576" i="20"/>
  <c r="K575" i="20"/>
  <c r="K574" i="20"/>
  <c r="K573" i="20"/>
  <c r="K572" i="20"/>
  <c r="K571" i="20"/>
  <c r="K570" i="20"/>
  <c r="K569" i="20"/>
  <c r="K568" i="20"/>
  <c r="K567" i="20"/>
  <c r="K566" i="20"/>
  <c r="K565" i="20"/>
  <c r="K564" i="20"/>
  <c r="K563" i="20"/>
  <c r="K562" i="20"/>
  <c r="K561" i="20"/>
  <c r="K560" i="20"/>
  <c r="K559" i="20"/>
  <c r="K558" i="20"/>
  <c r="K557" i="20"/>
  <c r="K556" i="20"/>
  <c r="K555" i="20"/>
  <c r="K554" i="20"/>
  <c r="K553" i="20"/>
  <c r="K552" i="20"/>
  <c r="K551" i="20"/>
  <c r="K550" i="20"/>
  <c r="K549" i="20"/>
  <c r="K548" i="20"/>
  <c r="K547" i="20"/>
  <c r="K546" i="20"/>
  <c r="K545" i="20"/>
  <c r="K544" i="20"/>
  <c r="K543" i="20"/>
  <c r="K542" i="20"/>
  <c r="K541" i="20"/>
  <c r="K540" i="20"/>
  <c r="K539" i="20"/>
  <c r="K538" i="20"/>
  <c r="K537" i="20"/>
  <c r="K536" i="20"/>
  <c r="K535" i="20"/>
  <c r="K534" i="20"/>
  <c r="K533" i="20"/>
  <c r="K532" i="20"/>
  <c r="K531" i="20"/>
  <c r="K530" i="20"/>
  <c r="K529" i="20"/>
  <c r="K528" i="20"/>
  <c r="K527" i="20"/>
  <c r="K526" i="20"/>
  <c r="K525" i="20"/>
  <c r="K524" i="20"/>
  <c r="K523" i="20"/>
  <c r="K522" i="20"/>
  <c r="K521" i="20"/>
  <c r="K520" i="20"/>
  <c r="K519" i="20"/>
  <c r="K518" i="20"/>
  <c r="K517" i="20"/>
  <c r="K516" i="20"/>
  <c r="K515" i="20"/>
  <c r="K514" i="20"/>
  <c r="K513" i="20"/>
  <c r="K512" i="20"/>
  <c r="K511" i="20"/>
  <c r="K510" i="20"/>
  <c r="K509" i="20"/>
  <c r="K508" i="20"/>
  <c r="K507" i="20"/>
  <c r="K506" i="20"/>
  <c r="K505" i="20"/>
  <c r="K504" i="20"/>
  <c r="K503" i="20"/>
  <c r="K502" i="20"/>
  <c r="K501" i="20"/>
  <c r="K500" i="20"/>
  <c r="K499" i="20"/>
  <c r="K498" i="20"/>
  <c r="K497" i="20"/>
  <c r="K496" i="20"/>
  <c r="K495" i="20"/>
  <c r="K494" i="20"/>
  <c r="K493" i="20"/>
  <c r="K492" i="20"/>
  <c r="K491" i="20"/>
  <c r="K490" i="20"/>
  <c r="K489" i="20"/>
  <c r="K488" i="20"/>
  <c r="K487" i="20"/>
  <c r="K486" i="20"/>
  <c r="K485" i="20"/>
  <c r="K484" i="20"/>
  <c r="K483" i="20"/>
  <c r="K482" i="20"/>
  <c r="K481" i="20"/>
  <c r="K480" i="20"/>
  <c r="K479" i="20"/>
  <c r="K478" i="20"/>
  <c r="K477" i="20"/>
  <c r="K476" i="20"/>
  <c r="K475" i="20"/>
  <c r="K474" i="20"/>
  <c r="K473" i="20"/>
  <c r="K472" i="20"/>
  <c r="K471" i="20"/>
  <c r="K470" i="20"/>
  <c r="K469" i="20"/>
  <c r="K468" i="20"/>
  <c r="K467" i="20"/>
  <c r="K466" i="20"/>
  <c r="K465" i="20"/>
  <c r="K464" i="20"/>
  <c r="K463" i="20"/>
  <c r="K462" i="20"/>
  <c r="K461" i="20"/>
  <c r="K460" i="20"/>
  <c r="K459" i="20"/>
  <c r="K458" i="20"/>
  <c r="K457" i="20"/>
  <c r="K456" i="20"/>
  <c r="K455" i="20"/>
  <c r="K454" i="20"/>
  <c r="K453" i="20"/>
  <c r="K452" i="20"/>
  <c r="K451" i="20"/>
  <c r="K450" i="20"/>
  <c r="K449" i="20"/>
  <c r="K448" i="20"/>
  <c r="K447" i="20"/>
  <c r="K446" i="20"/>
  <c r="K445" i="20"/>
  <c r="K444" i="20"/>
  <c r="K443" i="20"/>
  <c r="K442" i="20"/>
  <c r="K441" i="20"/>
  <c r="K440" i="20"/>
  <c r="K439" i="20"/>
  <c r="K438" i="20"/>
  <c r="K437" i="20"/>
  <c r="K436" i="20"/>
  <c r="K435" i="20"/>
  <c r="K434" i="20"/>
  <c r="K433" i="20"/>
  <c r="K432" i="20"/>
  <c r="K431" i="20"/>
  <c r="K430" i="20"/>
  <c r="K429" i="20"/>
  <c r="K428" i="20"/>
  <c r="K427" i="20"/>
  <c r="K426" i="20"/>
  <c r="K425" i="20"/>
  <c r="K424" i="20"/>
  <c r="K423" i="20"/>
  <c r="K422" i="20"/>
  <c r="K421" i="20"/>
  <c r="K420" i="20"/>
  <c r="K419" i="20"/>
  <c r="K418" i="20"/>
  <c r="K417" i="20"/>
  <c r="K416" i="20"/>
  <c r="K415" i="20"/>
  <c r="K414" i="20"/>
  <c r="K413" i="20"/>
  <c r="K412" i="20"/>
  <c r="K411" i="20"/>
  <c r="K410" i="20"/>
  <c r="K409" i="20"/>
  <c r="K408" i="20"/>
  <c r="K407" i="20"/>
  <c r="K406" i="20"/>
  <c r="K405" i="20"/>
  <c r="K404" i="20"/>
  <c r="K403" i="20"/>
  <c r="K402" i="20"/>
  <c r="K401" i="20"/>
  <c r="K400" i="20"/>
  <c r="K399" i="20"/>
  <c r="K398" i="20"/>
  <c r="K397" i="20"/>
  <c r="K396" i="20"/>
  <c r="K395" i="20"/>
  <c r="K394" i="20"/>
  <c r="K393" i="20"/>
  <c r="K392" i="20"/>
  <c r="K391" i="20"/>
  <c r="K390" i="20"/>
  <c r="K389" i="20"/>
  <c r="K388" i="20"/>
  <c r="K387" i="20"/>
  <c r="K386" i="20"/>
  <c r="K385" i="20"/>
  <c r="K384" i="20"/>
  <c r="K383" i="20"/>
  <c r="K382" i="20"/>
  <c r="K381" i="20"/>
  <c r="K380" i="20"/>
  <c r="K379" i="20"/>
  <c r="K378" i="20"/>
  <c r="K377" i="20"/>
  <c r="K376" i="20"/>
  <c r="K375" i="20"/>
  <c r="K374" i="20"/>
  <c r="K373" i="20"/>
  <c r="K372" i="20"/>
  <c r="K371" i="20"/>
  <c r="K370" i="20"/>
  <c r="K369" i="20"/>
  <c r="K368" i="20"/>
  <c r="K367" i="20"/>
  <c r="K366" i="20"/>
  <c r="K365" i="20"/>
  <c r="K364" i="20"/>
  <c r="K363" i="20"/>
  <c r="K362" i="20"/>
  <c r="K361" i="20"/>
  <c r="K360" i="20"/>
  <c r="K359" i="20"/>
  <c r="K358" i="20"/>
  <c r="K357" i="20"/>
  <c r="K356" i="20"/>
  <c r="K355" i="20"/>
  <c r="K354" i="20"/>
  <c r="K353" i="20"/>
  <c r="K352" i="20"/>
  <c r="K351" i="20"/>
  <c r="K350" i="20"/>
  <c r="K349" i="20"/>
  <c r="K348" i="20"/>
  <c r="K347" i="20"/>
  <c r="K346" i="20"/>
  <c r="K345" i="20"/>
  <c r="K344" i="20"/>
  <c r="K343" i="20"/>
  <c r="K342" i="20"/>
  <c r="K341" i="20"/>
  <c r="K340" i="20"/>
  <c r="K339" i="20"/>
  <c r="K338" i="20"/>
  <c r="K337" i="20"/>
  <c r="K336" i="20"/>
  <c r="K335" i="20"/>
  <c r="K334" i="20"/>
  <c r="K333" i="20"/>
  <c r="K332" i="20"/>
  <c r="K331" i="20"/>
  <c r="K330" i="20"/>
  <c r="K329" i="20"/>
  <c r="K328" i="20"/>
  <c r="K327" i="20"/>
  <c r="K326" i="20"/>
  <c r="K325" i="20"/>
  <c r="K324" i="20"/>
  <c r="K323" i="20"/>
  <c r="K322" i="20"/>
  <c r="K321" i="20"/>
  <c r="K320" i="20"/>
  <c r="K319" i="20"/>
  <c r="K318" i="20"/>
  <c r="K317" i="20"/>
  <c r="K316" i="20"/>
  <c r="K315" i="20"/>
  <c r="K314" i="20"/>
  <c r="K313" i="20"/>
  <c r="K312" i="20"/>
  <c r="K311" i="20"/>
  <c r="K310" i="20"/>
  <c r="K309" i="20"/>
  <c r="K308" i="20"/>
  <c r="K307" i="20"/>
  <c r="K306" i="20"/>
  <c r="K305" i="20"/>
  <c r="K304" i="20"/>
  <c r="K303" i="20"/>
  <c r="K302" i="20"/>
  <c r="K301" i="20"/>
  <c r="K300" i="20"/>
  <c r="K299" i="20"/>
  <c r="K298" i="20"/>
  <c r="K297" i="20"/>
  <c r="K296" i="20"/>
  <c r="K295" i="20"/>
  <c r="K294" i="20"/>
  <c r="K293" i="20"/>
  <c r="K292" i="20"/>
  <c r="K291" i="20"/>
  <c r="K290" i="20"/>
  <c r="K289" i="20"/>
  <c r="K288" i="20"/>
  <c r="K287" i="20"/>
  <c r="K286" i="20"/>
  <c r="K285" i="20"/>
  <c r="K284" i="20"/>
  <c r="K283" i="20"/>
  <c r="K282" i="20"/>
  <c r="K281" i="20"/>
  <c r="K280" i="20"/>
  <c r="K279" i="20"/>
  <c r="K278" i="20"/>
  <c r="K277" i="20"/>
  <c r="K276" i="20"/>
  <c r="K275" i="20"/>
  <c r="K274" i="20"/>
  <c r="K273" i="20"/>
  <c r="K272" i="20"/>
  <c r="K271" i="20"/>
  <c r="K270" i="20"/>
  <c r="K269" i="20"/>
  <c r="K268" i="20"/>
  <c r="K267" i="20"/>
  <c r="K266" i="20"/>
  <c r="K265" i="20"/>
  <c r="K264" i="20"/>
  <c r="K263" i="20"/>
  <c r="K262" i="20"/>
  <c r="K261" i="20"/>
  <c r="K260" i="20"/>
  <c r="K259" i="20"/>
  <c r="K258" i="20"/>
  <c r="K257" i="20"/>
  <c r="K256" i="20"/>
  <c r="K255" i="20"/>
  <c r="K254" i="20"/>
  <c r="K253" i="20"/>
  <c r="K252" i="20"/>
  <c r="K251" i="20"/>
  <c r="K250" i="20"/>
  <c r="K249" i="20"/>
  <c r="K248" i="20"/>
  <c r="K247" i="20"/>
  <c r="K246" i="20"/>
  <c r="K245" i="20"/>
  <c r="K244" i="20"/>
  <c r="K243" i="20"/>
  <c r="K242" i="20"/>
  <c r="K241" i="20"/>
  <c r="K240" i="20"/>
  <c r="K239" i="20"/>
  <c r="K238" i="20"/>
  <c r="K237" i="20"/>
  <c r="K236" i="20"/>
  <c r="K235" i="20"/>
  <c r="K234" i="20"/>
  <c r="K233" i="20"/>
  <c r="K232" i="20"/>
  <c r="K231" i="20"/>
  <c r="K230" i="20"/>
  <c r="K229" i="20"/>
  <c r="K228" i="20"/>
  <c r="K227" i="20"/>
  <c r="K226" i="20"/>
  <c r="K225" i="20"/>
  <c r="K224" i="20"/>
  <c r="K223" i="20"/>
  <c r="K222" i="20"/>
  <c r="K221" i="20"/>
  <c r="K220" i="20"/>
  <c r="K219" i="20"/>
  <c r="K218" i="20"/>
  <c r="K217" i="20"/>
  <c r="K216" i="20"/>
  <c r="K215" i="20"/>
  <c r="K214" i="20"/>
  <c r="K213" i="20"/>
  <c r="K212" i="20"/>
  <c r="K211" i="20"/>
  <c r="K210" i="20"/>
  <c r="K209" i="20"/>
  <c r="K208" i="20"/>
  <c r="K207" i="20"/>
  <c r="K206" i="20"/>
  <c r="K205" i="20"/>
  <c r="K204" i="20"/>
  <c r="K203" i="20"/>
  <c r="K202" i="20"/>
  <c r="K201" i="20"/>
  <c r="K200" i="20"/>
  <c r="K199" i="20"/>
  <c r="K198" i="20"/>
  <c r="K197" i="20"/>
  <c r="K196" i="20"/>
  <c r="K195" i="20"/>
  <c r="K194" i="20"/>
  <c r="K193" i="20"/>
  <c r="K192" i="20"/>
  <c r="K191" i="20"/>
  <c r="K190" i="20"/>
  <c r="K189" i="20"/>
  <c r="K188" i="20"/>
  <c r="K187" i="20"/>
  <c r="K186" i="20"/>
  <c r="K185" i="20"/>
  <c r="K184" i="20"/>
  <c r="K183" i="20"/>
  <c r="K182" i="20"/>
  <c r="K181" i="20"/>
  <c r="K180" i="20"/>
  <c r="K179" i="20"/>
  <c r="K178" i="20"/>
  <c r="K177" i="20"/>
  <c r="K176" i="20"/>
  <c r="K175" i="20"/>
  <c r="K174" i="20"/>
  <c r="K173" i="20"/>
  <c r="K172" i="20"/>
  <c r="K171" i="20"/>
  <c r="K170" i="20"/>
  <c r="K169" i="20"/>
  <c r="K168" i="20"/>
  <c r="K167" i="20"/>
  <c r="K166" i="20"/>
  <c r="K165" i="20"/>
  <c r="K164" i="20"/>
  <c r="K163" i="20"/>
  <c r="K162" i="20"/>
  <c r="K161" i="20"/>
  <c r="K160" i="20"/>
  <c r="K159" i="20"/>
  <c r="K158" i="20"/>
  <c r="K157" i="20"/>
  <c r="K156" i="20"/>
  <c r="K155" i="20"/>
  <c r="K154" i="20"/>
  <c r="K153" i="20"/>
  <c r="K152" i="20"/>
  <c r="K151" i="20"/>
  <c r="K150" i="20"/>
  <c r="K149" i="20"/>
  <c r="K148" i="20"/>
  <c r="K147" i="20"/>
  <c r="K146" i="20"/>
  <c r="K145" i="20"/>
  <c r="K144" i="20"/>
  <c r="K143" i="20"/>
  <c r="K142" i="20"/>
  <c r="K141" i="20"/>
  <c r="K140" i="20"/>
  <c r="K139" i="20"/>
  <c r="K138" i="20"/>
  <c r="K137" i="20"/>
  <c r="K136" i="20"/>
  <c r="K135" i="20"/>
  <c r="K134" i="20"/>
  <c r="K133" i="20"/>
  <c r="K132" i="20"/>
  <c r="K131" i="20"/>
  <c r="K130" i="20"/>
  <c r="K129" i="20"/>
  <c r="K128" i="20"/>
  <c r="K127" i="20"/>
  <c r="K126" i="20"/>
  <c r="K125" i="20"/>
  <c r="K124" i="20"/>
  <c r="K123" i="20"/>
  <c r="K122" i="20"/>
  <c r="K121" i="20"/>
  <c r="K120" i="20"/>
  <c r="K119" i="20"/>
  <c r="K118" i="20"/>
  <c r="K117" i="20"/>
  <c r="K116" i="20"/>
  <c r="K115" i="20"/>
  <c r="K114" i="20"/>
  <c r="K113" i="20"/>
  <c r="K112" i="20"/>
  <c r="K111" i="20"/>
  <c r="K110" i="20"/>
  <c r="K109" i="20"/>
  <c r="K108" i="20"/>
  <c r="K107" i="20"/>
  <c r="K106" i="20"/>
  <c r="K105" i="20"/>
  <c r="K104" i="20"/>
  <c r="K103" i="20"/>
  <c r="K102" i="20"/>
  <c r="K101" i="20"/>
  <c r="K100" i="20"/>
  <c r="K99" i="20"/>
  <c r="K98" i="20"/>
  <c r="K97" i="20"/>
  <c r="K96" i="20"/>
  <c r="K95" i="20"/>
  <c r="K94" i="20"/>
  <c r="K93" i="20"/>
  <c r="K92" i="20"/>
  <c r="K91" i="20"/>
  <c r="K90" i="20"/>
  <c r="K89" i="20"/>
  <c r="K88" i="20"/>
  <c r="K87" i="20"/>
  <c r="K86" i="20"/>
  <c r="K85" i="20"/>
  <c r="K84" i="20"/>
  <c r="K83" i="20"/>
  <c r="K82" i="20"/>
  <c r="K81" i="20"/>
  <c r="K80" i="20"/>
  <c r="K79" i="20"/>
  <c r="K78" i="20"/>
  <c r="K77" i="20"/>
  <c r="K76" i="20"/>
  <c r="K75" i="20"/>
  <c r="K74" i="20"/>
  <c r="K73" i="20"/>
  <c r="K72" i="20"/>
  <c r="K71" i="20"/>
  <c r="K70" i="20"/>
  <c r="K69" i="20"/>
  <c r="K68" i="20"/>
  <c r="K67" i="20"/>
  <c r="K66" i="20"/>
  <c r="K65" i="20"/>
  <c r="K64" i="20"/>
  <c r="K63" i="20"/>
  <c r="K62" i="20"/>
  <c r="K53" i="20"/>
  <c r="F52" i="20"/>
  <c r="D41" i="20" a="1"/>
  <c r="E35" i="20"/>
  <c r="K1059" i="19"/>
  <c r="K1058" i="19"/>
  <c r="K1057" i="19"/>
  <c r="K1056" i="19"/>
  <c r="K1055" i="19"/>
  <c r="K1054" i="19"/>
  <c r="K1053" i="19"/>
  <c r="K1052" i="19"/>
  <c r="K1051" i="19"/>
  <c r="K1050" i="19"/>
  <c r="K1049" i="19"/>
  <c r="K1048" i="19"/>
  <c r="K1047" i="19"/>
  <c r="K1046" i="19"/>
  <c r="K1045" i="19"/>
  <c r="K1044" i="19"/>
  <c r="K1043" i="19"/>
  <c r="K1042" i="19"/>
  <c r="K1041" i="19"/>
  <c r="K1040" i="19"/>
  <c r="K1039" i="19"/>
  <c r="K1038" i="19"/>
  <c r="K1037" i="19"/>
  <c r="K1036" i="19"/>
  <c r="K1035" i="19"/>
  <c r="K1034" i="19"/>
  <c r="K1033" i="19"/>
  <c r="K1032" i="19"/>
  <c r="K1031" i="19"/>
  <c r="K1030" i="19"/>
  <c r="K1029" i="19"/>
  <c r="K1028" i="19"/>
  <c r="K1027" i="19"/>
  <c r="K1026" i="19"/>
  <c r="K1025" i="19"/>
  <c r="K1024" i="19"/>
  <c r="K1023" i="19"/>
  <c r="K1022" i="19"/>
  <c r="K1021" i="19"/>
  <c r="K1020" i="19"/>
  <c r="K1019" i="19"/>
  <c r="K1018" i="19"/>
  <c r="K1017" i="19"/>
  <c r="K1016" i="19"/>
  <c r="K1015" i="19"/>
  <c r="K1014" i="19"/>
  <c r="K1013" i="19"/>
  <c r="K1012" i="19"/>
  <c r="K1011" i="19"/>
  <c r="K1010" i="19"/>
  <c r="K1009" i="19"/>
  <c r="K1008" i="19"/>
  <c r="K1007" i="19"/>
  <c r="K1006" i="19"/>
  <c r="K1005" i="19"/>
  <c r="K1004" i="19"/>
  <c r="K1003" i="19"/>
  <c r="K1002" i="19"/>
  <c r="K1001" i="19"/>
  <c r="K1000" i="19"/>
  <c r="K999" i="19"/>
  <c r="K998" i="19"/>
  <c r="K997" i="19"/>
  <c r="K996" i="19"/>
  <c r="K995" i="19"/>
  <c r="K994" i="19"/>
  <c r="K993" i="19"/>
  <c r="K992" i="19"/>
  <c r="K991" i="19"/>
  <c r="K990" i="19"/>
  <c r="K989" i="19"/>
  <c r="K988" i="19"/>
  <c r="K987" i="19"/>
  <c r="K986" i="19"/>
  <c r="K985" i="19"/>
  <c r="K984" i="19"/>
  <c r="K983" i="19"/>
  <c r="K982" i="19"/>
  <c r="K981" i="19"/>
  <c r="K980" i="19"/>
  <c r="K979" i="19"/>
  <c r="K978" i="19"/>
  <c r="K977" i="19"/>
  <c r="K976" i="19"/>
  <c r="K975" i="19"/>
  <c r="K974" i="19"/>
  <c r="K973" i="19"/>
  <c r="K972" i="19"/>
  <c r="K971" i="19"/>
  <c r="K970" i="19"/>
  <c r="K969" i="19"/>
  <c r="K968" i="19"/>
  <c r="K967" i="19"/>
  <c r="K966" i="19"/>
  <c r="K965" i="19"/>
  <c r="K964" i="19"/>
  <c r="K963" i="19"/>
  <c r="K962" i="19"/>
  <c r="K961" i="19"/>
  <c r="K960" i="19"/>
  <c r="K959" i="19"/>
  <c r="K958" i="19"/>
  <c r="K957" i="19"/>
  <c r="K956" i="19"/>
  <c r="K955" i="19"/>
  <c r="K954" i="19"/>
  <c r="K953" i="19"/>
  <c r="K952" i="19"/>
  <c r="K951" i="19"/>
  <c r="K950" i="19"/>
  <c r="K949" i="19"/>
  <c r="K948" i="19"/>
  <c r="K947" i="19"/>
  <c r="K946" i="19"/>
  <c r="K945" i="19"/>
  <c r="K944" i="19"/>
  <c r="K943" i="19"/>
  <c r="K942" i="19"/>
  <c r="K941" i="19"/>
  <c r="K940" i="19"/>
  <c r="K939" i="19"/>
  <c r="K938" i="19"/>
  <c r="K937" i="19"/>
  <c r="K936" i="19"/>
  <c r="K935" i="19"/>
  <c r="K934" i="19"/>
  <c r="K933" i="19"/>
  <c r="K932" i="19"/>
  <c r="K931" i="19"/>
  <c r="K930" i="19"/>
  <c r="K929" i="19"/>
  <c r="K928" i="19"/>
  <c r="K927" i="19"/>
  <c r="K926" i="19"/>
  <c r="K925" i="19"/>
  <c r="K924" i="19"/>
  <c r="K923" i="19"/>
  <c r="K922" i="19"/>
  <c r="K921" i="19"/>
  <c r="K920" i="19"/>
  <c r="K919" i="19"/>
  <c r="K918" i="19"/>
  <c r="K917" i="19"/>
  <c r="K916" i="19"/>
  <c r="K915" i="19"/>
  <c r="K914" i="19"/>
  <c r="K913" i="19"/>
  <c r="K912" i="19"/>
  <c r="K911" i="19"/>
  <c r="K910" i="19"/>
  <c r="K909" i="19"/>
  <c r="K908" i="19"/>
  <c r="K907" i="19"/>
  <c r="K906" i="19"/>
  <c r="K905" i="19"/>
  <c r="K904" i="19"/>
  <c r="K903" i="19"/>
  <c r="K902" i="19"/>
  <c r="K901" i="19"/>
  <c r="K900" i="19"/>
  <c r="K899" i="19"/>
  <c r="K898" i="19"/>
  <c r="K897" i="19"/>
  <c r="K896" i="19"/>
  <c r="K895" i="19"/>
  <c r="K894" i="19"/>
  <c r="K893" i="19"/>
  <c r="K892" i="19"/>
  <c r="K891" i="19"/>
  <c r="K890" i="19"/>
  <c r="K889" i="19"/>
  <c r="K888" i="19"/>
  <c r="K887" i="19"/>
  <c r="K886" i="19"/>
  <c r="K885" i="19"/>
  <c r="K884" i="19"/>
  <c r="K883" i="19"/>
  <c r="K882" i="19"/>
  <c r="K881" i="19"/>
  <c r="K880" i="19"/>
  <c r="K879" i="19"/>
  <c r="K878" i="19"/>
  <c r="K877" i="19"/>
  <c r="K876" i="19"/>
  <c r="K875" i="19"/>
  <c r="K874" i="19"/>
  <c r="K873" i="19"/>
  <c r="K872" i="19"/>
  <c r="K871" i="19"/>
  <c r="K870" i="19"/>
  <c r="K869" i="19"/>
  <c r="K868" i="19"/>
  <c r="K867" i="19"/>
  <c r="K866" i="19"/>
  <c r="K865" i="19"/>
  <c r="K864" i="19"/>
  <c r="K863" i="19"/>
  <c r="K862" i="19"/>
  <c r="K861" i="19"/>
  <c r="K860" i="19"/>
  <c r="K859" i="19"/>
  <c r="K858" i="19"/>
  <c r="K857" i="19"/>
  <c r="K856" i="19"/>
  <c r="K855" i="19"/>
  <c r="K854" i="19"/>
  <c r="K853" i="19"/>
  <c r="K852" i="19"/>
  <c r="K851" i="19"/>
  <c r="K850" i="19"/>
  <c r="K849" i="19"/>
  <c r="K848" i="19"/>
  <c r="K847" i="19"/>
  <c r="K846" i="19"/>
  <c r="K845" i="19"/>
  <c r="K844" i="19"/>
  <c r="K843" i="19"/>
  <c r="K842" i="19"/>
  <c r="K841" i="19"/>
  <c r="K840" i="19"/>
  <c r="K839" i="19"/>
  <c r="K838" i="19"/>
  <c r="K837" i="19"/>
  <c r="K836" i="19"/>
  <c r="K835" i="19"/>
  <c r="K834" i="19"/>
  <c r="K833" i="19"/>
  <c r="K832" i="19"/>
  <c r="K831" i="19"/>
  <c r="K830" i="19"/>
  <c r="K829" i="19"/>
  <c r="K828" i="19"/>
  <c r="K827" i="19"/>
  <c r="K826" i="19"/>
  <c r="K825" i="19"/>
  <c r="K824" i="19"/>
  <c r="K823" i="19"/>
  <c r="K822" i="19"/>
  <c r="K821" i="19"/>
  <c r="K820" i="19"/>
  <c r="K819" i="19"/>
  <c r="K818" i="19"/>
  <c r="K817" i="19"/>
  <c r="K816" i="19"/>
  <c r="K815" i="19"/>
  <c r="K814" i="19"/>
  <c r="K813" i="19"/>
  <c r="K812" i="19"/>
  <c r="K811" i="19"/>
  <c r="K810" i="19"/>
  <c r="K809" i="19"/>
  <c r="K808" i="19"/>
  <c r="K807" i="19"/>
  <c r="K806" i="19"/>
  <c r="K805" i="19"/>
  <c r="K804" i="19"/>
  <c r="K803" i="19"/>
  <c r="K802" i="19"/>
  <c r="K801" i="19"/>
  <c r="K800" i="19"/>
  <c r="K799" i="19"/>
  <c r="K798" i="19"/>
  <c r="K797" i="19"/>
  <c r="K796" i="19"/>
  <c r="K795" i="19"/>
  <c r="K794" i="19"/>
  <c r="K793" i="19"/>
  <c r="K792" i="19"/>
  <c r="K791" i="19"/>
  <c r="K790" i="19"/>
  <c r="K789" i="19"/>
  <c r="K788" i="19"/>
  <c r="K787" i="19"/>
  <c r="K786" i="19"/>
  <c r="K785" i="19"/>
  <c r="K784" i="19"/>
  <c r="K783" i="19"/>
  <c r="K782" i="19"/>
  <c r="K781" i="19"/>
  <c r="K780" i="19"/>
  <c r="K779" i="19"/>
  <c r="K778" i="19"/>
  <c r="K777" i="19"/>
  <c r="K776" i="19"/>
  <c r="K775" i="19"/>
  <c r="K774" i="19"/>
  <c r="K773" i="19"/>
  <c r="K772" i="19"/>
  <c r="K771" i="19"/>
  <c r="K770" i="19"/>
  <c r="K769" i="19"/>
  <c r="K768" i="19"/>
  <c r="K767" i="19"/>
  <c r="K766" i="19"/>
  <c r="K765" i="19"/>
  <c r="K764" i="19"/>
  <c r="K763" i="19"/>
  <c r="K762" i="19"/>
  <c r="K761" i="19"/>
  <c r="K760" i="19"/>
  <c r="K759" i="19"/>
  <c r="K758" i="19"/>
  <c r="K757" i="19"/>
  <c r="K756" i="19"/>
  <c r="K755" i="19"/>
  <c r="K754" i="19"/>
  <c r="K753" i="19"/>
  <c r="K752" i="19"/>
  <c r="K751" i="19"/>
  <c r="K750" i="19"/>
  <c r="K749" i="19"/>
  <c r="K748" i="19"/>
  <c r="K747" i="19"/>
  <c r="K746" i="19"/>
  <c r="K745" i="19"/>
  <c r="K744" i="19"/>
  <c r="K743" i="19"/>
  <c r="K742" i="19"/>
  <c r="K741" i="19"/>
  <c r="K740" i="19"/>
  <c r="K739" i="19"/>
  <c r="K738" i="19"/>
  <c r="K737" i="19"/>
  <c r="K736" i="19"/>
  <c r="K735" i="19"/>
  <c r="K734" i="19"/>
  <c r="K733" i="19"/>
  <c r="K732" i="19"/>
  <c r="K731" i="19"/>
  <c r="K730" i="19"/>
  <c r="K729" i="19"/>
  <c r="K728" i="19"/>
  <c r="K727" i="19"/>
  <c r="K726" i="19"/>
  <c r="K725" i="19"/>
  <c r="K724" i="19"/>
  <c r="K723" i="19"/>
  <c r="K722" i="19"/>
  <c r="K721" i="19"/>
  <c r="K720" i="19"/>
  <c r="K719" i="19"/>
  <c r="K718" i="19"/>
  <c r="K717" i="19"/>
  <c r="K716" i="19"/>
  <c r="K715" i="19"/>
  <c r="K714" i="19"/>
  <c r="K713" i="19"/>
  <c r="K712" i="19"/>
  <c r="K711" i="19"/>
  <c r="K710" i="19"/>
  <c r="K709" i="19"/>
  <c r="K708" i="19"/>
  <c r="K707" i="19"/>
  <c r="K706" i="19"/>
  <c r="K705" i="19"/>
  <c r="K704" i="19"/>
  <c r="K703" i="19"/>
  <c r="K702" i="19"/>
  <c r="K701" i="19"/>
  <c r="K700" i="19"/>
  <c r="K699" i="19"/>
  <c r="K698" i="19"/>
  <c r="K697" i="19"/>
  <c r="K696" i="19"/>
  <c r="K695" i="19"/>
  <c r="K694" i="19"/>
  <c r="K693" i="19"/>
  <c r="K692" i="19"/>
  <c r="K691" i="19"/>
  <c r="K690" i="19"/>
  <c r="K689" i="19"/>
  <c r="K688" i="19"/>
  <c r="K687" i="19"/>
  <c r="K686" i="19"/>
  <c r="K685" i="19"/>
  <c r="K684" i="19"/>
  <c r="K683" i="19"/>
  <c r="K682" i="19"/>
  <c r="K681" i="19"/>
  <c r="K680" i="19"/>
  <c r="K679" i="19"/>
  <c r="K678" i="19"/>
  <c r="K677" i="19"/>
  <c r="K676" i="19"/>
  <c r="K675" i="19"/>
  <c r="K674" i="19"/>
  <c r="K673" i="19"/>
  <c r="K672" i="19"/>
  <c r="K671" i="19"/>
  <c r="K670" i="19"/>
  <c r="K669" i="19"/>
  <c r="K668" i="19"/>
  <c r="K667" i="19"/>
  <c r="K666" i="19"/>
  <c r="K665" i="19"/>
  <c r="K664" i="19"/>
  <c r="K663" i="19"/>
  <c r="K662" i="19"/>
  <c r="K661" i="19"/>
  <c r="K660" i="19"/>
  <c r="K659" i="19"/>
  <c r="K658" i="19"/>
  <c r="K657" i="19"/>
  <c r="K656" i="19"/>
  <c r="K655" i="19"/>
  <c r="K654" i="19"/>
  <c r="K653" i="19"/>
  <c r="K652" i="19"/>
  <c r="K651" i="19"/>
  <c r="K650" i="19"/>
  <c r="K649" i="19"/>
  <c r="K648" i="19"/>
  <c r="K647" i="19"/>
  <c r="K646" i="19"/>
  <c r="K645" i="19"/>
  <c r="K644" i="19"/>
  <c r="K643" i="19"/>
  <c r="K642" i="19"/>
  <c r="K641" i="19"/>
  <c r="K640" i="19"/>
  <c r="K639" i="19"/>
  <c r="K638" i="19"/>
  <c r="K637" i="19"/>
  <c r="K636" i="19"/>
  <c r="K635" i="19"/>
  <c r="K634" i="19"/>
  <c r="K633" i="19"/>
  <c r="K632" i="19"/>
  <c r="K631" i="19"/>
  <c r="K630" i="19"/>
  <c r="K629" i="19"/>
  <c r="K628" i="19"/>
  <c r="K627" i="19"/>
  <c r="K626" i="19"/>
  <c r="K625" i="19"/>
  <c r="K624" i="19"/>
  <c r="K623" i="19"/>
  <c r="K622" i="19"/>
  <c r="K621" i="19"/>
  <c r="K620" i="19"/>
  <c r="K619" i="19"/>
  <c r="K618" i="19"/>
  <c r="K617" i="19"/>
  <c r="K616" i="19"/>
  <c r="K615" i="19"/>
  <c r="K614" i="19"/>
  <c r="K613" i="19"/>
  <c r="K612" i="19"/>
  <c r="K611" i="19"/>
  <c r="K610" i="19"/>
  <c r="K609" i="19"/>
  <c r="K608" i="19"/>
  <c r="K607" i="19"/>
  <c r="K606" i="19"/>
  <c r="K605" i="19"/>
  <c r="K604" i="19"/>
  <c r="K603" i="19"/>
  <c r="K602" i="19"/>
  <c r="K601" i="19"/>
  <c r="K600" i="19"/>
  <c r="K599" i="19"/>
  <c r="K598" i="19"/>
  <c r="K597" i="19"/>
  <c r="K596" i="19"/>
  <c r="K595" i="19"/>
  <c r="K594" i="19"/>
  <c r="K593" i="19"/>
  <c r="K592" i="19"/>
  <c r="K591" i="19"/>
  <c r="K590" i="19"/>
  <c r="K589" i="19"/>
  <c r="K588" i="19"/>
  <c r="K587" i="19"/>
  <c r="K586" i="19"/>
  <c r="K585" i="19"/>
  <c r="K584" i="19"/>
  <c r="K583" i="19"/>
  <c r="K582" i="19"/>
  <c r="K581" i="19"/>
  <c r="K580" i="19"/>
  <c r="K579" i="19"/>
  <c r="K578" i="19"/>
  <c r="K577" i="19"/>
  <c r="K576" i="19"/>
  <c r="K575" i="19"/>
  <c r="K574" i="19"/>
  <c r="K573" i="19"/>
  <c r="K572" i="19"/>
  <c r="K571" i="19"/>
  <c r="K570" i="19"/>
  <c r="K569" i="19"/>
  <c r="K568" i="19"/>
  <c r="K567" i="19"/>
  <c r="K566" i="19"/>
  <c r="K565" i="19"/>
  <c r="K564" i="19"/>
  <c r="K563" i="19"/>
  <c r="K562" i="19"/>
  <c r="K561" i="19"/>
  <c r="K560" i="19"/>
  <c r="K559" i="19"/>
  <c r="K558" i="19"/>
  <c r="K557" i="19"/>
  <c r="K556" i="19"/>
  <c r="K555" i="19"/>
  <c r="K554" i="19"/>
  <c r="K553" i="19"/>
  <c r="K552" i="19"/>
  <c r="K551" i="19"/>
  <c r="K550" i="19"/>
  <c r="K549" i="19"/>
  <c r="K548" i="19"/>
  <c r="K547" i="19"/>
  <c r="K546" i="19"/>
  <c r="K545" i="19"/>
  <c r="K544" i="19"/>
  <c r="K543" i="19"/>
  <c r="K542" i="19"/>
  <c r="K541" i="19"/>
  <c r="K540" i="19"/>
  <c r="K539" i="19"/>
  <c r="K538" i="19"/>
  <c r="K537" i="19"/>
  <c r="K536" i="19"/>
  <c r="K535" i="19"/>
  <c r="K534" i="19"/>
  <c r="K533" i="19"/>
  <c r="K532" i="19"/>
  <c r="K531" i="19"/>
  <c r="K530" i="19"/>
  <c r="K529" i="19"/>
  <c r="K528" i="19"/>
  <c r="K527" i="19"/>
  <c r="K526" i="19"/>
  <c r="K525" i="19"/>
  <c r="K524" i="19"/>
  <c r="K523" i="19"/>
  <c r="K522" i="19"/>
  <c r="K521" i="19"/>
  <c r="K520" i="19"/>
  <c r="K519" i="19"/>
  <c r="K518" i="19"/>
  <c r="K517" i="19"/>
  <c r="K516" i="19"/>
  <c r="K515" i="19"/>
  <c r="K514" i="19"/>
  <c r="K513" i="19"/>
  <c r="K512" i="19"/>
  <c r="K511" i="19"/>
  <c r="K510" i="19"/>
  <c r="K509" i="19"/>
  <c r="K508" i="19"/>
  <c r="K507" i="19"/>
  <c r="K506" i="19"/>
  <c r="K505" i="19"/>
  <c r="K504" i="19"/>
  <c r="K503" i="19"/>
  <c r="K502" i="19"/>
  <c r="K501" i="19"/>
  <c r="K500" i="19"/>
  <c r="K499" i="19"/>
  <c r="K498" i="19"/>
  <c r="K497" i="19"/>
  <c r="K496" i="19"/>
  <c r="K495" i="19"/>
  <c r="K494" i="19"/>
  <c r="K493" i="19"/>
  <c r="K492" i="19"/>
  <c r="K491" i="19"/>
  <c r="K490" i="19"/>
  <c r="K489" i="19"/>
  <c r="K488" i="19"/>
  <c r="K487" i="19"/>
  <c r="K486" i="19"/>
  <c r="K485" i="19"/>
  <c r="K484" i="19"/>
  <c r="K483" i="19"/>
  <c r="K482" i="19"/>
  <c r="K481" i="19"/>
  <c r="K480" i="19"/>
  <c r="K479" i="19"/>
  <c r="K478" i="19"/>
  <c r="K477" i="19"/>
  <c r="K476" i="19"/>
  <c r="K475" i="19"/>
  <c r="K474" i="19"/>
  <c r="K473" i="19"/>
  <c r="K472" i="19"/>
  <c r="K471" i="19"/>
  <c r="K470" i="19"/>
  <c r="K469" i="19"/>
  <c r="K468" i="19"/>
  <c r="K467" i="19"/>
  <c r="K466" i="19"/>
  <c r="K465" i="19"/>
  <c r="K464" i="19"/>
  <c r="K463" i="19"/>
  <c r="K462" i="19"/>
  <c r="K461" i="19"/>
  <c r="K460" i="19"/>
  <c r="K459" i="19"/>
  <c r="K458" i="19"/>
  <c r="K457" i="19"/>
  <c r="K456" i="19"/>
  <c r="K455" i="19"/>
  <c r="K454" i="19"/>
  <c r="K453" i="19"/>
  <c r="K452" i="19"/>
  <c r="K451" i="19"/>
  <c r="K450" i="19"/>
  <c r="K449" i="19"/>
  <c r="K448" i="19"/>
  <c r="K447" i="19"/>
  <c r="K446" i="19"/>
  <c r="K445" i="19"/>
  <c r="K444" i="19"/>
  <c r="K443" i="19"/>
  <c r="K442" i="19"/>
  <c r="K441" i="19"/>
  <c r="K440" i="19"/>
  <c r="K439" i="19"/>
  <c r="K438" i="19"/>
  <c r="K437" i="19"/>
  <c r="K436" i="19"/>
  <c r="K435" i="19"/>
  <c r="K434" i="19"/>
  <c r="K433" i="19"/>
  <c r="K432" i="19"/>
  <c r="K431" i="19"/>
  <c r="K430" i="19"/>
  <c r="K429" i="19"/>
  <c r="K428" i="19"/>
  <c r="K427" i="19"/>
  <c r="K426" i="19"/>
  <c r="K425" i="19"/>
  <c r="K424" i="19"/>
  <c r="K423" i="19"/>
  <c r="K422" i="19"/>
  <c r="K421" i="19"/>
  <c r="K420" i="19"/>
  <c r="K419" i="19"/>
  <c r="K418" i="19"/>
  <c r="K417" i="19"/>
  <c r="K416" i="19"/>
  <c r="K415" i="19"/>
  <c r="K414" i="19"/>
  <c r="K413" i="19"/>
  <c r="K412" i="19"/>
  <c r="K411" i="19"/>
  <c r="K410" i="19"/>
  <c r="K409" i="19"/>
  <c r="K408" i="19"/>
  <c r="K407" i="19"/>
  <c r="K406" i="19"/>
  <c r="K405" i="19"/>
  <c r="K404" i="19"/>
  <c r="K403" i="19"/>
  <c r="K402" i="19"/>
  <c r="K401" i="19"/>
  <c r="K400" i="19"/>
  <c r="K399" i="19"/>
  <c r="K398" i="19"/>
  <c r="K397" i="19"/>
  <c r="K396" i="19"/>
  <c r="K395" i="19"/>
  <c r="K394" i="19"/>
  <c r="K393" i="19"/>
  <c r="K392" i="19"/>
  <c r="K391" i="19"/>
  <c r="K390" i="19"/>
  <c r="K389" i="19"/>
  <c r="K388" i="19"/>
  <c r="K387" i="19"/>
  <c r="K386" i="19"/>
  <c r="K385" i="19"/>
  <c r="K384" i="19"/>
  <c r="K383" i="19"/>
  <c r="K382" i="19"/>
  <c r="K381" i="19"/>
  <c r="K380" i="19"/>
  <c r="K379" i="19"/>
  <c r="K378" i="19"/>
  <c r="K377" i="19"/>
  <c r="K376" i="19"/>
  <c r="K375" i="19"/>
  <c r="K374" i="19"/>
  <c r="K373" i="19"/>
  <c r="K372" i="19"/>
  <c r="K371" i="19"/>
  <c r="K370" i="19"/>
  <c r="K369" i="19"/>
  <c r="K368" i="19"/>
  <c r="K367" i="19"/>
  <c r="K366" i="19"/>
  <c r="K365" i="19"/>
  <c r="K364" i="19"/>
  <c r="K363" i="19"/>
  <c r="K362" i="19"/>
  <c r="K361" i="19"/>
  <c r="K360" i="19"/>
  <c r="K359" i="19"/>
  <c r="K358" i="19"/>
  <c r="K357" i="19"/>
  <c r="K356" i="19"/>
  <c r="K355" i="19"/>
  <c r="K354" i="19"/>
  <c r="K353" i="19"/>
  <c r="K352" i="19"/>
  <c r="K351" i="19"/>
  <c r="K350" i="19"/>
  <c r="K349" i="19"/>
  <c r="K348" i="19"/>
  <c r="K347" i="19"/>
  <c r="K346" i="19"/>
  <c r="K345" i="19"/>
  <c r="K344" i="19"/>
  <c r="K343" i="19"/>
  <c r="K342" i="19"/>
  <c r="K341" i="19"/>
  <c r="K340" i="19"/>
  <c r="K339" i="19"/>
  <c r="K338" i="19"/>
  <c r="K337" i="19"/>
  <c r="K336" i="19"/>
  <c r="K335" i="19"/>
  <c r="K334" i="19"/>
  <c r="K333" i="19"/>
  <c r="K332" i="19"/>
  <c r="K331" i="19"/>
  <c r="K330" i="19"/>
  <c r="K329" i="19"/>
  <c r="K328" i="19"/>
  <c r="K327" i="19"/>
  <c r="K326" i="19"/>
  <c r="K325" i="19"/>
  <c r="K324" i="19"/>
  <c r="K323" i="19"/>
  <c r="K322" i="19"/>
  <c r="K321" i="19"/>
  <c r="K320" i="19"/>
  <c r="K319" i="19"/>
  <c r="K318" i="19"/>
  <c r="K317" i="19"/>
  <c r="K316" i="19"/>
  <c r="K315" i="19"/>
  <c r="K314" i="19"/>
  <c r="K313" i="19"/>
  <c r="K312" i="19"/>
  <c r="K311" i="19"/>
  <c r="K310" i="19"/>
  <c r="K309" i="19"/>
  <c r="K308" i="19"/>
  <c r="K307" i="19"/>
  <c r="K306" i="19"/>
  <c r="K305" i="19"/>
  <c r="K304" i="19"/>
  <c r="K303" i="19"/>
  <c r="K302" i="19"/>
  <c r="K301" i="19"/>
  <c r="K300" i="19"/>
  <c r="K299" i="19"/>
  <c r="K298" i="19"/>
  <c r="K297" i="19"/>
  <c r="K296" i="19"/>
  <c r="K295" i="19"/>
  <c r="K294" i="19"/>
  <c r="K293" i="19"/>
  <c r="K292" i="19"/>
  <c r="K291" i="19"/>
  <c r="K290" i="19"/>
  <c r="K289" i="19"/>
  <c r="K288" i="19"/>
  <c r="K287" i="19"/>
  <c r="K286" i="19"/>
  <c r="K285" i="19"/>
  <c r="K284" i="19"/>
  <c r="K283" i="19"/>
  <c r="K282" i="19"/>
  <c r="K281" i="19"/>
  <c r="K280" i="19"/>
  <c r="K279" i="19"/>
  <c r="K278" i="19"/>
  <c r="K277" i="19"/>
  <c r="K276" i="19"/>
  <c r="K275" i="19"/>
  <c r="K274" i="19"/>
  <c r="K273" i="19"/>
  <c r="K272" i="19"/>
  <c r="K271" i="19"/>
  <c r="K270" i="19"/>
  <c r="K269" i="19"/>
  <c r="K268" i="19"/>
  <c r="K267" i="19"/>
  <c r="K266" i="19"/>
  <c r="K265" i="19"/>
  <c r="K264" i="19"/>
  <c r="K263" i="19"/>
  <c r="K262" i="19"/>
  <c r="K261" i="19"/>
  <c r="K260" i="19"/>
  <c r="K259" i="19"/>
  <c r="K258" i="19"/>
  <c r="K257" i="19"/>
  <c r="K256" i="19"/>
  <c r="K255" i="19"/>
  <c r="K254" i="19"/>
  <c r="K253" i="19"/>
  <c r="K252" i="19"/>
  <c r="K251" i="19"/>
  <c r="K250" i="19"/>
  <c r="K249" i="19"/>
  <c r="K248" i="19"/>
  <c r="K247" i="19"/>
  <c r="K246" i="19"/>
  <c r="K245" i="19"/>
  <c r="K244" i="19"/>
  <c r="K243" i="19"/>
  <c r="K242" i="19"/>
  <c r="K241" i="19"/>
  <c r="K240" i="19"/>
  <c r="K239" i="19"/>
  <c r="K238" i="19"/>
  <c r="K237" i="19"/>
  <c r="K236" i="19"/>
  <c r="K235" i="19"/>
  <c r="K234" i="19"/>
  <c r="K233" i="19"/>
  <c r="K232" i="19"/>
  <c r="K231" i="19"/>
  <c r="K230" i="19"/>
  <c r="K229" i="19"/>
  <c r="K228" i="19"/>
  <c r="K227" i="19"/>
  <c r="K226" i="19"/>
  <c r="K225" i="19"/>
  <c r="K224" i="19"/>
  <c r="K223" i="19"/>
  <c r="K222" i="19"/>
  <c r="K221" i="19"/>
  <c r="K220" i="19"/>
  <c r="K219" i="19"/>
  <c r="K218" i="19"/>
  <c r="K217" i="19"/>
  <c r="K216" i="19"/>
  <c r="K215" i="19"/>
  <c r="K214" i="19"/>
  <c r="K213" i="19"/>
  <c r="K212" i="19"/>
  <c r="K211" i="19"/>
  <c r="K210" i="19"/>
  <c r="K209" i="19"/>
  <c r="K208" i="19"/>
  <c r="K207" i="19"/>
  <c r="K206" i="19"/>
  <c r="K205" i="19"/>
  <c r="K204" i="19"/>
  <c r="K203" i="19"/>
  <c r="K202" i="19"/>
  <c r="K201" i="19"/>
  <c r="K200" i="19"/>
  <c r="K199" i="19"/>
  <c r="K198" i="19"/>
  <c r="K197" i="19"/>
  <c r="K196" i="19"/>
  <c r="K195" i="19"/>
  <c r="K194" i="19"/>
  <c r="K193" i="19"/>
  <c r="K192" i="19"/>
  <c r="K191" i="19"/>
  <c r="K190" i="19"/>
  <c r="K189" i="19"/>
  <c r="K188" i="19"/>
  <c r="K187" i="19"/>
  <c r="K186" i="19"/>
  <c r="K185" i="19"/>
  <c r="K184" i="19"/>
  <c r="K183" i="19"/>
  <c r="K182" i="19"/>
  <c r="K181" i="19"/>
  <c r="K180" i="19"/>
  <c r="K179" i="19"/>
  <c r="K178" i="19"/>
  <c r="K177" i="19"/>
  <c r="K176" i="19"/>
  <c r="K175" i="19"/>
  <c r="K174" i="19"/>
  <c r="K173" i="19"/>
  <c r="K172" i="19"/>
  <c r="K171" i="19"/>
  <c r="K170" i="19"/>
  <c r="K169" i="19"/>
  <c r="K168" i="19"/>
  <c r="K167" i="19"/>
  <c r="K166" i="19"/>
  <c r="K165" i="19"/>
  <c r="K164" i="19"/>
  <c r="K163" i="19"/>
  <c r="K162" i="19"/>
  <c r="K161" i="19"/>
  <c r="K160" i="19"/>
  <c r="K159" i="19"/>
  <c r="K158" i="19"/>
  <c r="K157" i="19"/>
  <c r="K156" i="19"/>
  <c r="K155" i="19"/>
  <c r="K154" i="19"/>
  <c r="K153" i="19"/>
  <c r="K152" i="19"/>
  <c r="K151" i="19"/>
  <c r="K150" i="19"/>
  <c r="K149" i="19"/>
  <c r="K148" i="19"/>
  <c r="K147" i="19"/>
  <c r="K146" i="19"/>
  <c r="K145" i="19"/>
  <c r="K144" i="19"/>
  <c r="K143" i="19"/>
  <c r="K142" i="19"/>
  <c r="K141" i="19"/>
  <c r="K140" i="19"/>
  <c r="K139" i="19"/>
  <c r="K138" i="19"/>
  <c r="K137" i="19"/>
  <c r="K136" i="19"/>
  <c r="K135" i="19"/>
  <c r="K134" i="19"/>
  <c r="K133" i="19"/>
  <c r="K132" i="19"/>
  <c r="K131" i="19"/>
  <c r="K130" i="19"/>
  <c r="K129" i="19"/>
  <c r="K128" i="19"/>
  <c r="K127" i="19"/>
  <c r="K126" i="19"/>
  <c r="K125" i="19"/>
  <c r="K124" i="19"/>
  <c r="K123" i="19"/>
  <c r="K122" i="19"/>
  <c r="K121" i="19"/>
  <c r="K120" i="19"/>
  <c r="K119" i="19"/>
  <c r="K118" i="19"/>
  <c r="K117" i="19"/>
  <c r="K116" i="19"/>
  <c r="K115" i="19"/>
  <c r="K114" i="19"/>
  <c r="K113" i="19"/>
  <c r="K112" i="19"/>
  <c r="K111" i="19"/>
  <c r="K110" i="19"/>
  <c r="K109" i="19"/>
  <c r="K108" i="19"/>
  <c r="K107" i="19"/>
  <c r="K106" i="19"/>
  <c r="K105" i="19"/>
  <c r="K104" i="19"/>
  <c r="K103" i="19"/>
  <c r="K102" i="19"/>
  <c r="K101" i="19"/>
  <c r="K100" i="19"/>
  <c r="K99" i="19"/>
  <c r="K98" i="19"/>
  <c r="K97" i="19"/>
  <c r="K96" i="19"/>
  <c r="K95" i="19"/>
  <c r="K94" i="19"/>
  <c r="K93" i="19"/>
  <c r="K92" i="19"/>
  <c r="K91" i="19"/>
  <c r="K90" i="19"/>
  <c r="K89" i="19"/>
  <c r="K88" i="19"/>
  <c r="K87" i="19"/>
  <c r="K86" i="19"/>
  <c r="K85" i="19"/>
  <c r="K84" i="19"/>
  <c r="K83" i="19"/>
  <c r="K82" i="19"/>
  <c r="K81" i="19"/>
  <c r="K80" i="19"/>
  <c r="K79" i="19"/>
  <c r="K78" i="19"/>
  <c r="K77" i="19"/>
  <c r="K76" i="19"/>
  <c r="K75" i="19"/>
  <c r="K74" i="19"/>
  <c r="K73" i="19"/>
  <c r="K72" i="19"/>
  <c r="K71" i="19"/>
  <c r="K70" i="19"/>
  <c r="K69" i="19"/>
  <c r="K68" i="19"/>
  <c r="K67" i="19"/>
  <c r="K66" i="19"/>
  <c r="K65" i="19"/>
  <c r="K64" i="19"/>
  <c r="K63" i="19"/>
  <c r="K62" i="19"/>
  <c r="K53" i="19"/>
  <c r="F52" i="19"/>
  <c r="D41" i="19" a="1"/>
  <c r="F51" i="19" s="1"/>
  <c r="E35" i="19"/>
  <c r="K1059" i="18"/>
  <c r="K1058" i="18"/>
  <c r="K1057" i="18"/>
  <c r="K1056" i="18"/>
  <c r="K1055" i="18"/>
  <c r="K1054" i="18"/>
  <c r="K1053" i="18"/>
  <c r="K1052" i="18"/>
  <c r="K1051" i="18"/>
  <c r="K1050" i="18"/>
  <c r="K1049" i="18"/>
  <c r="K1048" i="18"/>
  <c r="K1047" i="18"/>
  <c r="K1046" i="18"/>
  <c r="K1045" i="18"/>
  <c r="K1044" i="18"/>
  <c r="K1043" i="18"/>
  <c r="K1042" i="18"/>
  <c r="K1041" i="18"/>
  <c r="K1040" i="18"/>
  <c r="K1039" i="18"/>
  <c r="K1038" i="18"/>
  <c r="K1037" i="18"/>
  <c r="K1036" i="18"/>
  <c r="K1035" i="18"/>
  <c r="K1034" i="18"/>
  <c r="K1033" i="18"/>
  <c r="K1032" i="18"/>
  <c r="K1031" i="18"/>
  <c r="K1030" i="18"/>
  <c r="K1029" i="18"/>
  <c r="K1028" i="18"/>
  <c r="K1027" i="18"/>
  <c r="K1026" i="18"/>
  <c r="K1025" i="18"/>
  <c r="K1024" i="18"/>
  <c r="K1023" i="18"/>
  <c r="K1022" i="18"/>
  <c r="K1021" i="18"/>
  <c r="K1020" i="18"/>
  <c r="K1019" i="18"/>
  <c r="K1018" i="18"/>
  <c r="K1017" i="18"/>
  <c r="K1016" i="18"/>
  <c r="K1015" i="18"/>
  <c r="K1014" i="18"/>
  <c r="K1013" i="18"/>
  <c r="K1012" i="18"/>
  <c r="K1011" i="18"/>
  <c r="K1010" i="18"/>
  <c r="K1009" i="18"/>
  <c r="K1008" i="18"/>
  <c r="K1007" i="18"/>
  <c r="K1006" i="18"/>
  <c r="K1005" i="18"/>
  <c r="K1004" i="18"/>
  <c r="K1003" i="18"/>
  <c r="K1002" i="18"/>
  <c r="K1001" i="18"/>
  <c r="K1000" i="18"/>
  <c r="K999" i="18"/>
  <c r="K998" i="18"/>
  <c r="K997" i="18"/>
  <c r="K996" i="18"/>
  <c r="K995" i="18"/>
  <c r="K994" i="18"/>
  <c r="K993" i="18"/>
  <c r="K992" i="18"/>
  <c r="K991" i="18"/>
  <c r="K990" i="18"/>
  <c r="K989" i="18"/>
  <c r="K988" i="18"/>
  <c r="K987" i="18"/>
  <c r="K986" i="18"/>
  <c r="K985" i="18"/>
  <c r="K984" i="18"/>
  <c r="K983" i="18"/>
  <c r="K982" i="18"/>
  <c r="K981" i="18"/>
  <c r="K980" i="18"/>
  <c r="K979" i="18"/>
  <c r="K978" i="18"/>
  <c r="K977" i="18"/>
  <c r="K976" i="18"/>
  <c r="K975" i="18"/>
  <c r="K974" i="18"/>
  <c r="K973" i="18"/>
  <c r="K972" i="18"/>
  <c r="K971" i="18"/>
  <c r="K970" i="18"/>
  <c r="K969" i="18"/>
  <c r="K968" i="18"/>
  <c r="K967" i="18"/>
  <c r="K966" i="18"/>
  <c r="K965" i="18"/>
  <c r="K964" i="18"/>
  <c r="K963" i="18"/>
  <c r="K962" i="18"/>
  <c r="K961" i="18"/>
  <c r="K960" i="18"/>
  <c r="K959" i="18"/>
  <c r="K958" i="18"/>
  <c r="K957" i="18"/>
  <c r="K956" i="18"/>
  <c r="K955" i="18"/>
  <c r="K954" i="18"/>
  <c r="K953" i="18"/>
  <c r="K952" i="18"/>
  <c r="K951" i="18"/>
  <c r="K950" i="18"/>
  <c r="K949" i="18"/>
  <c r="K948" i="18"/>
  <c r="K947" i="18"/>
  <c r="K946" i="18"/>
  <c r="K945" i="18"/>
  <c r="K944" i="18"/>
  <c r="K943" i="18"/>
  <c r="K942" i="18"/>
  <c r="K941" i="18"/>
  <c r="K940" i="18"/>
  <c r="K939" i="18"/>
  <c r="K938" i="18"/>
  <c r="K937" i="18"/>
  <c r="K936" i="18"/>
  <c r="K935" i="18"/>
  <c r="K934" i="18"/>
  <c r="K933" i="18"/>
  <c r="K932" i="18"/>
  <c r="K931" i="18"/>
  <c r="K930" i="18"/>
  <c r="K929" i="18"/>
  <c r="K928" i="18"/>
  <c r="K927" i="18"/>
  <c r="K926" i="18"/>
  <c r="K925" i="18"/>
  <c r="K924" i="18"/>
  <c r="K923" i="18"/>
  <c r="K922" i="18"/>
  <c r="K921" i="18"/>
  <c r="K920" i="18"/>
  <c r="K919" i="18"/>
  <c r="K918" i="18"/>
  <c r="K917" i="18"/>
  <c r="K916" i="18"/>
  <c r="K915" i="18"/>
  <c r="K914" i="18"/>
  <c r="K913" i="18"/>
  <c r="K912" i="18"/>
  <c r="K911" i="18"/>
  <c r="K910" i="18"/>
  <c r="K909" i="18"/>
  <c r="K908" i="18"/>
  <c r="K907" i="18"/>
  <c r="K906" i="18"/>
  <c r="K905" i="18"/>
  <c r="K904" i="18"/>
  <c r="K903" i="18"/>
  <c r="K902" i="18"/>
  <c r="K901" i="18"/>
  <c r="K900" i="18"/>
  <c r="K899" i="18"/>
  <c r="K898" i="18"/>
  <c r="K897" i="18"/>
  <c r="K896" i="18"/>
  <c r="K895" i="18"/>
  <c r="K894" i="18"/>
  <c r="K893" i="18"/>
  <c r="K892" i="18"/>
  <c r="K891" i="18"/>
  <c r="K890" i="18"/>
  <c r="K889" i="18"/>
  <c r="K888" i="18"/>
  <c r="K887" i="18"/>
  <c r="K886" i="18"/>
  <c r="K885" i="18"/>
  <c r="K884" i="18"/>
  <c r="K883" i="18"/>
  <c r="K882" i="18"/>
  <c r="K881" i="18"/>
  <c r="K880" i="18"/>
  <c r="K879" i="18"/>
  <c r="K878" i="18"/>
  <c r="K877" i="18"/>
  <c r="K876" i="18"/>
  <c r="K875" i="18"/>
  <c r="K874" i="18"/>
  <c r="K873" i="18"/>
  <c r="K872" i="18"/>
  <c r="K871" i="18"/>
  <c r="K870" i="18"/>
  <c r="K869" i="18"/>
  <c r="K868" i="18"/>
  <c r="K867" i="18"/>
  <c r="K866" i="18"/>
  <c r="K865" i="18"/>
  <c r="K864" i="18"/>
  <c r="K863" i="18"/>
  <c r="K862" i="18"/>
  <c r="K861" i="18"/>
  <c r="K860" i="18"/>
  <c r="K859" i="18"/>
  <c r="K858" i="18"/>
  <c r="K857" i="18"/>
  <c r="K856" i="18"/>
  <c r="K855" i="18"/>
  <c r="K854" i="18"/>
  <c r="K853" i="18"/>
  <c r="K852" i="18"/>
  <c r="K851" i="18"/>
  <c r="K850" i="18"/>
  <c r="K849" i="18"/>
  <c r="K848" i="18"/>
  <c r="K847" i="18"/>
  <c r="K846" i="18"/>
  <c r="K845" i="18"/>
  <c r="K844" i="18"/>
  <c r="K843" i="18"/>
  <c r="K842" i="18"/>
  <c r="K841" i="18"/>
  <c r="K840" i="18"/>
  <c r="K839" i="18"/>
  <c r="K838" i="18"/>
  <c r="K837" i="18"/>
  <c r="K836" i="18"/>
  <c r="K835" i="18"/>
  <c r="K834" i="18"/>
  <c r="K833" i="18"/>
  <c r="K832" i="18"/>
  <c r="K831" i="18"/>
  <c r="K830" i="18"/>
  <c r="K829" i="18"/>
  <c r="K828" i="18"/>
  <c r="K827" i="18"/>
  <c r="K826" i="18"/>
  <c r="K825" i="18"/>
  <c r="K824" i="18"/>
  <c r="K823" i="18"/>
  <c r="K822" i="18"/>
  <c r="K821" i="18"/>
  <c r="K820" i="18"/>
  <c r="K819" i="18"/>
  <c r="K818" i="18"/>
  <c r="K817" i="18"/>
  <c r="K816" i="18"/>
  <c r="K815" i="18"/>
  <c r="K814" i="18"/>
  <c r="K813" i="18"/>
  <c r="K812" i="18"/>
  <c r="K811" i="18"/>
  <c r="K810" i="18"/>
  <c r="K809" i="18"/>
  <c r="K808" i="18"/>
  <c r="K807" i="18"/>
  <c r="K806" i="18"/>
  <c r="K805" i="18"/>
  <c r="K804" i="18"/>
  <c r="K803" i="18"/>
  <c r="K802" i="18"/>
  <c r="K801" i="18"/>
  <c r="K800" i="18"/>
  <c r="K799" i="18"/>
  <c r="K798" i="18"/>
  <c r="K797" i="18"/>
  <c r="K796" i="18"/>
  <c r="K795" i="18"/>
  <c r="K794" i="18"/>
  <c r="K793" i="18"/>
  <c r="K792" i="18"/>
  <c r="K791" i="18"/>
  <c r="K790" i="18"/>
  <c r="K789" i="18"/>
  <c r="K788" i="18"/>
  <c r="K787" i="18"/>
  <c r="K786" i="18"/>
  <c r="K785" i="18"/>
  <c r="K784" i="18"/>
  <c r="K783" i="18"/>
  <c r="K782" i="18"/>
  <c r="K781" i="18"/>
  <c r="K780" i="18"/>
  <c r="K779" i="18"/>
  <c r="K778" i="18"/>
  <c r="K777" i="18"/>
  <c r="K776" i="18"/>
  <c r="K775" i="18"/>
  <c r="K774" i="18"/>
  <c r="K773" i="18"/>
  <c r="K772" i="18"/>
  <c r="K771" i="18"/>
  <c r="K770" i="18"/>
  <c r="K769" i="18"/>
  <c r="K768" i="18"/>
  <c r="K767" i="18"/>
  <c r="K766" i="18"/>
  <c r="K765" i="18"/>
  <c r="K764" i="18"/>
  <c r="K763" i="18"/>
  <c r="K762" i="18"/>
  <c r="K761" i="18"/>
  <c r="K760" i="18"/>
  <c r="K759" i="18"/>
  <c r="K758" i="18"/>
  <c r="K757" i="18"/>
  <c r="K756" i="18"/>
  <c r="K755" i="18"/>
  <c r="K754" i="18"/>
  <c r="K753" i="18"/>
  <c r="K752" i="18"/>
  <c r="K751" i="18"/>
  <c r="K750" i="18"/>
  <c r="K749" i="18"/>
  <c r="K748" i="18"/>
  <c r="K747" i="18"/>
  <c r="K746" i="18"/>
  <c r="K745" i="18"/>
  <c r="K744" i="18"/>
  <c r="K743" i="18"/>
  <c r="K742" i="18"/>
  <c r="K741" i="18"/>
  <c r="K740" i="18"/>
  <c r="K739" i="18"/>
  <c r="K738" i="18"/>
  <c r="K737" i="18"/>
  <c r="K736" i="18"/>
  <c r="K735" i="18"/>
  <c r="K734" i="18"/>
  <c r="K733" i="18"/>
  <c r="K732" i="18"/>
  <c r="K731" i="18"/>
  <c r="K730" i="18"/>
  <c r="K729" i="18"/>
  <c r="K728" i="18"/>
  <c r="K727" i="18"/>
  <c r="K726" i="18"/>
  <c r="K725" i="18"/>
  <c r="K724" i="18"/>
  <c r="K723" i="18"/>
  <c r="K722" i="18"/>
  <c r="K721" i="18"/>
  <c r="K720" i="18"/>
  <c r="K719" i="18"/>
  <c r="K718" i="18"/>
  <c r="K717" i="18"/>
  <c r="K716" i="18"/>
  <c r="K715" i="18"/>
  <c r="K714" i="18"/>
  <c r="K713" i="18"/>
  <c r="K712" i="18"/>
  <c r="K711" i="18"/>
  <c r="K710" i="18"/>
  <c r="K709" i="18"/>
  <c r="K708" i="18"/>
  <c r="K707" i="18"/>
  <c r="K706" i="18"/>
  <c r="K705" i="18"/>
  <c r="K704" i="18"/>
  <c r="K703" i="18"/>
  <c r="K702" i="18"/>
  <c r="K701" i="18"/>
  <c r="K700" i="18"/>
  <c r="K699" i="18"/>
  <c r="K698" i="18"/>
  <c r="K697" i="18"/>
  <c r="K696" i="18"/>
  <c r="K695" i="18"/>
  <c r="K694" i="18"/>
  <c r="K693" i="18"/>
  <c r="K692" i="18"/>
  <c r="K691" i="18"/>
  <c r="K690" i="18"/>
  <c r="K689" i="18"/>
  <c r="K688" i="18"/>
  <c r="K687" i="18"/>
  <c r="K686" i="18"/>
  <c r="K685" i="18"/>
  <c r="K684" i="18"/>
  <c r="K683" i="18"/>
  <c r="K682" i="18"/>
  <c r="K681" i="18"/>
  <c r="K680" i="18"/>
  <c r="K679" i="18"/>
  <c r="K678" i="18"/>
  <c r="K677" i="18"/>
  <c r="K676" i="18"/>
  <c r="K675" i="18"/>
  <c r="K674" i="18"/>
  <c r="K673" i="18"/>
  <c r="K672" i="18"/>
  <c r="K671" i="18"/>
  <c r="K670" i="18"/>
  <c r="K669" i="18"/>
  <c r="K668" i="18"/>
  <c r="K667" i="18"/>
  <c r="K666" i="18"/>
  <c r="K665" i="18"/>
  <c r="K664" i="18"/>
  <c r="K663" i="18"/>
  <c r="K662" i="18"/>
  <c r="K661" i="18"/>
  <c r="K660" i="18"/>
  <c r="K659" i="18"/>
  <c r="K658" i="18"/>
  <c r="K657" i="18"/>
  <c r="K656" i="18"/>
  <c r="K655" i="18"/>
  <c r="K654" i="18"/>
  <c r="K653" i="18"/>
  <c r="K652" i="18"/>
  <c r="K651" i="18"/>
  <c r="K650" i="18"/>
  <c r="K649" i="18"/>
  <c r="K648" i="18"/>
  <c r="K647" i="18"/>
  <c r="K646" i="18"/>
  <c r="K645" i="18"/>
  <c r="K644" i="18"/>
  <c r="K643" i="18"/>
  <c r="K642" i="18"/>
  <c r="K641" i="18"/>
  <c r="K640" i="18"/>
  <c r="K639" i="18"/>
  <c r="K638" i="18"/>
  <c r="K637" i="18"/>
  <c r="K636" i="18"/>
  <c r="K635" i="18"/>
  <c r="K634" i="18"/>
  <c r="K633" i="18"/>
  <c r="K632" i="18"/>
  <c r="K631" i="18"/>
  <c r="K630" i="18"/>
  <c r="K629" i="18"/>
  <c r="K628" i="18"/>
  <c r="K627" i="18"/>
  <c r="K626" i="18"/>
  <c r="K625" i="18"/>
  <c r="K624" i="18"/>
  <c r="K623" i="18"/>
  <c r="K622" i="18"/>
  <c r="K621" i="18"/>
  <c r="K620" i="18"/>
  <c r="K619" i="18"/>
  <c r="K618" i="18"/>
  <c r="K617" i="18"/>
  <c r="K616" i="18"/>
  <c r="K615" i="18"/>
  <c r="K614" i="18"/>
  <c r="K613" i="18"/>
  <c r="K612" i="18"/>
  <c r="K611" i="18"/>
  <c r="K610" i="18"/>
  <c r="K609" i="18"/>
  <c r="K608" i="18"/>
  <c r="K607" i="18"/>
  <c r="K606" i="18"/>
  <c r="K605" i="18"/>
  <c r="K604" i="18"/>
  <c r="K603" i="18"/>
  <c r="K602" i="18"/>
  <c r="K601" i="18"/>
  <c r="K600" i="18"/>
  <c r="K599" i="18"/>
  <c r="K598" i="18"/>
  <c r="K597" i="18"/>
  <c r="K596" i="18"/>
  <c r="K595" i="18"/>
  <c r="K594" i="18"/>
  <c r="K593" i="18"/>
  <c r="K592" i="18"/>
  <c r="K591" i="18"/>
  <c r="K590" i="18"/>
  <c r="K589" i="18"/>
  <c r="K588" i="18"/>
  <c r="K587" i="18"/>
  <c r="K586" i="18"/>
  <c r="K585" i="18"/>
  <c r="K584" i="18"/>
  <c r="K583" i="18"/>
  <c r="K582" i="18"/>
  <c r="K581" i="18"/>
  <c r="K580" i="18"/>
  <c r="K579" i="18"/>
  <c r="K578" i="18"/>
  <c r="K577" i="18"/>
  <c r="K576" i="18"/>
  <c r="K575" i="18"/>
  <c r="K574" i="18"/>
  <c r="K573" i="18"/>
  <c r="K572" i="18"/>
  <c r="K571" i="18"/>
  <c r="K570" i="18"/>
  <c r="K569" i="18"/>
  <c r="K568" i="18"/>
  <c r="K567" i="18"/>
  <c r="K566" i="18"/>
  <c r="K565" i="18"/>
  <c r="K564" i="18"/>
  <c r="K563" i="18"/>
  <c r="K562" i="18"/>
  <c r="K561" i="18"/>
  <c r="K560" i="18"/>
  <c r="K559" i="18"/>
  <c r="K558" i="18"/>
  <c r="K557" i="18"/>
  <c r="K556" i="18"/>
  <c r="K555" i="18"/>
  <c r="K554" i="18"/>
  <c r="K553" i="18"/>
  <c r="K552" i="18"/>
  <c r="K551" i="18"/>
  <c r="K550" i="18"/>
  <c r="K549" i="18"/>
  <c r="K548" i="18"/>
  <c r="K547" i="18"/>
  <c r="K546" i="18"/>
  <c r="K545" i="18"/>
  <c r="K544" i="18"/>
  <c r="K543" i="18"/>
  <c r="K542" i="18"/>
  <c r="K541" i="18"/>
  <c r="K540" i="18"/>
  <c r="K539" i="18"/>
  <c r="K538" i="18"/>
  <c r="K537" i="18"/>
  <c r="K536" i="18"/>
  <c r="K535" i="18"/>
  <c r="K534" i="18"/>
  <c r="K533" i="18"/>
  <c r="K532" i="18"/>
  <c r="K531" i="18"/>
  <c r="K530" i="18"/>
  <c r="K529" i="18"/>
  <c r="K528" i="18"/>
  <c r="K527" i="18"/>
  <c r="K526" i="18"/>
  <c r="K525" i="18"/>
  <c r="K524" i="18"/>
  <c r="K523" i="18"/>
  <c r="K522" i="18"/>
  <c r="K521" i="18"/>
  <c r="K520" i="18"/>
  <c r="K519" i="18"/>
  <c r="K518" i="18"/>
  <c r="K517" i="18"/>
  <c r="K516" i="18"/>
  <c r="K515" i="18"/>
  <c r="K514" i="18"/>
  <c r="K513" i="18"/>
  <c r="K512" i="18"/>
  <c r="K511" i="18"/>
  <c r="K510" i="18"/>
  <c r="K509" i="18"/>
  <c r="K508" i="18"/>
  <c r="K507" i="18"/>
  <c r="K506" i="18"/>
  <c r="K505" i="18"/>
  <c r="K504" i="18"/>
  <c r="K503" i="18"/>
  <c r="K502" i="18"/>
  <c r="K501" i="18"/>
  <c r="K500" i="18"/>
  <c r="K499" i="18"/>
  <c r="K498" i="18"/>
  <c r="K497" i="18"/>
  <c r="K496" i="18"/>
  <c r="K495" i="18"/>
  <c r="K494" i="18"/>
  <c r="K493" i="18"/>
  <c r="K492" i="18"/>
  <c r="K491" i="18"/>
  <c r="K490" i="18"/>
  <c r="K489" i="18"/>
  <c r="K488" i="18"/>
  <c r="K487" i="18"/>
  <c r="K486" i="18"/>
  <c r="K485" i="18"/>
  <c r="K484" i="18"/>
  <c r="K483" i="18"/>
  <c r="K482" i="18"/>
  <c r="K481" i="18"/>
  <c r="K480" i="18"/>
  <c r="K479" i="18"/>
  <c r="K478" i="18"/>
  <c r="K477" i="18"/>
  <c r="K476" i="18"/>
  <c r="K475" i="18"/>
  <c r="K474" i="18"/>
  <c r="K473" i="18"/>
  <c r="K472" i="18"/>
  <c r="K471" i="18"/>
  <c r="K470" i="18"/>
  <c r="K469" i="18"/>
  <c r="K468" i="18"/>
  <c r="K467" i="18"/>
  <c r="K466" i="18"/>
  <c r="K465" i="18"/>
  <c r="K464" i="18"/>
  <c r="K463" i="18"/>
  <c r="K462" i="18"/>
  <c r="K461" i="18"/>
  <c r="K460" i="18"/>
  <c r="K459" i="18"/>
  <c r="K458" i="18"/>
  <c r="K457" i="18"/>
  <c r="K456" i="18"/>
  <c r="K455" i="18"/>
  <c r="K454" i="18"/>
  <c r="K453" i="18"/>
  <c r="K452" i="18"/>
  <c r="K451" i="18"/>
  <c r="K450" i="18"/>
  <c r="K449" i="18"/>
  <c r="K448" i="18"/>
  <c r="K447" i="18"/>
  <c r="K446" i="18"/>
  <c r="K445" i="18"/>
  <c r="K444" i="18"/>
  <c r="K443" i="18"/>
  <c r="K442" i="18"/>
  <c r="K441" i="18"/>
  <c r="K440" i="18"/>
  <c r="K439" i="18"/>
  <c r="K438" i="18"/>
  <c r="K437" i="18"/>
  <c r="K436" i="18"/>
  <c r="K435" i="18"/>
  <c r="K434" i="18"/>
  <c r="K433" i="18"/>
  <c r="K432" i="18"/>
  <c r="K431" i="18"/>
  <c r="K430" i="18"/>
  <c r="K429" i="18"/>
  <c r="K428" i="18"/>
  <c r="K427" i="18"/>
  <c r="K426" i="18"/>
  <c r="K425" i="18"/>
  <c r="K424" i="18"/>
  <c r="K423" i="18"/>
  <c r="K422" i="18"/>
  <c r="K421" i="18"/>
  <c r="K420" i="18"/>
  <c r="K419" i="18"/>
  <c r="K418" i="18"/>
  <c r="K417" i="18"/>
  <c r="K416" i="18"/>
  <c r="K415" i="18"/>
  <c r="K414" i="18"/>
  <c r="K413" i="18"/>
  <c r="K412" i="18"/>
  <c r="K411" i="18"/>
  <c r="K410" i="18"/>
  <c r="K409" i="18"/>
  <c r="K408" i="18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53" i="18"/>
  <c r="F52" i="18"/>
  <c r="D41" i="18" a="1"/>
  <c r="F51" i="18" s="1"/>
  <c r="E35" i="18"/>
  <c r="K1059" i="17"/>
  <c r="K1058" i="17"/>
  <c r="K1057" i="17"/>
  <c r="K1056" i="17"/>
  <c r="K1055" i="17"/>
  <c r="K1054" i="17"/>
  <c r="K1053" i="17"/>
  <c r="K1052" i="17"/>
  <c r="K1051" i="17"/>
  <c r="K1050" i="17"/>
  <c r="K1049" i="17"/>
  <c r="K1048" i="17"/>
  <c r="K1047" i="17"/>
  <c r="K1046" i="17"/>
  <c r="K1045" i="17"/>
  <c r="K1044" i="17"/>
  <c r="K1043" i="17"/>
  <c r="K1042" i="17"/>
  <c r="K1041" i="17"/>
  <c r="K1040" i="17"/>
  <c r="K1039" i="17"/>
  <c r="K1038" i="17"/>
  <c r="K1037" i="17"/>
  <c r="K1036" i="17"/>
  <c r="K1035" i="17"/>
  <c r="K1034" i="17"/>
  <c r="K1033" i="17"/>
  <c r="K1032" i="17"/>
  <c r="K1031" i="17"/>
  <c r="K1030" i="17"/>
  <c r="K1029" i="17"/>
  <c r="K1028" i="17"/>
  <c r="K1027" i="17"/>
  <c r="K1026" i="17"/>
  <c r="K1025" i="17"/>
  <c r="K1024" i="17"/>
  <c r="K1023" i="17"/>
  <c r="K1022" i="17"/>
  <c r="K1021" i="17"/>
  <c r="K1020" i="17"/>
  <c r="K1019" i="17"/>
  <c r="K1018" i="17"/>
  <c r="K1017" i="17"/>
  <c r="K1016" i="17"/>
  <c r="K1015" i="17"/>
  <c r="K1014" i="17"/>
  <c r="K1013" i="17"/>
  <c r="K1012" i="17"/>
  <c r="K1011" i="17"/>
  <c r="K1010" i="17"/>
  <c r="K1009" i="17"/>
  <c r="K1008" i="17"/>
  <c r="K1007" i="17"/>
  <c r="K1006" i="17"/>
  <c r="K1005" i="17"/>
  <c r="K1004" i="17"/>
  <c r="K1003" i="17"/>
  <c r="K1002" i="17"/>
  <c r="K1001" i="17"/>
  <c r="K1000" i="17"/>
  <c r="K999" i="17"/>
  <c r="K998" i="17"/>
  <c r="K997" i="17"/>
  <c r="K996" i="17"/>
  <c r="K995" i="17"/>
  <c r="K994" i="17"/>
  <c r="K993" i="17"/>
  <c r="K992" i="17"/>
  <c r="K991" i="17"/>
  <c r="K990" i="17"/>
  <c r="K989" i="17"/>
  <c r="K988" i="17"/>
  <c r="K987" i="17"/>
  <c r="K986" i="17"/>
  <c r="K985" i="17"/>
  <c r="K984" i="17"/>
  <c r="K983" i="17"/>
  <c r="K982" i="17"/>
  <c r="K981" i="17"/>
  <c r="K980" i="17"/>
  <c r="K979" i="17"/>
  <c r="K978" i="17"/>
  <c r="K977" i="17"/>
  <c r="K976" i="17"/>
  <c r="K975" i="17"/>
  <c r="K974" i="17"/>
  <c r="K973" i="17"/>
  <c r="K972" i="17"/>
  <c r="K971" i="17"/>
  <c r="K970" i="17"/>
  <c r="K969" i="17"/>
  <c r="K968" i="17"/>
  <c r="K967" i="17"/>
  <c r="K966" i="17"/>
  <c r="K965" i="17"/>
  <c r="K964" i="17"/>
  <c r="K963" i="17"/>
  <c r="K962" i="17"/>
  <c r="K961" i="17"/>
  <c r="K960" i="17"/>
  <c r="K959" i="17"/>
  <c r="K958" i="17"/>
  <c r="K957" i="17"/>
  <c r="K956" i="17"/>
  <c r="K955" i="17"/>
  <c r="K954" i="17"/>
  <c r="K953" i="17"/>
  <c r="K952" i="17"/>
  <c r="K951" i="17"/>
  <c r="K950" i="17"/>
  <c r="K949" i="17"/>
  <c r="K948" i="17"/>
  <c r="K947" i="17"/>
  <c r="K946" i="17"/>
  <c r="K945" i="17"/>
  <c r="K944" i="17"/>
  <c r="K943" i="17"/>
  <c r="K942" i="17"/>
  <c r="K941" i="17"/>
  <c r="K940" i="17"/>
  <c r="K939" i="17"/>
  <c r="K938" i="17"/>
  <c r="K937" i="17"/>
  <c r="K936" i="17"/>
  <c r="K935" i="17"/>
  <c r="K934" i="17"/>
  <c r="K933" i="17"/>
  <c r="K932" i="17"/>
  <c r="K931" i="17"/>
  <c r="K930" i="17"/>
  <c r="K929" i="17"/>
  <c r="K928" i="17"/>
  <c r="K927" i="17"/>
  <c r="K926" i="17"/>
  <c r="K925" i="17"/>
  <c r="K924" i="17"/>
  <c r="K923" i="17"/>
  <c r="K922" i="17"/>
  <c r="K921" i="17"/>
  <c r="K920" i="17"/>
  <c r="K919" i="17"/>
  <c r="K918" i="17"/>
  <c r="K917" i="17"/>
  <c r="K916" i="17"/>
  <c r="K915" i="17"/>
  <c r="K914" i="17"/>
  <c r="K913" i="17"/>
  <c r="K912" i="17"/>
  <c r="K911" i="17"/>
  <c r="K910" i="17"/>
  <c r="K909" i="17"/>
  <c r="K908" i="17"/>
  <c r="K907" i="17"/>
  <c r="K906" i="17"/>
  <c r="K905" i="17"/>
  <c r="K904" i="17"/>
  <c r="K903" i="17"/>
  <c r="K902" i="17"/>
  <c r="K901" i="17"/>
  <c r="K900" i="17"/>
  <c r="K899" i="17"/>
  <c r="K898" i="17"/>
  <c r="K897" i="17"/>
  <c r="K896" i="17"/>
  <c r="K895" i="17"/>
  <c r="K894" i="17"/>
  <c r="K893" i="17"/>
  <c r="K892" i="17"/>
  <c r="K891" i="17"/>
  <c r="K890" i="17"/>
  <c r="K889" i="17"/>
  <c r="K888" i="17"/>
  <c r="K887" i="17"/>
  <c r="K886" i="17"/>
  <c r="K885" i="17"/>
  <c r="K884" i="17"/>
  <c r="K883" i="17"/>
  <c r="K882" i="17"/>
  <c r="K881" i="17"/>
  <c r="K880" i="17"/>
  <c r="K879" i="17"/>
  <c r="K878" i="17"/>
  <c r="K877" i="17"/>
  <c r="K876" i="17"/>
  <c r="K875" i="17"/>
  <c r="K874" i="17"/>
  <c r="K873" i="17"/>
  <c r="K872" i="17"/>
  <c r="K871" i="17"/>
  <c r="K870" i="17"/>
  <c r="K869" i="17"/>
  <c r="K868" i="17"/>
  <c r="K867" i="17"/>
  <c r="K866" i="17"/>
  <c r="K865" i="17"/>
  <c r="K864" i="17"/>
  <c r="K863" i="17"/>
  <c r="K862" i="17"/>
  <c r="K861" i="17"/>
  <c r="K860" i="17"/>
  <c r="K859" i="17"/>
  <c r="K858" i="17"/>
  <c r="K857" i="17"/>
  <c r="K856" i="17"/>
  <c r="K855" i="17"/>
  <c r="K854" i="17"/>
  <c r="K853" i="17"/>
  <c r="K852" i="17"/>
  <c r="K851" i="17"/>
  <c r="K850" i="17"/>
  <c r="K849" i="17"/>
  <c r="K848" i="17"/>
  <c r="K847" i="17"/>
  <c r="K846" i="17"/>
  <c r="K845" i="17"/>
  <c r="K844" i="17"/>
  <c r="K843" i="17"/>
  <c r="K842" i="17"/>
  <c r="K841" i="17"/>
  <c r="K840" i="17"/>
  <c r="K839" i="17"/>
  <c r="K838" i="17"/>
  <c r="K837" i="17"/>
  <c r="K836" i="17"/>
  <c r="K835" i="17"/>
  <c r="K834" i="17"/>
  <c r="K833" i="17"/>
  <c r="K832" i="17"/>
  <c r="K831" i="17"/>
  <c r="K830" i="17"/>
  <c r="K829" i="17"/>
  <c r="K828" i="17"/>
  <c r="K827" i="17"/>
  <c r="K826" i="17"/>
  <c r="K825" i="17"/>
  <c r="K824" i="17"/>
  <c r="K823" i="17"/>
  <c r="K822" i="17"/>
  <c r="K821" i="17"/>
  <c r="K820" i="17"/>
  <c r="K819" i="17"/>
  <c r="K818" i="17"/>
  <c r="K817" i="17"/>
  <c r="K816" i="17"/>
  <c r="K815" i="17"/>
  <c r="K814" i="17"/>
  <c r="K813" i="17"/>
  <c r="K812" i="17"/>
  <c r="K811" i="17"/>
  <c r="K810" i="17"/>
  <c r="K809" i="17"/>
  <c r="K808" i="17"/>
  <c r="K807" i="17"/>
  <c r="K806" i="17"/>
  <c r="K805" i="17"/>
  <c r="K804" i="17"/>
  <c r="K803" i="17"/>
  <c r="K802" i="17"/>
  <c r="K801" i="17"/>
  <c r="K800" i="17"/>
  <c r="K799" i="17"/>
  <c r="K798" i="17"/>
  <c r="K797" i="17"/>
  <c r="K796" i="17"/>
  <c r="K795" i="17"/>
  <c r="K794" i="17"/>
  <c r="K793" i="17"/>
  <c r="K792" i="17"/>
  <c r="K791" i="17"/>
  <c r="K790" i="17"/>
  <c r="K789" i="17"/>
  <c r="K788" i="17"/>
  <c r="K787" i="17"/>
  <c r="K786" i="17"/>
  <c r="K785" i="17"/>
  <c r="K784" i="17"/>
  <c r="K783" i="17"/>
  <c r="K782" i="17"/>
  <c r="K781" i="17"/>
  <c r="K780" i="17"/>
  <c r="K779" i="17"/>
  <c r="K778" i="17"/>
  <c r="K777" i="17"/>
  <c r="K776" i="17"/>
  <c r="K775" i="17"/>
  <c r="K774" i="17"/>
  <c r="K773" i="17"/>
  <c r="K772" i="17"/>
  <c r="K771" i="17"/>
  <c r="K770" i="17"/>
  <c r="K769" i="17"/>
  <c r="K768" i="17"/>
  <c r="K767" i="17"/>
  <c r="K766" i="17"/>
  <c r="K765" i="17"/>
  <c r="K764" i="17"/>
  <c r="K763" i="17"/>
  <c r="K762" i="17"/>
  <c r="K761" i="17"/>
  <c r="K760" i="17"/>
  <c r="K759" i="17"/>
  <c r="K758" i="17"/>
  <c r="K757" i="17"/>
  <c r="K756" i="17"/>
  <c r="K755" i="17"/>
  <c r="K754" i="17"/>
  <c r="K753" i="17"/>
  <c r="K752" i="17"/>
  <c r="K751" i="17"/>
  <c r="K750" i="17"/>
  <c r="K749" i="17"/>
  <c r="K748" i="17"/>
  <c r="K747" i="17"/>
  <c r="K746" i="17"/>
  <c r="K745" i="17"/>
  <c r="K744" i="17"/>
  <c r="K743" i="17"/>
  <c r="K742" i="17"/>
  <c r="K741" i="17"/>
  <c r="K740" i="17"/>
  <c r="K739" i="17"/>
  <c r="K738" i="17"/>
  <c r="K737" i="17"/>
  <c r="K736" i="17"/>
  <c r="K735" i="17"/>
  <c r="K734" i="17"/>
  <c r="K733" i="17"/>
  <c r="K732" i="17"/>
  <c r="K731" i="17"/>
  <c r="K730" i="17"/>
  <c r="K729" i="17"/>
  <c r="K728" i="17"/>
  <c r="K727" i="17"/>
  <c r="K726" i="17"/>
  <c r="K725" i="17"/>
  <c r="K724" i="17"/>
  <c r="K723" i="17"/>
  <c r="K722" i="17"/>
  <c r="K721" i="17"/>
  <c r="K720" i="17"/>
  <c r="K719" i="17"/>
  <c r="K718" i="17"/>
  <c r="K717" i="17"/>
  <c r="K716" i="17"/>
  <c r="K715" i="17"/>
  <c r="K714" i="17"/>
  <c r="K713" i="17"/>
  <c r="K712" i="17"/>
  <c r="K711" i="17"/>
  <c r="K710" i="17"/>
  <c r="K709" i="17"/>
  <c r="K708" i="17"/>
  <c r="K707" i="17"/>
  <c r="K706" i="17"/>
  <c r="K705" i="17"/>
  <c r="K704" i="17"/>
  <c r="K703" i="17"/>
  <c r="K702" i="17"/>
  <c r="K701" i="17"/>
  <c r="K700" i="17"/>
  <c r="K699" i="17"/>
  <c r="K698" i="17"/>
  <c r="K697" i="17"/>
  <c r="K696" i="17"/>
  <c r="K695" i="17"/>
  <c r="K694" i="17"/>
  <c r="K693" i="17"/>
  <c r="K692" i="17"/>
  <c r="K691" i="17"/>
  <c r="K690" i="17"/>
  <c r="K689" i="17"/>
  <c r="K688" i="17"/>
  <c r="K687" i="17"/>
  <c r="K686" i="17"/>
  <c r="K685" i="17"/>
  <c r="K684" i="17"/>
  <c r="K683" i="17"/>
  <c r="K682" i="17"/>
  <c r="K681" i="17"/>
  <c r="K680" i="17"/>
  <c r="K679" i="17"/>
  <c r="K678" i="17"/>
  <c r="K677" i="17"/>
  <c r="K676" i="17"/>
  <c r="K675" i="17"/>
  <c r="K674" i="17"/>
  <c r="K673" i="17"/>
  <c r="K672" i="17"/>
  <c r="K671" i="17"/>
  <c r="K670" i="17"/>
  <c r="K669" i="17"/>
  <c r="K668" i="17"/>
  <c r="K667" i="17"/>
  <c r="K666" i="17"/>
  <c r="K665" i="17"/>
  <c r="K664" i="17"/>
  <c r="K663" i="17"/>
  <c r="K662" i="17"/>
  <c r="K661" i="17"/>
  <c r="K660" i="17"/>
  <c r="K659" i="17"/>
  <c r="K658" i="17"/>
  <c r="K657" i="17"/>
  <c r="K656" i="17"/>
  <c r="K655" i="17"/>
  <c r="K654" i="17"/>
  <c r="K653" i="17"/>
  <c r="K652" i="17"/>
  <c r="K651" i="17"/>
  <c r="K650" i="17"/>
  <c r="K649" i="17"/>
  <c r="K648" i="17"/>
  <c r="K647" i="17"/>
  <c r="K646" i="17"/>
  <c r="K645" i="17"/>
  <c r="K644" i="17"/>
  <c r="K643" i="17"/>
  <c r="K642" i="17"/>
  <c r="K641" i="17"/>
  <c r="K640" i="17"/>
  <c r="K639" i="17"/>
  <c r="K638" i="17"/>
  <c r="K637" i="17"/>
  <c r="K636" i="17"/>
  <c r="K635" i="17"/>
  <c r="K634" i="17"/>
  <c r="K633" i="17"/>
  <c r="K632" i="17"/>
  <c r="K631" i="17"/>
  <c r="K630" i="17"/>
  <c r="K629" i="17"/>
  <c r="K628" i="17"/>
  <c r="K627" i="17"/>
  <c r="K626" i="17"/>
  <c r="K625" i="17"/>
  <c r="K624" i="17"/>
  <c r="K623" i="17"/>
  <c r="K622" i="17"/>
  <c r="K621" i="17"/>
  <c r="K620" i="17"/>
  <c r="K619" i="17"/>
  <c r="K618" i="17"/>
  <c r="K617" i="17"/>
  <c r="K616" i="17"/>
  <c r="K615" i="17"/>
  <c r="K614" i="17"/>
  <c r="K613" i="17"/>
  <c r="K612" i="17"/>
  <c r="K611" i="17"/>
  <c r="K610" i="17"/>
  <c r="K609" i="17"/>
  <c r="K608" i="17"/>
  <c r="K607" i="17"/>
  <c r="K606" i="17"/>
  <c r="K605" i="17"/>
  <c r="K604" i="17"/>
  <c r="K603" i="17"/>
  <c r="K602" i="17"/>
  <c r="K601" i="17"/>
  <c r="K600" i="17"/>
  <c r="K599" i="17"/>
  <c r="K598" i="17"/>
  <c r="K597" i="17"/>
  <c r="K596" i="17"/>
  <c r="K595" i="17"/>
  <c r="K594" i="17"/>
  <c r="K593" i="17"/>
  <c r="K592" i="17"/>
  <c r="K591" i="17"/>
  <c r="K590" i="17"/>
  <c r="K589" i="17"/>
  <c r="K588" i="17"/>
  <c r="K587" i="17"/>
  <c r="K586" i="17"/>
  <c r="K585" i="17"/>
  <c r="K584" i="17"/>
  <c r="K583" i="17"/>
  <c r="K582" i="17"/>
  <c r="K581" i="17"/>
  <c r="K580" i="17"/>
  <c r="K579" i="17"/>
  <c r="K578" i="17"/>
  <c r="K577" i="17"/>
  <c r="K576" i="17"/>
  <c r="K575" i="17"/>
  <c r="K574" i="17"/>
  <c r="K573" i="17"/>
  <c r="K572" i="17"/>
  <c r="K571" i="17"/>
  <c r="K570" i="17"/>
  <c r="K569" i="17"/>
  <c r="K568" i="17"/>
  <c r="K567" i="17"/>
  <c r="K566" i="17"/>
  <c r="K565" i="17"/>
  <c r="K564" i="17"/>
  <c r="K563" i="17"/>
  <c r="K562" i="17"/>
  <c r="K561" i="17"/>
  <c r="K560" i="17"/>
  <c r="K559" i="17"/>
  <c r="K558" i="17"/>
  <c r="K557" i="17"/>
  <c r="K556" i="17"/>
  <c r="K555" i="17"/>
  <c r="K554" i="17"/>
  <c r="K553" i="17"/>
  <c r="K552" i="17"/>
  <c r="K551" i="17"/>
  <c r="K550" i="17"/>
  <c r="K549" i="17"/>
  <c r="K548" i="17"/>
  <c r="K547" i="17"/>
  <c r="K546" i="17"/>
  <c r="K545" i="17"/>
  <c r="K544" i="17"/>
  <c r="K543" i="17"/>
  <c r="K542" i="17"/>
  <c r="K541" i="17"/>
  <c r="K540" i="17"/>
  <c r="K539" i="17"/>
  <c r="K538" i="17"/>
  <c r="K537" i="17"/>
  <c r="K536" i="17"/>
  <c r="K535" i="17"/>
  <c r="K534" i="17"/>
  <c r="K533" i="17"/>
  <c r="K532" i="17"/>
  <c r="K531" i="17"/>
  <c r="K530" i="17"/>
  <c r="K529" i="17"/>
  <c r="K528" i="17"/>
  <c r="K527" i="17"/>
  <c r="K526" i="17"/>
  <c r="K525" i="17"/>
  <c r="K524" i="17"/>
  <c r="K523" i="17"/>
  <c r="K522" i="17"/>
  <c r="K521" i="17"/>
  <c r="K520" i="17"/>
  <c r="K519" i="17"/>
  <c r="K518" i="17"/>
  <c r="K517" i="17"/>
  <c r="K516" i="17"/>
  <c r="K515" i="17"/>
  <c r="K514" i="17"/>
  <c r="K513" i="17"/>
  <c r="K512" i="17"/>
  <c r="K511" i="17"/>
  <c r="K510" i="17"/>
  <c r="K509" i="17"/>
  <c r="K508" i="17"/>
  <c r="K507" i="17"/>
  <c r="K506" i="17"/>
  <c r="K505" i="17"/>
  <c r="K504" i="17"/>
  <c r="K503" i="17"/>
  <c r="K502" i="17"/>
  <c r="K501" i="17"/>
  <c r="K500" i="17"/>
  <c r="K499" i="17"/>
  <c r="K498" i="17"/>
  <c r="K497" i="17"/>
  <c r="K496" i="17"/>
  <c r="K495" i="17"/>
  <c r="K494" i="17"/>
  <c r="K493" i="17"/>
  <c r="K492" i="17"/>
  <c r="K491" i="17"/>
  <c r="K490" i="17"/>
  <c r="K489" i="17"/>
  <c r="K488" i="17"/>
  <c r="K487" i="17"/>
  <c r="K486" i="17"/>
  <c r="K485" i="17"/>
  <c r="K484" i="17"/>
  <c r="K483" i="17"/>
  <c r="K482" i="17"/>
  <c r="K481" i="17"/>
  <c r="K480" i="17"/>
  <c r="K479" i="17"/>
  <c r="K478" i="17"/>
  <c r="K477" i="17"/>
  <c r="K476" i="17"/>
  <c r="K475" i="17"/>
  <c r="K474" i="17"/>
  <c r="K473" i="17"/>
  <c r="K472" i="17"/>
  <c r="K471" i="17"/>
  <c r="K470" i="17"/>
  <c r="K469" i="17"/>
  <c r="K468" i="17"/>
  <c r="K467" i="17"/>
  <c r="K466" i="17"/>
  <c r="K465" i="17"/>
  <c r="K464" i="17"/>
  <c r="K463" i="17"/>
  <c r="K462" i="17"/>
  <c r="K461" i="17"/>
  <c r="K460" i="17"/>
  <c r="K459" i="17"/>
  <c r="K458" i="17"/>
  <c r="K457" i="17"/>
  <c r="K456" i="17"/>
  <c r="K455" i="17"/>
  <c r="K454" i="17"/>
  <c r="K453" i="17"/>
  <c r="K452" i="17"/>
  <c r="K451" i="17"/>
  <c r="K450" i="17"/>
  <c r="K449" i="17"/>
  <c r="K448" i="17"/>
  <c r="K447" i="17"/>
  <c r="K446" i="17"/>
  <c r="K445" i="17"/>
  <c r="K444" i="17"/>
  <c r="K443" i="17"/>
  <c r="K442" i="17"/>
  <c r="K441" i="17"/>
  <c r="K440" i="17"/>
  <c r="K439" i="17"/>
  <c r="K438" i="17"/>
  <c r="K437" i="17"/>
  <c r="K436" i="17"/>
  <c r="K435" i="17"/>
  <c r="K434" i="17"/>
  <c r="K433" i="17"/>
  <c r="K432" i="17"/>
  <c r="K431" i="17"/>
  <c r="K430" i="17"/>
  <c r="K429" i="17"/>
  <c r="K428" i="17"/>
  <c r="K427" i="17"/>
  <c r="K426" i="17"/>
  <c r="K425" i="17"/>
  <c r="K424" i="17"/>
  <c r="K423" i="17"/>
  <c r="K422" i="17"/>
  <c r="K421" i="17"/>
  <c r="K420" i="17"/>
  <c r="K419" i="17"/>
  <c r="K418" i="17"/>
  <c r="K417" i="17"/>
  <c r="K416" i="17"/>
  <c r="K415" i="17"/>
  <c r="K414" i="17"/>
  <c r="K413" i="17"/>
  <c r="K412" i="17"/>
  <c r="K411" i="17"/>
  <c r="K410" i="17"/>
  <c r="K409" i="17"/>
  <c r="K408" i="17"/>
  <c r="K407" i="17"/>
  <c r="K406" i="17"/>
  <c r="K405" i="17"/>
  <c r="K404" i="17"/>
  <c r="K403" i="17"/>
  <c r="K402" i="17"/>
  <c r="K401" i="17"/>
  <c r="K400" i="17"/>
  <c r="K399" i="17"/>
  <c r="K398" i="17"/>
  <c r="K397" i="17"/>
  <c r="K396" i="17"/>
  <c r="K395" i="17"/>
  <c r="K394" i="17"/>
  <c r="K393" i="17"/>
  <c r="K392" i="17"/>
  <c r="K391" i="17"/>
  <c r="K390" i="17"/>
  <c r="K389" i="17"/>
  <c r="K388" i="17"/>
  <c r="K387" i="17"/>
  <c r="K386" i="17"/>
  <c r="K385" i="17"/>
  <c r="K384" i="17"/>
  <c r="K383" i="17"/>
  <c r="K382" i="17"/>
  <c r="K381" i="17"/>
  <c r="K380" i="17"/>
  <c r="K379" i="17"/>
  <c r="K378" i="17"/>
  <c r="K377" i="17"/>
  <c r="K376" i="17"/>
  <c r="K375" i="17"/>
  <c r="K374" i="17"/>
  <c r="K373" i="17"/>
  <c r="K372" i="17"/>
  <c r="K371" i="17"/>
  <c r="K370" i="17"/>
  <c r="K369" i="17"/>
  <c r="K368" i="17"/>
  <c r="K367" i="17"/>
  <c r="K366" i="17"/>
  <c r="K365" i="17"/>
  <c r="K364" i="17"/>
  <c r="K363" i="17"/>
  <c r="K362" i="17"/>
  <c r="K361" i="17"/>
  <c r="K360" i="17"/>
  <c r="K359" i="17"/>
  <c r="K358" i="17"/>
  <c r="K357" i="17"/>
  <c r="K356" i="17"/>
  <c r="K355" i="17"/>
  <c r="K354" i="17"/>
  <c r="K353" i="17"/>
  <c r="K352" i="17"/>
  <c r="K351" i="17"/>
  <c r="K350" i="17"/>
  <c r="K349" i="17"/>
  <c r="K348" i="17"/>
  <c r="K347" i="17"/>
  <c r="K346" i="17"/>
  <c r="K345" i="17"/>
  <c r="K344" i="17"/>
  <c r="K343" i="17"/>
  <c r="K342" i="17"/>
  <c r="K341" i="17"/>
  <c r="K340" i="17"/>
  <c r="K339" i="17"/>
  <c r="K338" i="17"/>
  <c r="K337" i="17"/>
  <c r="K336" i="17"/>
  <c r="K335" i="17"/>
  <c r="K334" i="17"/>
  <c r="K333" i="17"/>
  <c r="K332" i="17"/>
  <c r="K331" i="17"/>
  <c r="K330" i="17"/>
  <c r="K329" i="17"/>
  <c r="K328" i="17"/>
  <c r="K327" i="17"/>
  <c r="K326" i="17"/>
  <c r="K325" i="17"/>
  <c r="K324" i="17"/>
  <c r="K323" i="17"/>
  <c r="K322" i="17"/>
  <c r="K321" i="17"/>
  <c r="K320" i="17"/>
  <c r="K319" i="17"/>
  <c r="K318" i="17"/>
  <c r="K317" i="17"/>
  <c r="K316" i="17"/>
  <c r="K315" i="17"/>
  <c r="K314" i="17"/>
  <c r="K313" i="17"/>
  <c r="K312" i="17"/>
  <c r="K311" i="17"/>
  <c r="K310" i="17"/>
  <c r="K309" i="17"/>
  <c r="K308" i="17"/>
  <c r="K307" i="17"/>
  <c r="K306" i="17"/>
  <c r="K305" i="17"/>
  <c r="K304" i="17"/>
  <c r="K303" i="17"/>
  <c r="K302" i="17"/>
  <c r="K301" i="17"/>
  <c r="K300" i="17"/>
  <c r="K299" i="17"/>
  <c r="K298" i="17"/>
  <c r="K297" i="17"/>
  <c r="K296" i="17"/>
  <c r="K295" i="17"/>
  <c r="K294" i="17"/>
  <c r="K293" i="17"/>
  <c r="K292" i="17"/>
  <c r="K291" i="17"/>
  <c r="K290" i="17"/>
  <c r="K289" i="17"/>
  <c r="K288" i="17"/>
  <c r="K287" i="17"/>
  <c r="K286" i="17"/>
  <c r="K285" i="17"/>
  <c r="K284" i="17"/>
  <c r="K283" i="17"/>
  <c r="K282" i="17"/>
  <c r="K281" i="17"/>
  <c r="K280" i="17"/>
  <c r="K279" i="17"/>
  <c r="K278" i="17"/>
  <c r="K277" i="17"/>
  <c r="K276" i="17"/>
  <c r="K275" i="17"/>
  <c r="K274" i="17"/>
  <c r="K273" i="17"/>
  <c r="K272" i="17"/>
  <c r="K271" i="17"/>
  <c r="K270" i="17"/>
  <c r="K269" i="17"/>
  <c r="K268" i="17"/>
  <c r="K267" i="17"/>
  <c r="K266" i="17"/>
  <c r="K265" i="17"/>
  <c r="K264" i="17"/>
  <c r="K263" i="17"/>
  <c r="K262" i="17"/>
  <c r="K261" i="17"/>
  <c r="K260" i="17"/>
  <c r="K259" i="17"/>
  <c r="K258" i="17"/>
  <c r="K257" i="17"/>
  <c r="K256" i="17"/>
  <c r="K255" i="17"/>
  <c r="K254" i="17"/>
  <c r="K253" i="17"/>
  <c r="K252" i="17"/>
  <c r="K251" i="17"/>
  <c r="K250" i="17"/>
  <c r="K249" i="17"/>
  <c r="K248" i="17"/>
  <c r="K247" i="17"/>
  <c r="K246" i="17"/>
  <c r="K245" i="17"/>
  <c r="K244" i="17"/>
  <c r="K243" i="17"/>
  <c r="K242" i="17"/>
  <c r="K241" i="17"/>
  <c r="K240" i="17"/>
  <c r="K239" i="17"/>
  <c r="K238" i="17"/>
  <c r="K237" i="17"/>
  <c r="K236" i="17"/>
  <c r="K235" i="17"/>
  <c r="K234" i="17"/>
  <c r="K233" i="17"/>
  <c r="K232" i="17"/>
  <c r="K231" i="17"/>
  <c r="K230" i="17"/>
  <c r="K229" i="17"/>
  <c r="K228" i="17"/>
  <c r="K227" i="17"/>
  <c r="K226" i="17"/>
  <c r="K225" i="17"/>
  <c r="K224" i="17"/>
  <c r="K223" i="17"/>
  <c r="K222" i="17"/>
  <c r="K221" i="17"/>
  <c r="K220" i="17"/>
  <c r="K219" i="17"/>
  <c r="K218" i="17"/>
  <c r="K217" i="17"/>
  <c r="K216" i="17"/>
  <c r="K215" i="17"/>
  <c r="K214" i="17"/>
  <c r="K213" i="17"/>
  <c r="K212" i="17"/>
  <c r="K211" i="17"/>
  <c r="K210" i="17"/>
  <c r="K209" i="17"/>
  <c r="K208" i="17"/>
  <c r="K207" i="17"/>
  <c r="K206" i="17"/>
  <c r="K205" i="17"/>
  <c r="K204" i="17"/>
  <c r="K203" i="17"/>
  <c r="K202" i="17"/>
  <c r="K201" i="17"/>
  <c r="K200" i="17"/>
  <c r="K199" i="17"/>
  <c r="K198" i="17"/>
  <c r="K197" i="17"/>
  <c r="K196" i="17"/>
  <c r="K195" i="17"/>
  <c r="K194" i="17"/>
  <c r="K193" i="17"/>
  <c r="K192" i="17"/>
  <c r="K191" i="17"/>
  <c r="K190" i="17"/>
  <c r="K189" i="17"/>
  <c r="K188" i="17"/>
  <c r="K187" i="17"/>
  <c r="K186" i="17"/>
  <c r="K185" i="17"/>
  <c r="K184" i="17"/>
  <c r="K183" i="17"/>
  <c r="K182" i="17"/>
  <c r="K181" i="17"/>
  <c r="K180" i="17"/>
  <c r="K179" i="17"/>
  <c r="K178" i="17"/>
  <c r="K177" i="17"/>
  <c r="K176" i="17"/>
  <c r="K175" i="17"/>
  <c r="K174" i="17"/>
  <c r="K173" i="17"/>
  <c r="K172" i="17"/>
  <c r="K171" i="17"/>
  <c r="K170" i="17"/>
  <c r="K169" i="17"/>
  <c r="K168" i="17"/>
  <c r="K167" i="17"/>
  <c r="K166" i="17"/>
  <c r="K165" i="17"/>
  <c r="K164" i="17"/>
  <c r="K163" i="17"/>
  <c r="K162" i="17"/>
  <c r="K161" i="17"/>
  <c r="K160" i="17"/>
  <c r="K159" i="17"/>
  <c r="K158" i="17"/>
  <c r="K157" i="17"/>
  <c r="K156" i="17"/>
  <c r="K155" i="17"/>
  <c r="K154" i="17"/>
  <c r="K153" i="17"/>
  <c r="K152" i="17"/>
  <c r="K151" i="17"/>
  <c r="K150" i="17"/>
  <c r="K149" i="17"/>
  <c r="K148" i="17"/>
  <c r="K147" i="17"/>
  <c r="K146" i="17"/>
  <c r="K145" i="17"/>
  <c r="K144" i="17"/>
  <c r="K143" i="17"/>
  <c r="K142" i="17"/>
  <c r="K141" i="17"/>
  <c r="K140" i="17"/>
  <c r="K139" i="17"/>
  <c r="K138" i="17"/>
  <c r="K137" i="17"/>
  <c r="K136" i="17"/>
  <c r="K135" i="17"/>
  <c r="K134" i="17"/>
  <c r="K133" i="17"/>
  <c r="K132" i="17"/>
  <c r="K131" i="17"/>
  <c r="K130" i="17"/>
  <c r="K129" i="17"/>
  <c r="K128" i="17"/>
  <c r="K127" i="17"/>
  <c r="K126" i="17"/>
  <c r="K125" i="17"/>
  <c r="K124" i="17"/>
  <c r="K123" i="17"/>
  <c r="K122" i="17"/>
  <c r="K121" i="17"/>
  <c r="K120" i="17"/>
  <c r="K119" i="17"/>
  <c r="K118" i="17"/>
  <c r="K117" i="17"/>
  <c r="K116" i="17"/>
  <c r="K115" i="17"/>
  <c r="K114" i="17"/>
  <c r="K113" i="17"/>
  <c r="K112" i="17"/>
  <c r="K111" i="17"/>
  <c r="K110" i="17"/>
  <c r="K109" i="17"/>
  <c r="K108" i="17"/>
  <c r="K107" i="17"/>
  <c r="K106" i="17"/>
  <c r="K105" i="17"/>
  <c r="K104" i="17"/>
  <c r="K103" i="17"/>
  <c r="K102" i="17"/>
  <c r="K101" i="17"/>
  <c r="K100" i="17"/>
  <c r="K99" i="17"/>
  <c r="K98" i="17"/>
  <c r="K97" i="17"/>
  <c r="K96" i="17"/>
  <c r="K95" i="17"/>
  <c r="K94" i="17"/>
  <c r="K93" i="17"/>
  <c r="K92" i="17"/>
  <c r="K91" i="17"/>
  <c r="K90" i="17"/>
  <c r="K89" i="17"/>
  <c r="K88" i="17"/>
  <c r="K87" i="17"/>
  <c r="K86" i="17"/>
  <c r="K85" i="17"/>
  <c r="K84" i="17"/>
  <c r="K83" i="17"/>
  <c r="K82" i="17"/>
  <c r="K81" i="17"/>
  <c r="K80" i="17"/>
  <c r="K79" i="17"/>
  <c r="K78" i="17"/>
  <c r="K77" i="17"/>
  <c r="K76" i="17"/>
  <c r="K75" i="17"/>
  <c r="K74" i="17"/>
  <c r="K73" i="17"/>
  <c r="K72" i="17"/>
  <c r="K71" i="17"/>
  <c r="K70" i="17"/>
  <c r="K69" i="17"/>
  <c r="K68" i="17"/>
  <c r="K67" i="17"/>
  <c r="K66" i="17"/>
  <c r="K65" i="17"/>
  <c r="K64" i="17"/>
  <c r="K63" i="17"/>
  <c r="K62" i="17"/>
  <c r="K53" i="17"/>
  <c r="F52" i="17"/>
  <c r="D41" i="17" a="1"/>
  <c r="F49" i="17" s="1"/>
  <c r="E35" i="17"/>
  <c r="K1059" i="16"/>
  <c r="K1058" i="16"/>
  <c r="K1057" i="16"/>
  <c r="K1056" i="16"/>
  <c r="K1055" i="16"/>
  <c r="K1054" i="16"/>
  <c r="K1053" i="16"/>
  <c r="K1052" i="16"/>
  <c r="K1051" i="16"/>
  <c r="K1050" i="16"/>
  <c r="K1049" i="16"/>
  <c r="K1048" i="16"/>
  <c r="K1047" i="16"/>
  <c r="K1046" i="16"/>
  <c r="K1045" i="16"/>
  <c r="K1044" i="16"/>
  <c r="K1043" i="16"/>
  <c r="K1042" i="16"/>
  <c r="K1041" i="16"/>
  <c r="K1040" i="16"/>
  <c r="K1039" i="16"/>
  <c r="K1038" i="16"/>
  <c r="K1037" i="16"/>
  <c r="K1036" i="16"/>
  <c r="K1035" i="16"/>
  <c r="K1034" i="16"/>
  <c r="K1033" i="16"/>
  <c r="K1032" i="16"/>
  <c r="K1031" i="16"/>
  <c r="K1030" i="16"/>
  <c r="K1029" i="16"/>
  <c r="K1028" i="16"/>
  <c r="K1027" i="16"/>
  <c r="K1026" i="16"/>
  <c r="K1025" i="16"/>
  <c r="K1024" i="16"/>
  <c r="K1023" i="16"/>
  <c r="K1022" i="16"/>
  <c r="K1021" i="16"/>
  <c r="K1020" i="16"/>
  <c r="K1019" i="16"/>
  <c r="K1018" i="16"/>
  <c r="K1017" i="16"/>
  <c r="K1016" i="16"/>
  <c r="K1015" i="16"/>
  <c r="K1014" i="16"/>
  <c r="K1013" i="16"/>
  <c r="K1012" i="16"/>
  <c r="K1011" i="16"/>
  <c r="K1010" i="16"/>
  <c r="K1009" i="16"/>
  <c r="K1008" i="16"/>
  <c r="K1007" i="16"/>
  <c r="K1006" i="16"/>
  <c r="K1005" i="16"/>
  <c r="K1004" i="16"/>
  <c r="K1003" i="16"/>
  <c r="K1002" i="16"/>
  <c r="K1001" i="16"/>
  <c r="K1000" i="16"/>
  <c r="K999" i="16"/>
  <c r="K998" i="16"/>
  <c r="K997" i="16"/>
  <c r="K996" i="16"/>
  <c r="K995" i="16"/>
  <c r="K994" i="16"/>
  <c r="K993" i="16"/>
  <c r="K992" i="16"/>
  <c r="K991" i="16"/>
  <c r="K990" i="16"/>
  <c r="K989" i="16"/>
  <c r="K988" i="16"/>
  <c r="K987" i="16"/>
  <c r="K986" i="16"/>
  <c r="K985" i="16"/>
  <c r="K984" i="16"/>
  <c r="K983" i="16"/>
  <c r="K982" i="16"/>
  <c r="K981" i="16"/>
  <c r="K980" i="16"/>
  <c r="K979" i="16"/>
  <c r="K978" i="16"/>
  <c r="K977" i="16"/>
  <c r="K976" i="16"/>
  <c r="K975" i="16"/>
  <c r="K974" i="16"/>
  <c r="K973" i="16"/>
  <c r="K972" i="16"/>
  <c r="K971" i="16"/>
  <c r="K970" i="16"/>
  <c r="K969" i="16"/>
  <c r="K968" i="16"/>
  <c r="K967" i="16"/>
  <c r="K966" i="16"/>
  <c r="K965" i="16"/>
  <c r="K964" i="16"/>
  <c r="K963" i="16"/>
  <c r="K962" i="16"/>
  <c r="K961" i="16"/>
  <c r="K960" i="16"/>
  <c r="K959" i="16"/>
  <c r="K958" i="16"/>
  <c r="K957" i="16"/>
  <c r="K956" i="16"/>
  <c r="K955" i="16"/>
  <c r="K954" i="16"/>
  <c r="K953" i="16"/>
  <c r="K952" i="16"/>
  <c r="K951" i="16"/>
  <c r="K950" i="16"/>
  <c r="K949" i="16"/>
  <c r="K948" i="16"/>
  <c r="K947" i="16"/>
  <c r="K946" i="16"/>
  <c r="K945" i="16"/>
  <c r="K944" i="16"/>
  <c r="K943" i="16"/>
  <c r="K942" i="16"/>
  <c r="K941" i="16"/>
  <c r="K940" i="16"/>
  <c r="K939" i="16"/>
  <c r="K938" i="16"/>
  <c r="K937" i="16"/>
  <c r="K936" i="16"/>
  <c r="K935" i="16"/>
  <c r="K934" i="16"/>
  <c r="K933" i="16"/>
  <c r="K932" i="16"/>
  <c r="K931" i="16"/>
  <c r="K930" i="16"/>
  <c r="K929" i="16"/>
  <c r="K928" i="16"/>
  <c r="K927" i="16"/>
  <c r="K926" i="16"/>
  <c r="K925" i="16"/>
  <c r="K924" i="16"/>
  <c r="K923" i="16"/>
  <c r="K922" i="16"/>
  <c r="K921" i="16"/>
  <c r="K920" i="16"/>
  <c r="K919" i="16"/>
  <c r="K918" i="16"/>
  <c r="K917" i="16"/>
  <c r="K916" i="16"/>
  <c r="K915" i="16"/>
  <c r="K914" i="16"/>
  <c r="K913" i="16"/>
  <c r="K912" i="16"/>
  <c r="K911" i="16"/>
  <c r="K910" i="16"/>
  <c r="K909" i="16"/>
  <c r="K908" i="16"/>
  <c r="K907" i="16"/>
  <c r="K906" i="16"/>
  <c r="K905" i="16"/>
  <c r="K904" i="16"/>
  <c r="K903" i="16"/>
  <c r="K902" i="16"/>
  <c r="K901" i="16"/>
  <c r="K900" i="16"/>
  <c r="K899" i="16"/>
  <c r="K898" i="16"/>
  <c r="K897" i="16"/>
  <c r="K896" i="16"/>
  <c r="K895" i="16"/>
  <c r="K894" i="16"/>
  <c r="K893" i="16"/>
  <c r="K892" i="16"/>
  <c r="K891" i="16"/>
  <c r="K890" i="16"/>
  <c r="K889" i="16"/>
  <c r="K888" i="16"/>
  <c r="K887" i="16"/>
  <c r="K886" i="16"/>
  <c r="K885" i="16"/>
  <c r="K884" i="16"/>
  <c r="K883" i="16"/>
  <c r="K882" i="16"/>
  <c r="K881" i="16"/>
  <c r="K880" i="16"/>
  <c r="K879" i="16"/>
  <c r="K878" i="16"/>
  <c r="K877" i="16"/>
  <c r="K876" i="16"/>
  <c r="K875" i="16"/>
  <c r="K874" i="16"/>
  <c r="K873" i="16"/>
  <c r="K872" i="16"/>
  <c r="K871" i="16"/>
  <c r="K870" i="16"/>
  <c r="K869" i="16"/>
  <c r="K868" i="16"/>
  <c r="K867" i="16"/>
  <c r="K866" i="16"/>
  <c r="K865" i="16"/>
  <c r="K864" i="16"/>
  <c r="K863" i="16"/>
  <c r="K862" i="16"/>
  <c r="K861" i="16"/>
  <c r="K860" i="16"/>
  <c r="K859" i="16"/>
  <c r="K858" i="16"/>
  <c r="K857" i="16"/>
  <c r="K856" i="16"/>
  <c r="K855" i="16"/>
  <c r="K854" i="16"/>
  <c r="K853" i="16"/>
  <c r="K852" i="16"/>
  <c r="K851" i="16"/>
  <c r="K850" i="16"/>
  <c r="K849" i="16"/>
  <c r="K848" i="16"/>
  <c r="K847" i="16"/>
  <c r="K846" i="16"/>
  <c r="K845" i="16"/>
  <c r="K844" i="16"/>
  <c r="K843" i="16"/>
  <c r="K842" i="16"/>
  <c r="K841" i="16"/>
  <c r="K840" i="16"/>
  <c r="K839" i="16"/>
  <c r="K838" i="16"/>
  <c r="K837" i="16"/>
  <c r="K836" i="16"/>
  <c r="K835" i="16"/>
  <c r="K834" i="16"/>
  <c r="K833" i="16"/>
  <c r="K832" i="16"/>
  <c r="K831" i="16"/>
  <c r="K830" i="16"/>
  <c r="K829" i="16"/>
  <c r="K828" i="16"/>
  <c r="K827" i="16"/>
  <c r="K826" i="16"/>
  <c r="K825" i="16"/>
  <c r="K824" i="16"/>
  <c r="K823" i="16"/>
  <c r="K822" i="16"/>
  <c r="K821" i="16"/>
  <c r="K820" i="16"/>
  <c r="K819" i="16"/>
  <c r="K818" i="16"/>
  <c r="K817" i="16"/>
  <c r="K816" i="16"/>
  <c r="K815" i="16"/>
  <c r="K814" i="16"/>
  <c r="K813" i="16"/>
  <c r="K812" i="16"/>
  <c r="K811" i="16"/>
  <c r="K810" i="16"/>
  <c r="K809" i="16"/>
  <c r="K808" i="16"/>
  <c r="K807" i="16"/>
  <c r="K806" i="16"/>
  <c r="K805" i="16"/>
  <c r="K804" i="16"/>
  <c r="K803" i="16"/>
  <c r="K802" i="16"/>
  <c r="K801" i="16"/>
  <c r="K800" i="16"/>
  <c r="K799" i="16"/>
  <c r="K798" i="16"/>
  <c r="K797" i="16"/>
  <c r="K796" i="16"/>
  <c r="K795" i="16"/>
  <c r="K794" i="16"/>
  <c r="K793" i="16"/>
  <c r="K792" i="16"/>
  <c r="K791" i="16"/>
  <c r="K790" i="16"/>
  <c r="K789" i="16"/>
  <c r="K788" i="16"/>
  <c r="K787" i="16"/>
  <c r="K786" i="16"/>
  <c r="K785" i="16"/>
  <c r="K784" i="16"/>
  <c r="K783" i="16"/>
  <c r="K782" i="16"/>
  <c r="K781" i="16"/>
  <c r="K780" i="16"/>
  <c r="K779" i="16"/>
  <c r="K778" i="16"/>
  <c r="K777" i="16"/>
  <c r="K776" i="16"/>
  <c r="K775" i="16"/>
  <c r="K774" i="16"/>
  <c r="K773" i="16"/>
  <c r="K772" i="16"/>
  <c r="K771" i="16"/>
  <c r="K770" i="16"/>
  <c r="K769" i="16"/>
  <c r="K768" i="16"/>
  <c r="K767" i="16"/>
  <c r="K766" i="16"/>
  <c r="K765" i="16"/>
  <c r="K764" i="16"/>
  <c r="K763" i="16"/>
  <c r="K762" i="16"/>
  <c r="K761" i="16"/>
  <c r="K760" i="16"/>
  <c r="K759" i="16"/>
  <c r="K758" i="16"/>
  <c r="K757" i="16"/>
  <c r="K756" i="16"/>
  <c r="K755" i="16"/>
  <c r="K754" i="16"/>
  <c r="K753" i="16"/>
  <c r="K752" i="16"/>
  <c r="K751" i="16"/>
  <c r="K750" i="16"/>
  <c r="K749" i="16"/>
  <c r="K748" i="16"/>
  <c r="K747" i="16"/>
  <c r="K746" i="16"/>
  <c r="K745" i="16"/>
  <c r="K744" i="16"/>
  <c r="K743" i="16"/>
  <c r="K742" i="16"/>
  <c r="K741" i="16"/>
  <c r="K740" i="16"/>
  <c r="K739" i="16"/>
  <c r="K738" i="16"/>
  <c r="K737" i="16"/>
  <c r="K736" i="16"/>
  <c r="K735" i="16"/>
  <c r="K734" i="16"/>
  <c r="K733" i="16"/>
  <c r="K732" i="16"/>
  <c r="K731" i="16"/>
  <c r="K730" i="16"/>
  <c r="K729" i="16"/>
  <c r="K728" i="16"/>
  <c r="K727" i="16"/>
  <c r="K726" i="16"/>
  <c r="K725" i="16"/>
  <c r="K724" i="16"/>
  <c r="K723" i="16"/>
  <c r="K722" i="16"/>
  <c r="K721" i="16"/>
  <c r="K720" i="16"/>
  <c r="K719" i="16"/>
  <c r="K718" i="16"/>
  <c r="K717" i="16"/>
  <c r="K716" i="16"/>
  <c r="K715" i="16"/>
  <c r="K714" i="16"/>
  <c r="K713" i="16"/>
  <c r="K712" i="16"/>
  <c r="K711" i="16"/>
  <c r="K710" i="16"/>
  <c r="K709" i="16"/>
  <c r="K708" i="16"/>
  <c r="K707" i="16"/>
  <c r="K706" i="16"/>
  <c r="K705" i="16"/>
  <c r="K704" i="16"/>
  <c r="K703" i="16"/>
  <c r="K702" i="16"/>
  <c r="K701" i="16"/>
  <c r="K700" i="16"/>
  <c r="K699" i="16"/>
  <c r="K698" i="16"/>
  <c r="K697" i="16"/>
  <c r="K696" i="16"/>
  <c r="K695" i="16"/>
  <c r="K694" i="16"/>
  <c r="K693" i="16"/>
  <c r="K692" i="16"/>
  <c r="K691" i="16"/>
  <c r="K690" i="16"/>
  <c r="K689" i="16"/>
  <c r="K688" i="16"/>
  <c r="K687" i="16"/>
  <c r="K686" i="16"/>
  <c r="K685" i="16"/>
  <c r="K684" i="16"/>
  <c r="K683" i="16"/>
  <c r="K682" i="16"/>
  <c r="K681" i="16"/>
  <c r="K680" i="16"/>
  <c r="K679" i="16"/>
  <c r="K678" i="16"/>
  <c r="K677" i="16"/>
  <c r="K676" i="16"/>
  <c r="K675" i="16"/>
  <c r="K674" i="16"/>
  <c r="K673" i="16"/>
  <c r="K672" i="16"/>
  <c r="K671" i="16"/>
  <c r="K670" i="16"/>
  <c r="K669" i="16"/>
  <c r="K668" i="16"/>
  <c r="K667" i="16"/>
  <c r="K666" i="16"/>
  <c r="K665" i="16"/>
  <c r="K664" i="16"/>
  <c r="K663" i="16"/>
  <c r="K662" i="16"/>
  <c r="K661" i="16"/>
  <c r="K660" i="16"/>
  <c r="K659" i="16"/>
  <c r="K658" i="16"/>
  <c r="K657" i="16"/>
  <c r="K656" i="16"/>
  <c r="K655" i="16"/>
  <c r="K654" i="16"/>
  <c r="K653" i="16"/>
  <c r="K652" i="16"/>
  <c r="K651" i="16"/>
  <c r="K650" i="16"/>
  <c r="K649" i="16"/>
  <c r="K648" i="16"/>
  <c r="K647" i="16"/>
  <c r="K646" i="16"/>
  <c r="K645" i="16"/>
  <c r="K644" i="16"/>
  <c r="K643" i="16"/>
  <c r="K642" i="16"/>
  <c r="K641" i="16"/>
  <c r="K640" i="16"/>
  <c r="K639" i="16"/>
  <c r="K638" i="16"/>
  <c r="K637" i="16"/>
  <c r="K636" i="16"/>
  <c r="K635" i="16"/>
  <c r="K634" i="16"/>
  <c r="K633" i="16"/>
  <c r="K632" i="16"/>
  <c r="K631" i="16"/>
  <c r="K630" i="16"/>
  <c r="K629" i="16"/>
  <c r="K628" i="16"/>
  <c r="K627" i="16"/>
  <c r="K626" i="16"/>
  <c r="K625" i="16"/>
  <c r="K624" i="16"/>
  <c r="K623" i="16"/>
  <c r="K622" i="16"/>
  <c r="K621" i="16"/>
  <c r="K620" i="16"/>
  <c r="K619" i="16"/>
  <c r="K618" i="16"/>
  <c r="K617" i="16"/>
  <c r="K616" i="16"/>
  <c r="K615" i="16"/>
  <c r="K614" i="16"/>
  <c r="K613" i="16"/>
  <c r="K612" i="16"/>
  <c r="K611" i="16"/>
  <c r="K610" i="16"/>
  <c r="K609" i="16"/>
  <c r="K608" i="16"/>
  <c r="K607" i="16"/>
  <c r="K606" i="16"/>
  <c r="K605" i="16"/>
  <c r="K604" i="16"/>
  <c r="K603" i="16"/>
  <c r="K602" i="16"/>
  <c r="K601" i="16"/>
  <c r="K600" i="16"/>
  <c r="K599" i="16"/>
  <c r="K598" i="16"/>
  <c r="K597" i="16"/>
  <c r="K596" i="16"/>
  <c r="K595" i="16"/>
  <c r="K594" i="16"/>
  <c r="K593" i="16"/>
  <c r="K592" i="16"/>
  <c r="K591" i="16"/>
  <c r="K590" i="16"/>
  <c r="K589" i="16"/>
  <c r="K588" i="16"/>
  <c r="K587" i="16"/>
  <c r="K586" i="16"/>
  <c r="K585" i="16"/>
  <c r="K584" i="16"/>
  <c r="K583" i="16"/>
  <c r="K582" i="16"/>
  <c r="K581" i="16"/>
  <c r="K580" i="16"/>
  <c r="K579" i="16"/>
  <c r="K578" i="16"/>
  <c r="K577" i="16"/>
  <c r="K576" i="16"/>
  <c r="K575" i="16"/>
  <c r="K574" i="16"/>
  <c r="K573" i="16"/>
  <c r="K572" i="16"/>
  <c r="K571" i="16"/>
  <c r="K570" i="16"/>
  <c r="K569" i="16"/>
  <c r="K568" i="16"/>
  <c r="K567" i="16"/>
  <c r="K566" i="16"/>
  <c r="K565" i="16"/>
  <c r="K564" i="16"/>
  <c r="K563" i="16"/>
  <c r="K562" i="16"/>
  <c r="K561" i="16"/>
  <c r="K560" i="16"/>
  <c r="K559" i="16"/>
  <c r="K558" i="16"/>
  <c r="K557" i="16"/>
  <c r="K556" i="16"/>
  <c r="K555" i="16"/>
  <c r="K554" i="16"/>
  <c r="K553" i="16"/>
  <c r="K552" i="16"/>
  <c r="K551" i="16"/>
  <c r="K550" i="16"/>
  <c r="K549" i="16"/>
  <c r="K548" i="16"/>
  <c r="K547" i="16"/>
  <c r="K546" i="16"/>
  <c r="K545" i="16"/>
  <c r="K544" i="16"/>
  <c r="K543" i="16"/>
  <c r="K542" i="16"/>
  <c r="K541" i="16"/>
  <c r="K540" i="16"/>
  <c r="K539" i="16"/>
  <c r="K538" i="16"/>
  <c r="K537" i="16"/>
  <c r="K536" i="16"/>
  <c r="K535" i="16"/>
  <c r="K534" i="16"/>
  <c r="K533" i="16"/>
  <c r="K532" i="16"/>
  <c r="K531" i="16"/>
  <c r="K530" i="16"/>
  <c r="K529" i="16"/>
  <c r="K528" i="16"/>
  <c r="K527" i="16"/>
  <c r="K526" i="16"/>
  <c r="K525" i="16"/>
  <c r="K524" i="16"/>
  <c r="K523" i="16"/>
  <c r="K522" i="16"/>
  <c r="K521" i="16"/>
  <c r="K520" i="16"/>
  <c r="K519" i="16"/>
  <c r="K518" i="16"/>
  <c r="K517" i="16"/>
  <c r="K516" i="16"/>
  <c r="K515" i="16"/>
  <c r="K514" i="16"/>
  <c r="K513" i="16"/>
  <c r="K512" i="16"/>
  <c r="K511" i="16"/>
  <c r="K510" i="16"/>
  <c r="K509" i="16"/>
  <c r="K508" i="16"/>
  <c r="K507" i="16"/>
  <c r="K506" i="16"/>
  <c r="K505" i="16"/>
  <c r="K504" i="16"/>
  <c r="K503" i="16"/>
  <c r="K502" i="16"/>
  <c r="K501" i="16"/>
  <c r="K500" i="16"/>
  <c r="K499" i="16"/>
  <c r="K498" i="16"/>
  <c r="K497" i="16"/>
  <c r="K496" i="16"/>
  <c r="K495" i="16"/>
  <c r="K494" i="16"/>
  <c r="K493" i="16"/>
  <c r="K492" i="16"/>
  <c r="K491" i="16"/>
  <c r="K490" i="16"/>
  <c r="K489" i="16"/>
  <c r="K488" i="16"/>
  <c r="K487" i="16"/>
  <c r="K486" i="16"/>
  <c r="K485" i="16"/>
  <c r="K484" i="16"/>
  <c r="K483" i="16"/>
  <c r="K482" i="16"/>
  <c r="K481" i="16"/>
  <c r="K480" i="16"/>
  <c r="K479" i="16"/>
  <c r="K478" i="16"/>
  <c r="K477" i="16"/>
  <c r="K476" i="16"/>
  <c r="K475" i="16"/>
  <c r="K474" i="16"/>
  <c r="K473" i="16"/>
  <c r="K472" i="16"/>
  <c r="K471" i="16"/>
  <c r="K470" i="16"/>
  <c r="K469" i="16"/>
  <c r="K468" i="16"/>
  <c r="K467" i="16"/>
  <c r="K466" i="16"/>
  <c r="K465" i="16"/>
  <c r="K464" i="16"/>
  <c r="K463" i="16"/>
  <c r="K462" i="16"/>
  <c r="K461" i="16"/>
  <c r="K460" i="16"/>
  <c r="K459" i="16"/>
  <c r="K458" i="16"/>
  <c r="K457" i="16"/>
  <c r="K456" i="16"/>
  <c r="K455" i="16"/>
  <c r="K454" i="16"/>
  <c r="K453" i="16"/>
  <c r="K452" i="16"/>
  <c r="K451" i="16"/>
  <c r="K450" i="16"/>
  <c r="K449" i="16"/>
  <c r="K448" i="16"/>
  <c r="K447" i="16"/>
  <c r="K446" i="16"/>
  <c r="K445" i="16"/>
  <c r="K444" i="16"/>
  <c r="K443" i="16"/>
  <c r="K442" i="16"/>
  <c r="K441" i="16"/>
  <c r="K440" i="16"/>
  <c r="K439" i="16"/>
  <c r="K438" i="16"/>
  <c r="K437" i="16"/>
  <c r="K436" i="16"/>
  <c r="K435" i="16"/>
  <c r="K434" i="16"/>
  <c r="K433" i="16"/>
  <c r="K432" i="16"/>
  <c r="K431" i="16"/>
  <c r="K430" i="16"/>
  <c r="K429" i="16"/>
  <c r="K428" i="16"/>
  <c r="K427" i="16"/>
  <c r="K426" i="16"/>
  <c r="K425" i="16"/>
  <c r="K424" i="16"/>
  <c r="K423" i="16"/>
  <c r="K422" i="16"/>
  <c r="K421" i="16"/>
  <c r="K420" i="16"/>
  <c r="K419" i="16"/>
  <c r="K418" i="16"/>
  <c r="K417" i="16"/>
  <c r="K416" i="16"/>
  <c r="K415" i="16"/>
  <c r="K414" i="16"/>
  <c r="K413" i="16"/>
  <c r="K412" i="16"/>
  <c r="K411" i="16"/>
  <c r="K410" i="16"/>
  <c r="K409" i="16"/>
  <c r="K408" i="16"/>
  <c r="K407" i="16"/>
  <c r="K406" i="16"/>
  <c r="K405" i="16"/>
  <c r="K404" i="16"/>
  <c r="K403" i="16"/>
  <c r="K402" i="16"/>
  <c r="K401" i="16"/>
  <c r="K400" i="16"/>
  <c r="K399" i="16"/>
  <c r="K398" i="16"/>
  <c r="K397" i="16"/>
  <c r="K396" i="16"/>
  <c r="K395" i="16"/>
  <c r="K394" i="16"/>
  <c r="K393" i="16"/>
  <c r="K392" i="16"/>
  <c r="K391" i="16"/>
  <c r="K390" i="16"/>
  <c r="K389" i="16"/>
  <c r="K388" i="16"/>
  <c r="K387" i="16"/>
  <c r="K386" i="16"/>
  <c r="K385" i="16"/>
  <c r="K384" i="16"/>
  <c r="K383" i="16"/>
  <c r="K382" i="16"/>
  <c r="K381" i="16"/>
  <c r="K380" i="16"/>
  <c r="K379" i="16"/>
  <c r="K378" i="16"/>
  <c r="K377" i="16"/>
  <c r="K376" i="16"/>
  <c r="K375" i="16"/>
  <c r="K374" i="16"/>
  <c r="K373" i="16"/>
  <c r="K372" i="16"/>
  <c r="K371" i="16"/>
  <c r="K370" i="16"/>
  <c r="K369" i="16"/>
  <c r="K368" i="16"/>
  <c r="K367" i="16"/>
  <c r="K366" i="16"/>
  <c r="K365" i="16"/>
  <c r="K364" i="16"/>
  <c r="K363" i="16"/>
  <c r="K362" i="16"/>
  <c r="K361" i="16"/>
  <c r="K360" i="16"/>
  <c r="K359" i="16"/>
  <c r="K358" i="16"/>
  <c r="K357" i="16"/>
  <c r="K356" i="16"/>
  <c r="K355" i="16"/>
  <c r="K354" i="16"/>
  <c r="K353" i="16"/>
  <c r="K352" i="16"/>
  <c r="K351" i="16"/>
  <c r="K350" i="16"/>
  <c r="K349" i="16"/>
  <c r="K348" i="16"/>
  <c r="K347" i="16"/>
  <c r="K346" i="16"/>
  <c r="K345" i="16"/>
  <c r="K344" i="16"/>
  <c r="K343" i="16"/>
  <c r="K342" i="16"/>
  <c r="K341" i="16"/>
  <c r="K340" i="16"/>
  <c r="K339" i="16"/>
  <c r="K338" i="16"/>
  <c r="K337" i="16"/>
  <c r="K336" i="16"/>
  <c r="K335" i="16"/>
  <c r="K334" i="16"/>
  <c r="K333" i="16"/>
  <c r="K332" i="16"/>
  <c r="K331" i="16"/>
  <c r="K330" i="16"/>
  <c r="K329" i="16"/>
  <c r="K328" i="16"/>
  <c r="K327" i="16"/>
  <c r="K326" i="16"/>
  <c r="K325" i="16"/>
  <c r="K324" i="16"/>
  <c r="K323" i="16"/>
  <c r="K322" i="16"/>
  <c r="K321" i="16"/>
  <c r="K320" i="16"/>
  <c r="K319" i="16"/>
  <c r="K318" i="16"/>
  <c r="K317" i="16"/>
  <c r="K316" i="16"/>
  <c r="K315" i="16"/>
  <c r="K314" i="16"/>
  <c r="K313" i="16"/>
  <c r="K312" i="16"/>
  <c r="K311" i="16"/>
  <c r="K310" i="16"/>
  <c r="K309" i="16"/>
  <c r="K308" i="16"/>
  <c r="K307" i="16"/>
  <c r="K306" i="16"/>
  <c r="K305" i="16"/>
  <c r="K304" i="16"/>
  <c r="K303" i="16"/>
  <c r="K302" i="16"/>
  <c r="K301" i="16"/>
  <c r="K300" i="16"/>
  <c r="K299" i="16"/>
  <c r="K298" i="16"/>
  <c r="K297" i="16"/>
  <c r="K296" i="16"/>
  <c r="K295" i="16"/>
  <c r="K294" i="16"/>
  <c r="K293" i="16"/>
  <c r="K292" i="16"/>
  <c r="K291" i="16"/>
  <c r="K290" i="16"/>
  <c r="K289" i="16"/>
  <c r="K288" i="16"/>
  <c r="K287" i="16"/>
  <c r="K286" i="16"/>
  <c r="K285" i="16"/>
  <c r="K284" i="16"/>
  <c r="K283" i="16"/>
  <c r="K282" i="16"/>
  <c r="K281" i="16"/>
  <c r="K280" i="16"/>
  <c r="K279" i="16"/>
  <c r="K278" i="16"/>
  <c r="K277" i="16"/>
  <c r="K276" i="16"/>
  <c r="K275" i="16"/>
  <c r="K274" i="16"/>
  <c r="K273" i="16"/>
  <c r="K272" i="16"/>
  <c r="K271" i="16"/>
  <c r="K270" i="16"/>
  <c r="K269" i="16"/>
  <c r="K268" i="16"/>
  <c r="K267" i="16"/>
  <c r="K266" i="16"/>
  <c r="K265" i="16"/>
  <c r="K264" i="16"/>
  <c r="K263" i="16"/>
  <c r="K262" i="16"/>
  <c r="K261" i="16"/>
  <c r="K260" i="16"/>
  <c r="K259" i="16"/>
  <c r="K258" i="16"/>
  <c r="K257" i="16"/>
  <c r="K256" i="16"/>
  <c r="K255" i="16"/>
  <c r="K254" i="16"/>
  <c r="K253" i="16"/>
  <c r="K252" i="16"/>
  <c r="K251" i="16"/>
  <c r="K250" i="16"/>
  <c r="K249" i="16"/>
  <c r="K248" i="16"/>
  <c r="K247" i="16"/>
  <c r="K246" i="16"/>
  <c r="K245" i="16"/>
  <c r="K244" i="16"/>
  <c r="K243" i="16"/>
  <c r="K242" i="16"/>
  <c r="K241" i="16"/>
  <c r="K240" i="16"/>
  <c r="K239" i="16"/>
  <c r="K238" i="16"/>
  <c r="K237" i="16"/>
  <c r="K236" i="16"/>
  <c r="K235" i="16"/>
  <c r="K234" i="16"/>
  <c r="K233" i="16"/>
  <c r="K232" i="16"/>
  <c r="K231" i="16"/>
  <c r="K230" i="16"/>
  <c r="K229" i="16"/>
  <c r="K228" i="16"/>
  <c r="K227" i="16"/>
  <c r="K226" i="16"/>
  <c r="K225" i="16"/>
  <c r="K224" i="16"/>
  <c r="K223" i="16"/>
  <c r="K222" i="16"/>
  <c r="K221" i="16"/>
  <c r="K220" i="16"/>
  <c r="K219" i="16"/>
  <c r="K218" i="16"/>
  <c r="K217" i="16"/>
  <c r="K216" i="16"/>
  <c r="K215" i="16"/>
  <c r="K214" i="16"/>
  <c r="K213" i="16"/>
  <c r="K212" i="16"/>
  <c r="K211" i="16"/>
  <c r="K210" i="16"/>
  <c r="K209" i="16"/>
  <c r="K208" i="16"/>
  <c r="K207" i="16"/>
  <c r="K206" i="16"/>
  <c r="K205" i="16"/>
  <c r="K204" i="16"/>
  <c r="K203" i="16"/>
  <c r="K202" i="16"/>
  <c r="K201" i="16"/>
  <c r="K200" i="16"/>
  <c r="K199" i="16"/>
  <c r="K198" i="16"/>
  <c r="K197" i="16"/>
  <c r="K196" i="16"/>
  <c r="K195" i="16"/>
  <c r="K194" i="16"/>
  <c r="K193" i="16"/>
  <c r="K192" i="16"/>
  <c r="K191" i="16"/>
  <c r="K190" i="16"/>
  <c r="K189" i="16"/>
  <c r="K188" i="16"/>
  <c r="K187" i="16"/>
  <c r="K186" i="16"/>
  <c r="K185" i="16"/>
  <c r="K184" i="16"/>
  <c r="K183" i="16"/>
  <c r="K182" i="16"/>
  <c r="K181" i="16"/>
  <c r="K180" i="16"/>
  <c r="K179" i="16"/>
  <c r="K178" i="16"/>
  <c r="K177" i="16"/>
  <c r="K176" i="16"/>
  <c r="K175" i="16"/>
  <c r="K174" i="16"/>
  <c r="K173" i="16"/>
  <c r="K172" i="16"/>
  <c r="K171" i="16"/>
  <c r="K170" i="16"/>
  <c r="K169" i="16"/>
  <c r="K168" i="16"/>
  <c r="K167" i="16"/>
  <c r="K166" i="16"/>
  <c r="K165" i="16"/>
  <c r="K164" i="16"/>
  <c r="K163" i="16"/>
  <c r="K162" i="16"/>
  <c r="K161" i="16"/>
  <c r="K160" i="16"/>
  <c r="K159" i="16"/>
  <c r="K158" i="16"/>
  <c r="K157" i="16"/>
  <c r="K156" i="16"/>
  <c r="K155" i="16"/>
  <c r="K154" i="16"/>
  <c r="K153" i="16"/>
  <c r="K152" i="16"/>
  <c r="K151" i="16"/>
  <c r="K150" i="16"/>
  <c r="K149" i="16"/>
  <c r="K148" i="16"/>
  <c r="K147" i="16"/>
  <c r="K146" i="16"/>
  <c r="K145" i="16"/>
  <c r="K144" i="16"/>
  <c r="K143" i="16"/>
  <c r="K142" i="16"/>
  <c r="K141" i="16"/>
  <c r="K140" i="16"/>
  <c r="K139" i="16"/>
  <c r="K138" i="16"/>
  <c r="K137" i="16"/>
  <c r="K136" i="16"/>
  <c r="K135" i="16"/>
  <c r="K134" i="16"/>
  <c r="K133" i="16"/>
  <c r="K132" i="16"/>
  <c r="K131" i="16"/>
  <c r="K130" i="16"/>
  <c r="K129" i="16"/>
  <c r="K128" i="16"/>
  <c r="K127" i="16"/>
  <c r="K126" i="16"/>
  <c r="K125" i="16"/>
  <c r="K124" i="16"/>
  <c r="K123" i="16"/>
  <c r="K122" i="16"/>
  <c r="K121" i="16"/>
  <c r="K120" i="16"/>
  <c r="K119" i="16"/>
  <c r="K118" i="16"/>
  <c r="K117" i="16"/>
  <c r="K116" i="16"/>
  <c r="K115" i="16"/>
  <c r="K114" i="16"/>
  <c r="K113" i="16"/>
  <c r="K112" i="16"/>
  <c r="K111" i="16"/>
  <c r="K110" i="16"/>
  <c r="K109" i="16"/>
  <c r="K108" i="16"/>
  <c r="K107" i="16"/>
  <c r="K106" i="16"/>
  <c r="K105" i="16"/>
  <c r="K104" i="16"/>
  <c r="K103" i="16"/>
  <c r="K102" i="16"/>
  <c r="K101" i="16"/>
  <c r="K100" i="16"/>
  <c r="K99" i="16"/>
  <c r="K98" i="16"/>
  <c r="K97" i="16"/>
  <c r="K96" i="16"/>
  <c r="K95" i="16"/>
  <c r="K94" i="16"/>
  <c r="K93" i="16"/>
  <c r="K92" i="16"/>
  <c r="K91" i="16"/>
  <c r="K90" i="16"/>
  <c r="K89" i="16"/>
  <c r="K88" i="16"/>
  <c r="K87" i="16"/>
  <c r="K86" i="16"/>
  <c r="K85" i="16"/>
  <c r="K84" i="16"/>
  <c r="K83" i="16"/>
  <c r="K82" i="16"/>
  <c r="K81" i="16"/>
  <c r="K80" i="16"/>
  <c r="K79" i="16"/>
  <c r="K78" i="16"/>
  <c r="K77" i="16"/>
  <c r="K76" i="16"/>
  <c r="K75" i="16"/>
  <c r="K74" i="16"/>
  <c r="K73" i="16"/>
  <c r="K72" i="16"/>
  <c r="K71" i="16"/>
  <c r="K70" i="16"/>
  <c r="K69" i="16"/>
  <c r="K68" i="16"/>
  <c r="K67" i="16"/>
  <c r="K66" i="16"/>
  <c r="K65" i="16"/>
  <c r="K64" i="16"/>
  <c r="K63" i="16"/>
  <c r="K62" i="16"/>
  <c r="K53" i="16"/>
  <c r="F52" i="16"/>
  <c r="D41" i="16" a="1"/>
  <c r="E35" i="16"/>
  <c r="K1059" i="15"/>
  <c r="K1058" i="15"/>
  <c r="K1057" i="15"/>
  <c r="K1056" i="15"/>
  <c r="K1055" i="15"/>
  <c r="K1054" i="15"/>
  <c r="K1053" i="15"/>
  <c r="K1052" i="15"/>
  <c r="K1051" i="15"/>
  <c r="K1050" i="15"/>
  <c r="K1049" i="15"/>
  <c r="K1048" i="15"/>
  <c r="K1047" i="15"/>
  <c r="K1046" i="15"/>
  <c r="K1045" i="15"/>
  <c r="K1044" i="15"/>
  <c r="K1043" i="15"/>
  <c r="K1042" i="15"/>
  <c r="K1041" i="15"/>
  <c r="K1040" i="15"/>
  <c r="K1039" i="15"/>
  <c r="K1038" i="15"/>
  <c r="K1037" i="15"/>
  <c r="K1036" i="15"/>
  <c r="K1035" i="15"/>
  <c r="K1034" i="15"/>
  <c r="K1033" i="15"/>
  <c r="K1032" i="15"/>
  <c r="K1031" i="15"/>
  <c r="K1030" i="15"/>
  <c r="K1029" i="15"/>
  <c r="K1028" i="15"/>
  <c r="K1027" i="15"/>
  <c r="K1026" i="15"/>
  <c r="K1025" i="15"/>
  <c r="K1024" i="15"/>
  <c r="K1023" i="15"/>
  <c r="K1022" i="15"/>
  <c r="K1021" i="15"/>
  <c r="K1020" i="15"/>
  <c r="K1019" i="15"/>
  <c r="K1018" i="15"/>
  <c r="K1017" i="15"/>
  <c r="K1016" i="15"/>
  <c r="K1015" i="15"/>
  <c r="K1014" i="15"/>
  <c r="K1013" i="15"/>
  <c r="K1012" i="15"/>
  <c r="K1011" i="15"/>
  <c r="K1010" i="15"/>
  <c r="K1009" i="15"/>
  <c r="K1008" i="15"/>
  <c r="K1007" i="15"/>
  <c r="K1006" i="15"/>
  <c r="K1005" i="15"/>
  <c r="K1004" i="15"/>
  <c r="K1003" i="15"/>
  <c r="K1002" i="15"/>
  <c r="K1001" i="15"/>
  <c r="K1000" i="15"/>
  <c r="K999" i="15"/>
  <c r="K998" i="15"/>
  <c r="K997" i="15"/>
  <c r="K996" i="15"/>
  <c r="K995" i="15"/>
  <c r="K994" i="15"/>
  <c r="K993" i="15"/>
  <c r="K992" i="15"/>
  <c r="K991" i="15"/>
  <c r="K990" i="15"/>
  <c r="K989" i="15"/>
  <c r="K988" i="15"/>
  <c r="K987" i="15"/>
  <c r="K986" i="15"/>
  <c r="K985" i="15"/>
  <c r="K984" i="15"/>
  <c r="K983" i="15"/>
  <c r="K982" i="15"/>
  <c r="K981" i="15"/>
  <c r="K980" i="15"/>
  <c r="K979" i="15"/>
  <c r="K978" i="15"/>
  <c r="K977" i="15"/>
  <c r="K976" i="15"/>
  <c r="K975" i="15"/>
  <c r="K974" i="15"/>
  <c r="K973" i="15"/>
  <c r="K972" i="15"/>
  <c r="K971" i="15"/>
  <c r="K970" i="15"/>
  <c r="K969" i="15"/>
  <c r="K968" i="15"/>
  <c r="K967" i="15"/>
  <c r="K966" i="15"/>
  <c r="K965" i="15"/>
  <c r="K964" i="15"/>
  <c r="K963" i="15"/>
  <c r="K962" i="15"/>
  <c r="K961" i="15"/>
  <c r="K960" i="15"/>
  <c r="K959" i="15"/>
  <c r="K958" i="15"/>
  <c r="K957" i="15"/>
  <c r="K956" i="15"/>
  <c r="K955" i="15"/>
  <c r="K954" i="15"/>
  <c r="K953" i="15"/>
  <c r="K952" i="15"/>
  <c r="K951" i="15"/>
  <c r="K950" i="15"/>
  <c r="K949" i="15"/>
  <c r="K948" i="15"/>
  <c r="K947" i="15"/>
  <c r="K946" i="15"/>
  <c r="K945" i="15"/>
  <c r="K944" i="15"/>
  <c r="K943" i="15"/>
  <c r="K942" i="15"/>
  <c r="K941" i="15"/>
  <c r="K940" i="15"/>
  <c r="K939" i="15"/>
  <c r="K938" i="15"/>
  <c r="K937" i="15"/>
  <c r="K936" i="15"/>
  <c r="K935" i="15"/>
  <c r="K934" i="15"/>
  <c r="K933" i="15"/>
  <c r="K932" i="15"/>
  <c r="K931" i="15"/>
  <c r="K930" i="15"/>
  <c r="K929" i="15"/>
  <c r="K928" i="15"/>
  <c r="K927" i="15"/>
  <c r="K926" i="15"/>
  <c r="K925" i="15"/>
  <c r="K924" i="15"/>
  <c r="K923" i="15"/>
  <c r="K922" i="15"/>
  <c r="K921" i="15"/>
  <c r="K920" i="15"/>
  <c r="K919" i="15"/>
  <c r="K918" i="15"/>
  <c r="K917" i="15"/>
  <c r="K916" i="15"/>
  <c r="K915" i="15"/>
  <c r="K914" i="15"/>
  <c r="K913" i="15"/>
  <c r="K912" i="15"/>
  <c r="K911" i="15"/>
  <c r="K910" i="15"/>
  <c r="K909" i="15"/>
  <c r="K908" i="15"/>
  <c r="K907" i="15"/>
  <c r="K906" i="15"/>
  <c r="K905" i="15"/>
  <c r="K904" i="15"/>
  <c r="K903" i="15"/>
  <c r="K902" i="15"/>
  <c r="K901" i="15"/>
  <c r="K900" i="15"/>
  <c r="K899" i="15"/>
  <c r="K898" i="15"/>
  <c r="K897" i="15"/>
  <c r="K896" i="15"/>
  <c r="K895" i="15"/>
  <c r="K894" i="15"/>
  <c r="K893" i="15"/>
  <c r="K892" i="15"/>
  <c r="K891" i="15"/>
  <c r="K890" i="15"/>
  <c r="K889" i="15"/>
  <c r="K888" i="15"/>
  <c r="K887" i="15"/>
  <c r="K886" i="15"/>
  <c r="K885" i="15"/>
  <c r="K884" i="15"/>
  <c r="K883" i="15"/>
  <c r="K882" i="15"/>
  <c r="K881" i="15"/>
  <c r="K880" i="15"/>
  <c r="K879" i="15"/>
  <c r="K878" i="15"/>
  <c r="K877" i="15"/>
  <c r="K876" i="15"/>
  <c r="K875" i="15"/>
  <c r="K874" i="15"/>
  <c r="K873" i="15"/>
  <c r="K872" i="15"/>
  <c r="K871" i="15"/>
  <c r="K870" i="15"/>
  <c r="K869" i="15"/>
  <c r="K868" i="15"/>
  <c r="K867" i="15"/>
  <c r="K866" i="15"/>
  <c r="K865" i="15"/>
  <c r="K864" i="15"/>
  <c r="K863" i="15"/>
  <c r="K862" i="15"/>
  <c r="K861" i="15"/>
  <c r="K860" i="15"/>
  <c r="K859" i="15"/>
  <c r="K858" i="15"/>
  <c r="K857" i="15"/>
  <c r="K856" i="15"/>
  <c r="K855" i="15"/>
  <c r="K854" i="15"/>
  <c r="K853" i="15"/>
  <c r="K852" i="15"/>
  <c r="K851" i="15"/>
  <c r="K850" i="15"/>
  <c r="K849" i="15"/>
  <c r="K848" i="15"/>
  <c r="K847" i="15"/>
  <c r="K846" i="15"/>
  <c r="K845" i="15"/>
  <c r="K844" i="15"/>
  <c r="K843" i="15"/>
  <c r="K842" i="15"/>
  <c r="K841" i="15"/>
  <c r="K840" i="15"/>
  <c r="K839" i="15"/>
  <c r="K838" i="15"/>
  <c r="K837" i="15"/>
  <c r="K836" i="15"/>
  <c r="K835" i="15"/>
  <c r="K834" i="15"/>
  <c r="K833" i="15"/>
  <c r="K832" i="15"/>
  <c r="K831" i="15"/>
  <c r="K830" i="15"/>
  <c r="K829" i="15"/>
  <c r="K828" i="15"/>
  <c r="K827" i="15"/>
  <c r="K826" i="15"/>
  <c r="K825" i="15"/>
  <c r="K824" i="15"/>
  <c r="K823" i="15"/>
  <c r="K822" i="15"/>
  <c r="K821" i="15"/>
  <c r="K820" i="15"/>
  <c r="K819" i="15"/>
  <c r="K818" i="15"/>
  <c r="K817" i="15"/>
  <c r="K816" i="15"/>
  <c r="K815" i="15"/>
  <c r="K814" i="15"/>
  <c r="K813" i="15"/>
  <c r="K812" i="15"/>
  <c r="K811" i="15"/>
  <c r="K810" i="15"/>
  <c r="K809" i="15"/>
  <c r="K808" i="15"/>
  <c r="K807" i="15"/>
  <c r="K806" i="15"/>
  <c r="K805" i="15"/>
  <c r="K804" i="15"/>
  <c r="K803" i="15"/>
  <c r="K802" i="15"/>
  <c r="K801" i="15"/>
  <c r="K800" i="15"/>
  <c r="K799" i="15"/>
  <c r="K798" i="15"/>
  <c r="K797" i="15"/>
  <c r="K796" i="15"/>
  <c r="K795" i="15"/>
  <c r="K794" i="15"/>
  <c r="K793" i="15"/>
  <c r="K792" i="15"/>
  <c r="K791" i="15"/>
  <c r="K790" i="15"/>
  <c r="K789" i="15"/>
  <c r="K788" i="15"/>
  <c r="K787" i="15"/>
  <c r="K786" i="15"/>
  <c r="K785" i="15"/>
  <c r="K784" i="15"/>
  <c r="K783" i="15"/>
  <c r="K782" i="15"/>
  <c r="K781" i="15"/>
  <c r="K780" i="15"/>
  <c r="K779" i="15"/>
  <c r="K778" i="15"/>
  <c r="K777" i="15"/>
  <c r="K776" i="15"/>
  <c r="K775" i="15"/>
  <c r="K774" i="15"/>
  <c r="K773" i="15"/>
  <c r="K772" i="15"/>
  <c r="K771" i="15"/>
  <c r="K770" i="15"/>
  <c r="K769" i="15"/>
  <c r="K768" i="15"/>
  <c r="K767" i="15"/>
  <c r="K766" i="15"/>
  <c r="K765" i="15"/>
  <c r="K764" i="15"/>
  <c r="K763" i="15"/>
  <c r="K762" i="15"/>
  <c r="K761" i="15"/>
  <c r="K760" i="15"/>
  <c r="K759" i="15"/>
  <c r="K758" i="15"/>
  <c r="K757" i="15"/>
  <c r="K756" i="15"/>
  <c r="K755" i="15"/>
  <c r="K754" i="15"/>
  <c r="K753" i="15"/>
  <c r="K752" i="15"/>
  <c r="K751" i="15"/>
  <c r="K750" i="15"/>
  <c r="K749" i="15"/>
  <c r="K748" i="15"/>
  <c r="K747" i="15"/>
  <c r="K746" i="15"/>
  <c r="K745" i="15"/>
  <c r="K744" i="15"/>
  <c r="K743" i="15"/>
  <c r="K742" i="15"/>
  <c r="K741" i="15"/>
  <c r="K740" i="15"/>
  <c r="K739" i="15"/>
  <c r="K738" i="15"/>
  <c r="K737" i="15"/>
  <c r="K736" i="15"/>
  <c r="K735" i="15"/>
  <c r="K734" i="15"/>
  <c r="K733" i="15"/>
  <c r="K732" i="15"/>
  <c r="K731" i="15"/>
  <c r="K730" i="15"/>
  <c r="K729" i="15"/>
  <c r="K728" i="15"/>
  <c r="K727" i="15"/>
  <c r="K726" i="15"/>
  <c r="K725" i="15"/>
  <c r="K724" i="15"/>
  <c r="K723" i="15"/>
  <c r="K722" i="15"/>
  <c r="K721" i="15"/>
  <c r="K720" i="15"/>
  <c r="K719" i="15"/>
  <c r="K718" i="15"/>
  <c r="K717" i="15"/>
  <c r="K716" i="15"/>
  <c r="K715" i="15"/>
  <c r="K714" i="15"/>
  <c r="K713" i="15"/>
  <c r="K712" i="15"/>
  <c r="K711" i="15"/>
  <c r="K710" i="15"/>
  <c r="K709" i="15"/>
  <c r="K708" i="15"/>
  <c r="K707" i="15"/>
  <c r="K706" i="15"/>
  <c r="K705" i="15"/>
  <c r="K704" i="15"/>
  <c r="K703" i="15"/>
  <c r="K702" i="15"/>
  <c r="K701" i="15"/>
  <c r="K700" i="15"/>
  <c r="K699" i="15"/>
  <c r="K698" i="15"/>
  <c r="K697" i="15"/>
  <c r="K696" i="15"/>
  <c r="K695" i="15"/>
  <c r="K694" i="15"/>
  <c r="K693" i="15"/>
  <c r="K692" i="15"/>
  <c r="K691" i="15"/>
  <c r="K690" i="15"/>
  <c r="K689" i="15"/>
  <c r="K688" i="15"/>
  <c r="K687" i="15"/>
  <c r="K686" i="15"/>
  <c r="K685" i="15"/>
  <c r="K684" i="15"/>
  <c r="K683" i="15"/>
  <c r="K682" i="15"/>
  <c r="K681" i="15"/>
  <c r="K680" i="15"/>
  <c r="K679" i="15"/>
  <c r="K678" i="15"/>
  <c r="K677" i="15"/>
  <c r="K676" i="15"/>
  <c r="K675" i="15"/>
  <c r="K674" i="15"/>
  <c r="K673" i="15"/>
  <c r="K672" i="15"/>
  <c r="K671" i="15"/>
  <c r="K670" i="15"/>
  <c r="K669" i="15"/>
  <c r="K668" i="15"/>
  <c r="K667" i="15"/>
  <c r="K666" i="15"/>
  <c r="K665" i="15"/>
  <c r="K664" i="15"/>
  <c r="K663" i="15"/>
  <c r="K662" i="15"/>
  <c r="K661" i="15"/>
  <c r="K660" i="15"/>
  <c r="K659" i="15"/>
  <c r="K658" i="15"/>
  <c r="K657" i="15"/>
  <c r="K656" i="15"/>
  <c r="K655" i="15"/>
  <c r="K654" i="15"/>
  <c r="K653" i="15"/>
  <c r="K652" i="15"/>
  <c r="K651" i="15"/>
  <c r="K650" i="15"/>
  <c r="K649" i="15"/>
  <c r="K648" i="15"/>
  <c r="K647" i="15"/>
  <c r="K646" i="15"/>
  <c r="K645" i="15"/>
  <c r="K644" i="15"/>
  <c r="K643" i="15"/>
  <c r="K642" i="15"/>
  <c r="K641" i="15"/>
  <c r="K640" i="15"/>
  <c r="K639" i="15"/>
  <c r="K638" i="15"/>
  <c r="K637" i="15"/>
  <c r="K636" i="15"/>
  <c r="K635" i="15"/>
  <c r="K634" i="15"/>
  <c r="K633" i="15"/>
  <c r="K632" i="15"/>
  <c r="K631" i="15"/>
  <c r="K630" i="15"/>
  <c r="K629" i="15"/>
  <c r="K628" i="15"/>
  <c r="K627" i="15"/>
  <c r="K626" i="15"/>
  <c r="K625" i="15"/>
  <c r="K624" i="15"/>
  <c r="K623" i="15"/>
  <c r="K622" i="15"/>
  <c r="K621" i="15"/>
  <c r="K620" i="15"/>
  <c r="K619" i="15"/>
  <c r="K618" i="15"/>
  <c r="K617" i="15"/>
  <c r="K616" i="15"/>
  <c r="K615" i="15"/>
  <c r="K614" i="15"/>
  <c r="K613" i="15"/>
  <c r="K612" i="15"/>
  <c r="K611" i="15"/>
  <c r="K610" i="15"/>
  <c r="K609" i="15"/>
  <c r="K608" i="15"/>
  <c r="K607" i="15"/>
  <c r="K606" i="15"/>
  <c r="K605" i="15"/>
  <c r="K604" i="15"/>
  <c r="K603" i="15"/>
  <c r="K602" i="15"/>
  <c r="K601" i="15"/>
  <c r="K600" i="15"/>
  <c r="K599" i="15"/>
  <c r="K598" i="15"/>
  <c r="K597" i="15"/>
  <c r="K596" i="15"/>
  <c r="K595" i="15"/>
  <c r="K594" i="15"/>
  <c r="K593" i="15"/>
  <c r="K592" i="15"/>
  <c r="K591" i="15"/>
  <c r="K590" i="15"/>
  <c r="K589" i="15"/>
  <c r="K588" i="15"/>
  <c r="K587" i="15"/>
  <c r="K586" i="15"/>
  <c r="K585" i="15"/>
  <c r="K584" i="15"/>
  <c r="K583" i="15"/>
  <c r="K582" i="15"/>
  <c r="K581" i="15"/>
  <c r="K580" i="15"/>
  <c r="K579" i="15"/>
  <c r="K578" i="15"/>
  <c r="K577" i="15"/>
  <c r="K576" i="15"/>
  <c r="K575" i="15"/>
  <c r="K574" i="15"/>
  <c r="K573" i="15"/>
  <c r="K572" i="15"/>
  <c r="K571" i="15"/>
  <c r="K570" i="15"/>
  <c r="K569" i="15"/>
  <c r="K568" i="15"/>
  <c r="K567" i="15"/>
  <c r="K566" i="15"/>
  <c r="K565" i="15"/>
  <c r="K564" i="15"/>
  <c r="K563" i="15"/>
  <c r="K562" i="15"/>
  <c r="K561" i="15"/>
  <c r="K560" i="15"/>
  <c r="K559" i="15"/>
  <c r="K558" i="15"/>
  <c r="K557" i="15"/>
  <c r="K556" i="15"/>
  <c r="K555" i="15"/>
  <c r="K554" i="15"/>
  <c r="K553" i="15"/>
  <c r="K552" i="15"/>
  <c r="K551" i="15"/>
  <c r="K550" i="15"/>
  <c r="K549" i="15"/>
  <c r="K548" i="15"/>
  <c r="K547" i="15"/>
  <c r="K546" i="15"/>
  <c r="K545" i="15"/>
  <c r="K544" i="15"/>
  <c r="K543" i="15"/>
  <c r="K542" i="15"/>
  <c r="K541" i="15"/>
  <c r="K540" i="15"/>
  <c r="K539" i="15"/>
  <c r="K538" i="15"/>
  <c r="K537" i="15"/>
  <c r="K536" i="15"/>
  <c r="K535" i="15"/>
  <c r="K534" i="15"/>
  <c r="K533" i="15"/>
  <c r="K532" i="15"/>
  <c r="K531" i="15"/>
  <c r="K530" i="15"/>
  <c r="K529" i="15"/>
  <c r="K528" i="15"/>
  <c r="K527" i="15"/>
  <c r="K526" i="15"/>
  <c r="K525" i="15"/>
  <c r="K524" i="15"/>
  <c r="K523" i="15"/>
  <c r="K522" i="15"/>
  <c r="K521" i="15"/>
  <c r="K520" i="15"/>
  <c r="K519" i="15"/>
  <c r="K518" i="15"/>
  <c r="K517" i="15"/>
  <c r="K516" i="15"/>
  <c r="K515" i="15"/>
  <c r="K514" i="15"/>
  <c r="K513" i="15"/>
  <c r="K512" i="15"/>
  <c r="K511" i="15"/>
  <c r="K510" i="15"/>
  <c r="K509" i="15"/>
  <c r="K508" i="15"/>
  <c r="K507" i="15"/>
  <c r="K506" i="15"/>
  <c r="K505" i="15"/>
  <c r="K504" i="15"/>
  <c r="K503" i="15"/>
  <c r="K502" i="15"/>
  <c r="K501" i="15"/>
  <c r="K500" i="15"/>
  <c r="K499" i="15"/>
  <c r="K498" i="15"/>
  <c r="K497" i="15"/>
  <c r="K496" i="15"/>
  <c r="K495" i="15"/>
  <c r="K494" i="15"/>
  <c r="K493" i="15"/>
  <c r="K492" i="15"/>
  <c r="K491" i="15"/>
  <c r="K490" i="15"/>
  <c r="K489" i="15"/>
  <c r="K488" i="15"/>
  <c r="K487" i="15"/>
  <c r="K486" i="15"/>
  <c r="K485" i="15"/>
  <c r="K484" i="15"/>
  <c r="K483" i="15"/>
  <c r="K482" i="15"/>
  <c r="K481" i="15"/>
  <c r="K480" i="15"/>
  <c r="K479" i="15"/>
  <c r="K478" i="15"/>
  <c r="K477" i="15"/>
  <c r="K476" i="15"/>
  <c r="K475" i="15"/>
  <c r="K474" i="15"/>
  <c r="K473" i="15"/>
  <c r="K472" i="15"/>
  <c r="K471" i="15"/>
  <c r="K470" i="15"/>
  <c r="K469" i="15"/>
  <c r="K468" i="15"/>
  <c r="K467" i="15"/>
  <c r="K466" i="15"/>
  <c r="K465" i="15"/>
  <c r="K464" i="15"/>
  <c r="K463" i="15"/>
  <c r="K462" i="15"/>
  <c r="K461" i="15"/>
  <c r="K460" i="15"/>
  <c r="K459" i="15"/>
  <c r="K458" i="15"/>
  <c r="K457" i="15"/>
  <c r="K456" i="15"/>
  <c r="K455" i="15"/>
  <c r="K454" i="15"/>
  <c r="K453" i="15"/>
  <c r="K452" i="15"/>
  <c r="K451" i="15"/>
  <c r="K450" i="15"/>
  <c r="K449" i="15"/>
  <c r="K448" i="15"/>
  <c r="K447" i="15"/>
  <c r="K446" i="15"/>
  <c r="K445" i="15"/>
  <c r="K444" i="15"/>
  <c r="K443" i="15"/>
  <c r="K442" i="15"/>
  <c r="K441" i="15"/>
  <c r="K440" i="15"/>
  <c r="K439" i="15"/>
  <c r="K438" i="15"/>
  <c r="K437" i="15"/>
  <c r="K436" i="15"/>
  <c r="K435" i="15"/>
  <c r="K434" i="15"/>
  <c r="K433" i="15"/>
  <c r="K432" i="15"/>
  <c r="K431" i="15"/>
  <c r="K430" i="15"/>
  <c r="K429" i="15"/>
  <c r="K428" i="15"/>
  <c r="K427" i="15"/>
  <c r="K426" i="15"/>
  <c r="K425" i="15"/>
  <c r="K424" i="15"/>
  <c r="K423" i="15"/>
  <c r="K422" i="15"/>
  <c r="K421" i="15"/>
  <c r="K420" i="15"/>
  <c r="K419" i="15"/>
  <c r="K418" i="15"/>
  <c r="K417" i="15"/>
  <c r="K416" i="15"/>
  <c r="K415" i="15"/>
  <c r="K414" i="15"/>
  <c r="K413" i="15"/>
  <c r="K412" i="15"/>
  <c r="K411" i="15"/>
  <c r="K410" i="15"/>
  <c r="K409" i="15"/>
  <c r="K408" i="15"/>
  <c r="K407" i="15"/>
  <c r="K406" i="15"/>
  <c r="K405" i="15"/>
  <c r="K404" i="15"/>
  <c r="K403" i="15"/>
  <c r="K402" i="15"/>
  <c r="K401" i="15"/>
  <c r="K400" i="15"/>
  <c r="K399" i="15"/>
  <c r="K398" i="15"/>
  <c r="K397" i="15"/>
  <c r="K396" i="15"/>
  <c r="K395" i="15"/>
  <c r="K394" i="15"/>
  <c r="K393" i="15"/>
  <c r="K392" i="15"/>
  <c r="K391" i="15"/>
  <c r="K390" i="15"/>
  <c r="K389" i="15"/>
  <c r="K388" i="15"/>
  <c r="K387" i="15"/>
  <c r="K386" i="15"/>
  <c r="K385" i="15"/>
  <c r="K384" i="15"/>
  <c r="K383" i="15"/>
  <c r="K382" i="15"/>
  <c r="K381" i="15"/>
  <c r="K380" i="15"/>
  <c r="K379" i="15"/>
  <c r="K378" i="15"/>
  <c r="K377" i="15"/>
  <c r="K376" i="15"/>
  <c r="K375" i="15"/>
  <c r="K374" i="15"/>
  <c r="K373" i="15"/>
  <c r="K372" i="15"/>
  <c r="K371" i="15"/>
  <c r="K370" i="15"/>
  <c r="K369" i="15"/>
  <c r="K368" i="15"/>
  <c r="K367" i="15"/>
  <c r="K366" i="15"/>
  <c r="K365" i="15"/>
  <c r="K364" i="15"/>
  <c r="K363" i="15"/>
  <c r="K362" i="15"/>
  <c r="K361" i="15"/>
  <c r="K360" i="15"/>
  <c r="K359" i="15"/>
  <c r="K358" i="15"/>
  <c r="K357" i="15"/>
  <c r="K356" i="15"/>
  <c r="K355" i="15"/>
  <c r="K354" i="15"/>
  <c r="K353" i="15"/>
  <c r="K352" i="15"/>
  <c r="K351" i="15"/>
  <c r="K350" i="15"/>
  <c r="K349" i="15"/>
  <c r="K348" i="15"/>
  <c r="K347" i="15"/>
  <c r="K346" i="15"/>
  <c r="K345" i="15"/>
  <c r="K344" i="15"/>
  <c r="K343" i="15"/>
  <c r="K342" i="15"/>
  <c r="K341" i="15"/>
  <c r="K340" i="15"/>
  <c r="K339" i="15"/>
  <c r="K338" i="15"/>
  <c r="K337" i="15"/>
  <c r="K336" i="15"/>
  <c r="K335" i="15"/>
  <c r="K334" i="15"/>
  <c r="K333" i="15"/>
  <c r="K332" i="15"/>
  <c r="K331" i="15"/>
  <c r="K330" i="15"/>
  <c r="K329" i="15"/>
  <c r="K328" i="15"/>
  <c r="K327" i="15"/>
  <c r="K326" i="15"/>
  <c r="K325" i="15"/>
  <c r="K324" i="15"/>
  <c r="K323" i="15"/>
  <c r="K322" i="15"/>
  <c r="K321" i="15"/>
  <c r="K320" i="15"/>
  <c r="K319" i="15"/>
  <c r="K318" i="15"/>
  <c r="K317" i="15"/>
  <c r="K316" i="15"/>
  <c r="K315" i="15"/>
  <c r="K314" i="15"/>
  <c r="K313" i="15"/>
  <c r="K312" i="15"/>
  <c r="K311" i="15"/>
  <c r="K310" i="15"/>
  <c r="K309" i="15"/>
  <c r="K308" i="15"/>
  <c r="K307" i="15"/>
  <c r="K306" i="15"/>
  <c r="K305" i="15"/>
  <c r="K304" i="15"/>
  <c r="K303" i="15"/>
  <c r="K302" i="15"/>
  <c r="K301" i="15"/>
  <c r="K300" i="15"/>
  <c r="K299" i="15"/>
  <c r="K298" i="15"/>
  <c r="K297" i="15"/>
  <c r="K296" i="15"/>
  <c r="K295" i="15"/>
  <c r="K294" i="15"/>
  <c r="K293" i="15"/>
  <c r="K292" i="15"/>
  <c r="K291" i="15"/>
  <c r="K290" i="15"/>
  <c r="K289" i="15"/>
  <c r="K288" i="15"/>
  <c r="K287" i="15"/>
  <c r="K286" i="15"/>
  <c r="K285" i="15"/>
  <c r="K284" i="15"/>
  <c r="K283" i="15"/>
  <c r="K282" i="15"/>
  <c r="K281" i="15"/>
  <c r="K280" i="15"/>
  <c r="K279" i="15"/>
  <c r="K278" i="15"/>
  <c r="K277" i="15"/>
  <c r="K276" i="15"/>
  <c r="K275" i="15"/>
  <c r="K274" i="15"/>
  <c r="K273" i="15"/>
  <c r="K272" i="15"/>
  <c r="K271" i="15"/>
  <c r="K270" i="15"/>
  <c r="K269" i="15"/>
  <c r="K268" i="15"/>
  <c r="K267" i="15"/>
  <c r="K266" i="15"/>
  <c r="K265" i="15"/>
  <c r="K264" i="15"/>
  <c r="K263" i="15"/>
  <c r="K262" i="15"/>
  <c r="K261" i="15"/>
  <c r="K260" i="15"/>
  <c r="K259" i="15"/>
  <c r="K258" i="15"/>
  <c r="K257" i="15"/>
  <c r="K256" i="15"/>
  <c r="K255" i="15"/>
  <c r="K254" i="15"/>
  <c r="K253" i="15"/>
  <c r="K252" i="15"/>
  <c r="K251" i="15"/>
  <c r="K250" i="15"/>
  <c r="K249" i="15"/>
  <c r="K248" i="15"/>
  <c r="K247" i="15"/>
  <c r="K246" i="15"/>
  <c r="K245" i="15"/>
  <c r="K244" i="15"/>
  <c r="K243" i="15"/>
  <c r="K242" i="15"/>
  <c r="K241" i="15"/>
  <c r="K240" i="15"/>
  <c r="K239" i="15"/>
  <c r="K238" i="15"/>
  <c r="K237" i="15"/>
  <c r="K236" i="15"/>
  <c r="K235" i="15"/>
  <c r="K234" i="15"/>
  <c r="K233" i="15"/>
  <c r="K232" i="15"/>
  <c r="K231" i="15"/>
  <c r="K230" i="15"/>
  <c r="K229" i="15"/>
  <c r="K228" i="15"/>
  <c r="K227" i="15"/>
  <c r="K226" i="15"/>
  <c r="K225" i="15"/>
  <c r="K224" i="15"/>
  <c r="K223" i="15"/>
  <c r="K222" i="15"/>
  <c r="K221" i="15"/>
  <c r="K220" i="15"/>
  <c r="K219" i="15"/>
  <c r="K218" i="15"/>
  <c r="K217" i="15"/>
  <c r="K216" i="15"/>
  <c r="K215" i="15"/>
  <c r="K214" i="15"/>
  <c r="K213" i="15"/>
  <c r="K212" i="15"/>
  <c r="K211" i="15"/>
  <c r="K210" i="15"/>
  <c r="K209" i="15"/>
  <c r="K208" i="15"/>
  <c r="K207" i="15"/>
  <c r="K206" i="15"/>
  <c r="K205" i="15"/>
  <c r="K204" i="15"/>
  <c r="K203" i="15"/>
  <c r="K202" i="15"/>
  <c r="K201" i="15"/>
  <c r="K200" i="15"/>
  <c r="K199" i="15"/>
  <c r="K198" i="15"/>
  <c r="K197" i="15"/>
  <c r="K196" i="15"/>
  <c r="K195" i="15"/>
  <c r="K194" i="15"/>
  <c r="K193" i="15"/>
  <c r="K192" i="15"/>
  <c r="K191" i="15"/>
  <c r="K190" i="15"/>
  <c r="K189" i="15"/>
  <c r="K188" i="15"/>
  <c r="K187" i="15"/>
  <c r="K186" i="15"/>
  <c r="K185" i="15"/>
  <c r="K184" i="15"/>
  <c r="K183" i="15"/>
  <c r="K182" i="15"/>
  <c r="K181" i="15"/>
  <c r="K180" i="15"/>
  <c r="K179" i="15"/>
  <c r="K178" i="15"/>
  <c r="K177" i="15"/>
  <c r="K176" i="15"/>
  <c r="K175" i="15"/>
  <c r="K174" i="15"/>
  <c r="K173" i="15"/>
  <c r="K172" i="15"/>
  <c r="K171" i="15"/>
  <c r="K170" i="15"/>
  <c r="K169" i="15"/>
  <c r="K168" i="15"/>
  <c r="K167" i="15"/>
  <c r="K166" i="15"/>
  <c r="K165" i="15"/>
  <c r="K164" i="15"/>
  <c r="K163" i="15"/>
  <c r="K162" i="15"/>
  <c r="K161" i="15"/>
  <c r="K160" i="15"/>
  <c r="K159" i="15"/>
  <c r="K158" i="15"/>
  <c r="K157" i="15"/>
  <c r="K156" i="15"/>
  <c r="K155" i="15"/>
  <c r="K154" i="15"/>
  <c r="K153" i="15"/>
  <c r="K152" i="15"/>
  <c r="K151" i="15"/>
  <c r="K150" i="15"/>
  <c r="K149" i="15"/>
  <c r="K148" i="15"/>
  <c r="K147" i="15"/>
  <c r="K146" i="15"/>
  <c r="K145" i="15"/>
  <c r="K144" i="15"/>
  <c r="K143" i="15"/>
  <c r="K142" i="15"/>
  <c r="K141" i="15"/>
  <c r="K140" i="15"/>
  <c r="K139" i="15"/>
  <c r="K138" i="15"/>
  <c r="K137" i="15"/>
  <c r="K136" i="15"/>
  <c r="K135" i="15"/>
  <c r="K134" i="15"/>
  <c r="K133" i="15"/>
  <c r="K132" i="15"/>
  <c r="K131" i="15"/>
  <c r="K130" i="15"/>
  <c r="K129" i="15"/>
  <c r="K128" i="15"/>
  <c r="K127" i="15"/>
  <c r="K126" i="15"/>
  <c r="K125" i="15"/>
  <c r="K124" i="15"/>
  <c r="K123" i="15"/>
  <c r="K122" i="15"/>
  <c r="K121" i="15"/>
  <c r="K120" i="15"/>
  <c r="K119" i="15"/>
  <c r="K118" i="15"/>
  <c r="K117" i="15"/>
  <c r="K116" i="15"/>
  <c r="K115" i="15"/>
  <c r="K114" i="15"/>
  <c r="K113" i="15"/>
  <c r="K112" i="15"/>
  <c r="K111" i="15"/>
  <c r="K110" i="15"/>
  <c r="K109" i="15"/>
  <c r="K108" i="15"/>
  <c r="K107" i="15"/>
  <c r="K106" i="15"/>
  <c r="K105" i="15"/>
  <c r="K104" i="15"/>
  <c r="K103" i="15"/>
  <c r="K102" i="15"/>
  <c r="K101" i="15"/>
  <c r="K100" i="15"/>
  <c r="K99" i="15"/>
  <c r="K98" i="15"/>
  <c r="K97" i="15"/>
  <c r="K96" i="15"/>
  <c r="K95" i="15"/>
  <c r="K94" i="15"/>
  <c r="K93" i="15"/>
  <c r="K92" i="15"/>
  <c r="K91" i="15"/>
  <c r="K90" i="15"/>
  <c r="K89" i="15"/>
  <c r="K88" i="15"/>
  <c r="K87" i="15"/>
  <c r="K86" i="15"/>
  <c r="K85" i="15"/>
  <c r="K84" i="15"/>
  <c r="K83" i="15"/>
  <c r="K82" i="15"/>
  <c r="K81" i="15"/>
  <c r="K80" i="15"/>
  <c r="K79" i="15"/>
  <c r="K78" i="15"/>
  <c r="K77" i="15"/>
  <c r="K76" i="15"/>
  <c r="K75" i="15"/>
  <c r="K74" i="15"/>
  <c r="K73" i="15"/>
  <c r="K72" i="15"/>
  <c r="K71" i="15"/>
  <c r="K70" i="15"/>
  <c r="K69" i="15"/>
  <c r="K68" i="15"/>
  <c r="K67" i="15"/>
  <c r="K66" i="15"/>
  <c r="K65" i="15"/>
  <c r="K64" i="15"/>
  <c r="K63" i="15"/>
  <c r="K62" i="15"/>
  <c r="K53" i="15"/>
  <c r="F52" i="15"/>
  <c r="D41" i="15" a="1"/>
  <c r="E35" i="15"/>
  <c r="K1059" i="14"/>
  <c r="K1058" i="14"/>
  <c r="K1057" i="14"/>
  <c r="K1056" i="14"/>
  <c r="K1055" i="14"/>
  <c r="K1054" i="14"/>
  <c r="K1053" i="14"/>
  <c r="K1052" i="14"/>
  <c r="K1051" i="14"/>
  <c r="K1050" i="14"/>
  <c r="K1049" i="14"/>
  <c r="K1048" i="14"/>
  <c r="K1047" i="14"/>
  <c r="K1046" i="14"/>
  <c r="K1045" i="14"/>
  <c r="K1044" i="14"/>
  <c r="K1043" i="14"/>
  <c r="K1042" i="14"/>
  <c r="K1041" i="14"/>
  <c r="K1040" i="14"/>
  <c r="K1039" i="14"/>
  <c r="K1038" i="14"/>
  <c r="K1037" i="14"/>
  <c r="K1036" i="14"/>
  <c r="K1035" i="14"/>
  <c r="K1034" i="14"/>
  <c r="K1033" i="14"/>
  <c r="K1032" i="14"/>
  <c r="K1031" i="14"/>
  <c r="K1030" i="14"/>
  <c r="K1029" i="14"/>
  <c r="K1028" i="14"/>
  <c r="K1027" i="14"/>
  <c r="K1026" i="14"/>
  <c r="K1025" i="14"/>
  <c r="K1024" i="14"/>
  <c r="K1023" i="14"/>
  <c r="K1022" i="14"/>
  <c r="K1021" i="14"/>
  <c r="K1020" i="14"/>
  <c r="K1019" i="14"/>
  <c r="K1018" i="14"/>
  <c r="K1017" i="14"/>
  <c r="K1016" i="14"/>
  <c r="K1015" i="14"/>
  <c r="K1014" i="14"/>
  <c r="K1013" i="14"/>
  <c r="K1012" i="14"/>
  <c r="K1011" i="14"/>
  <c r="K1010" i="14"/>
  <c r="K1009" i="14"/>
  <c r="K1008" i="14"/>
  <c r="K1007" i="14"/>
  <c r="K1006" i="14"/>
  <c r="K1005" i="14"/>
  <c r="K1004" i="14"/>
  <c r="K1003" i="14"/>
  <c r="K1002" i="14"/>
  <c r="K1001" i="14"/>
  <c r="K1000" i="14"/>
  <c r="K999" i="14"/>
  <c r="K998" i="14"/>
  <c r="K997" i="14"/>
  <c r="K996" i="14"/>
  <c r="K995" i="14"/>
  <c r="K994" i="14"/>
  <c r="K993" i="14"/>
  <c r="K992" i="14"/>
  <c r="K991" i="14"/>
  <c r="K990" i="14"/>
  <c r="K989" i="14"/>
  <c r="K988" i="14"/>
  <c r="K987" i="14"/>
  <c r="K986" i="14"/>
  <c r="K985" i="14"/>
  <c r="K984" i="14"/>
  <c r="K983" i="14"/>
  <c r="K982" i="14"/>
  <c r="K981" i="14"/>
  <c r="K980" i="14"/>
  <c r="K979" i="14"/>
  <c r="K978" i="14"/>
  <c r="K977" i="14"/>
  <c r="K976" i="14"/>
  <c r="K975" i="14"/>
  <c r="K974" i="14"/>
  <c r="K973" i="14"/>
  <c r="K972" i="14"/>
  <c r="K971" i="14"/>
  <c r="K970" i="14"/>
  <c r="K969" i="14"/>
  <c r="K968" i="14"/>
  <c r="K967" i="14"/>
  <c r="K966" i="14"/>
  <c r="K965" i="14"/>
  <c r="K964" i="14"/>
  <c r="K963" i="14"/>
  <c r="K962" i="14"/>
  <c r="K961" i="14"/>
  <c r="K960" i="14"/>
  <c r="K959" i="14"/>
  <c r="K958" i="14"/>
  <c r="K957" i="14"/>
  <c r="K956" i="14"/>
  <c r="K955" i="14"/>
  <c r="K954" i="14"/>
  <c r="K953" i="14"/>
  <c r="K952" i="14"/>
  <c r="K951" i="14"/>
  <c r="K950" i="14"/>
  <c r="K949" i="14"/>
  <c r="K948" i="14"/>
  <c r="K947" i="14"/>
  <c r="K946" i="14"/>
  <c r="K945" i="14"/>
  <c r="K944" i="14"/>
  <c r="K943" i="14"/>
  <c r="K942" i="14"/>
  <c r="K941" i="14"/>
  <c r="K940" i="14"/>
  <c r="K939" i="14"/>
  <c r="K938" i="14"/>
  <c r="K937" i="14"/>
  <c r="K936" i="14"/>
  <c r="K935" i="14"/>
  <c r="K934" i="14"/>
  <c r="K933" i="14"/>
  <c r="K932" i="14"/>
  <c r="K931" i="14"/>
  <c r="K930" i="14"/>
  <c r="K929" i="14"/>
  <c r="K928" i="14"/>
  <c r="K927" i="14"/>
  <c r="K926" i="14"/>
  <c r="K925" i="14"/>
  <c r="K924" i="14"/>
  <c r="K923" i="14"/>
  <c r="K922" i="14"/>
  <c r="K921" i="14"/>
  <c r="K920" i="14"/>
  <c r="K919" i="14"/>
  <c r="K918" i="14"/>
  <c r="K917" i="14"/>
  <c r="K916" i="14"/>
  <c r="K915" i="14"/>
  <c r="K914" i="14"/>
  <c r="K913" i="14"/>
  <c r="K912" i="14"/>
  <c r="K911" i="14"/>
  <c r="K910" i="14"/>
  <c r="K909" i="14"/>
  <c r="K908" i="14"/>
  <c r="K907" i="14"/>
  <c r="K906" i="14"/>
  <c r="K905" i="14"/>
  <c r="K904" i="14"/>
  <c r="K903" i="14"/>
  <c r="K902" i="14"/>
  <c r="K901" i="14"/>
  <c r="K900" i="14"/>
  <c r="K899" i="14"/>
  <c r="K898" i="14"/>
  <c r="K897" i="14"/>
  <c r="K896" i="14"/>
  <c r="K895" i="14"/>
  <c r="K894" i="14"/>
  <c r="K893" i="14"/>
  <c r="K892" i="14"/>
  <c r="K891" i="14"/>
  <c r="K890" i="14"/>
  <c r="K889" i="14"/>
  <c r="K888" i="14"/>
  <c r="K887" i="14"/>
  <c r="K886" i="14"/>
  <c r="K885" i="14"/>
  <c r="K884" i="14"/>
  <c r="K883" i="14"/>
  <c r="K882" i="14"/>
  <c r="K881" i="14"/>
  <c r="K880" i="14"/>
  <c r="K879" i="14"/>
  <c r="K878" i="14"/>
  <c r="K877" i="14"/>
  <c r="K876" i="14"/>
  <c r="K875" i="14"/>
  <c r="K874" i="14"/>
  <c r="K873" i="14"/>
  <c r="K872" i="14"/>
  <c r="K871" i="14"/>
  <c r="K870" i="14"/>
  <c r="K869" i="14"/>
  <c r="K868" i="14"/>
  <c r="K867" i="14"/>
  <c r="K866" i="14"/>
  <c r="K865" i="14"/>
  <c r="K864" i="14"/>
  <c r="K863" i="14"/>
  <c r="K862" i="14"/>
  <c r="K861" i="14"/>
  <c r="K860" i="14"/>
  <c r="K859" i="14"/>
  <c r="K858" i="14"/>
  <c r="K857" i="14"/>
  <c r="K856" i="14"/>
  <c r="K855" i="14"/>
  <c r="K854" i="14"/>
  <c r="K853" i="14"/>
  <c r="K852" i="14"/>
  <c r="K851" i="14"/>
  <c r="K850" i="14"/>
  <c r="K849" i="14"/>
  <c r="K848" i="14"/>
  <c r="K847" i="14"/>
  <c r="K846" i="14"/>
  <c r="K845" i="14"/>
  <c r="K844" i="14"/>
  <c r="K843" i="14"/>
  <c r="K842" i="14"/>
  <c r="K841" i="14"/>
  <c r="K840" i="14"/>
  <c r="K839" i="14"/>
  <c r="K838" i="14"/>
  <c r="K837" i="14"/>
  <c r="K836" i="14"/>
  <c r="K835" i="14"/>
  <c r="K834" i="14"/>
  <c r="K833" i="14"/>
  <c r="K832" i="14"/>
  <c r="K831" i="14"/>
  <c r="K830" i="14"/>
  <c r="K829" i="14"/>
  <c r="K828" i="14"/>
  <c r="K827" i="14"/>
  <c r="K826" i="14"/>
  <c r="K825" i="14"/>
  <c r="K824" i="14"/>
  <c r="K823" i="14"/>
  <c r="K822" i="14"/>
  <c r="K821" i="14"/>
  <c r="K820" i="14"/>
  <c r="K819" i="14"/>
  <c r="K818" i="14"/>
  <c r="K817" i="14"/>
  <c r="K816" i="14"/>
  <c r="K815" i="14"/>
  <c r="K814" i="14"/>
  <c r="K813" i="14"/>
  <c r="K812" i="14"/>
  <c r="K811" i="14"/>
  <c r="K810" i="14"/>
  <c r="K809" i="14"/>
  <c r="K808" i="14"/>
  <c r="K807" i="14"/>
  <c r="K806" i="14"/>
  <c r="K805" i="14"/>
  <c r="K804" i="14"/>
  <c r="K803" i="14"/>
  <c r="K802" i="14"/>
  <c r="K801" i="14"/>
  <c r="K800" i="14"/>
  <c r="K799" i="14"/>
  <c r="K798" i="14"/>
  <c r="K797" i="14"/>
  <c r="K796" i="14"/>
  <c r="K795" i="14"/>
  <c r="K794" i="14"/>
  <c r="K793" i="14"/>
  <c r="K792" i="14"/>
  <c r="K791" i="14"/>
  <c r="K790" i="14"/>
  <c r="K789" i="14"/>
  <c r="K788" i="14"/>
  <c r="K787" i="14"/>
  <c r="K786" i="14"/>
  <c r="K785" i="14"/>
  <c r="K784" i="14"/>
  <c r="K783" i="14"/>
  <c r="K782" i="14"/>
  <c r="K781" i="14"/>
  <c r="K780" i="14"/>
  <c r="K779" i="14"/>
  <c r="K778" i="14"/>
  <c r="K777" i="14"/>
  <c r="K776" i="14"/>
  <c r="K775" i="14"/>
  <c r="K774" i="14"/>
  <c r="K773" i="14"/>
  <c r="K772" i="14"/>
  <c r="K771" i="14"/>
  <c r="K770" i="14"/>
  <c r="K769" i="14"/>
  <c r="K768" i="14"/>
  <c r="K767" i="14"/>
  <c r="K766" i="14"/>
  <c r="K765" i="14"/>
  <c r="K764" i="14"/>
  <c r="K763" i="14"/>
  <c r="K762" i="14"/>
  <c r="K761" i="14"/>
  <c r="K760" i="14"/>
  <c r="K759" i="14"/>
  <c r="K758" i="14"/>
  <c r="K757" i="14"/>
  <c r="K756" i="14"/>
  <c r="K755" i="14"/>
  <c r="K754" i="14"/>
  <c r="K753" i="14"/>
  <c r="K752" i="14"/>
  <c r="K751" i="14"/>
  <c r="K750" i="14"/>
  <c r="K749" i="14"/>
  <c r="K748" i="14"/>
  <c r="K747" i="14"/>
  <c r="K746" i="14"/>
  <c r="K745" i="14"/>
  <c r="K744" i="14"/>
  <c r="K743" i="14"/>
  <c r="K742" i="14"/>
  <c r="K741" i="14"/>
  <c r="K740" i="14"/>
  <c r="K739" i="14"/>
  <c r="K738" i="14"/>
  <c r="K737" i="14"/>
  <c r="K736" i="14"/>
  <c r="K735" i="14"/>
  <c r="K734" i="14"/>
  <c r="K733" i="14"/>
  <c r="K732" i="14"/>
  <c r="K731" i="14"/>
  <c r="K730" i="14"/>
  <c r="K729" i="14"/>
  <c r="K728" i="14"/>
  <c r="K727" i="14"/>
  <c r="K726" i="14"/>
  <c r="K725" i="14"/>
  <c r="K724" i="14"/>
  <c r="K723" i="14"/>
  <c r="K722" i="14"/>
  <c r="K721" i="14"/>
  <c r="K720" i="14"/>
  <c r="K719" i="14"/>
  <c r="K718" i="14"/>
  <c r="K717" i="14"/>
  <c r="K716" i="14"/>
  <c r="K715" i="14"/>
  <c r="K714" i="14"/>
  <c r="K713" i="14"/>
  <c r="K712" i="14"/>
  <c r="K711" i="14"/>
  <c r="K710" i="14"/>
  <c r="K709" i="14"/>
  <c r="K708" i="14"/>
  <c r="K707" i="14"/>
  <c r="K706" i="14"/>
  <c r="K705" i="14"/>
  <c r="K704" i="14"/>
  <c r="K703" i="14"/>
  <c r="K702" i="14"/>
  <c r="K701" i="14"/>
  <c r="K700" i="14"/>
  <c r="K699" i="14"/>
  <c r="K698" i="14"/>
  <c r="K697" i="14"/>
  <c r="K696" i="14"/>
  <c r="K695" i="14"/>
  <c r="K694" i="14"/>
  <c r="K693" i="14"/>
  <c r="K692" i="14"/>
  <c r="K691" i="14"/>
  <c r="K690" i="14"/>
  <c r="K689" i="14"/>
  <c r="K688" i="14"/>
  <c r="K687" i="14"/>
  <c r="K686" i="14"/>
  <c r="K685" i="14"/>
  <c r="K684" i="14"/>
  <c r="K683" i="14"/>
  <c r="K682" i="14"/>
  <c r="K681" i="14"/>
  <c r="K680" i="14"/>
  <c r="K679" i="14"/>
  <c r="K678" i="14"/>
  <c r="K677" i="14"/>
  <c r="K676" i="14"/>
  <c r="K675" i="14"/>
  <c r="K674" i="14"/>
  <c r="K673" i="14"/>
  <c r="K672" i="14"/>
  <c r="K671" i="14"/>
  <c r="K670" i="14"/>
  <c r="K669" i="14"/>
  <c r="K668" i="14"/>
  <c r="K667" i="14"/>
  <c r="K666" i="14"/>
  <c r="K665" i="14"/>
  <c r="K664" i="14"/>
  <c r="K663" i="14"/>
  <c r="K662" i="14"/>
  <c r="K661" i="14"/>
  <c r="K660" i="14"/>
  <c r="K659" i="14"/>
  <c r="K658" i="14"/>
  <c r="K657" i="14"/>
  <c r="K656" i="14"/>
  <c r="K655" i="14"/>
  <c r="K654" i="14"/>
  <c r="K653" i="14"/>
  <c r="K652" i="14"/>
  <c r="K651" i="14"/>
  <c r="K650" i="14"/>
  <c r="K649" i="14"/>
  <c r="K648" i="14"/>
  <c r="K647" i="14"/>
  <c r="K646" i="14"/>
  <c r="K645" i="14"/>
  <c r="K644" i="14"/>
  <c r="K643" i="14"/>
  <c r="K642" i="14"/>
  <c r="K641" i="14"/>
  <c r="K640" i="14"/>
  <c r="K639" i="14"/>
  <c r="K638" i="14"/>
  <c r="K637" i="14"/>
  <c r="K636" i="14"/>
  <c r="K635" i="14"/>
  <c r="K634" i="14"/>
  <c r="K633" i="14"/>
  <c r="K632" i="14"/>
  <c r="K631" i="14"/>
  <c r="K630" i="14"/>
  <c r="K629" i="14"/>
  <c r="K628" i="14"/>
  <c r="K627" i="14"/>
  <c r="K626" i="14"/>
  <c r="K625" i="14"/>
  <c r="K624" i="14"/>
  <c r="K623" i="14"/>
  <c r="K622" i="14"/>
  <c r="K621" i="14"/>
  <c r="K620" i="14"/>
  <c r="K619" i="14"/>
  <c r="K618" i="14"/>
  <c r="K617" i="14"/>
  <c r="K616" i="14"/>
  <c r="K615" i="14"/>
  <c r="K614" i="14"/>
  <c r="K613" i="14"/>
  <c r="K612" i="14"/>
  <c r="K611" i="14"/>
  <c r="K610" i="14"/>
  <c r="K609" i="14"/>
  <c r="K608" i="14"/>
  <c r="K607" i="14"/>
  <c r="K606" i="14"/>
  <c r="K605" i="14"/>
  <c r="K604" i="14"/>
  <c r="K603" i="14"/>
  <c r="K602" i="14"/>
  <c r="K601" i="14"/>
  <c r="K600" i="14"/>
  <c r="K599" i="14"/>
  <c r="K598" i="14"/>
  <c r="K597" i="14"/>
  <c r="K596" i="14"/>
  <c r="K595" i="14"/>
  <c r="K594" i="14"/>
  <c r="K593" i="14"/>
  <c r="K592" i="14"/>
  <c r="K591" i="14"/>
  <c r="K590" i="14"/>
  <c r="K589" i="14"/>
  <c r="K588" i="14"/>
  <c r="K587" i="14"/>
  <c r="K586" i="14"/>
  <c r="K585" i="14"/>
  <c r="K584" i="14"/>
  <c r="K583" i="14"/>
  <c r="K582" i="14"/>
  <c r="K581" i="14"/>
  <c r="K580" i="14"/>
  <c r="K579" i="14"/>
  <c r="K578" i="14"/>
  <c r="K577" i="14"/>
  <c r="K576" i="14"/>
  <c r="K575" i="14"/>
  <c r="K574" i="14"/>
  <c r="K573" i="14"/>
  <c r="K572" i="14"/>
  <c r="K571" i="14"/>
  <c r="K570" i="14"/>
  <c r="K569" i="14"/>
  <c r="K568" i="14"/>
  <c r="K567" i="14"/>
  <c r="K566" i="14"/>
  <c r="K565" i="14"/>
  <c r="K564" i="14"/>
  <c r="K563" i="14"/>
  <c r="K562" i="14"/>
  <c r="K561" i="14"/>
  <c r="K560" i="14"/>
  <c r="K559" i="14"/>
  <c r="K558" i="14"/>
  <c r="K557" i="14"/>
  <c r="K556" i="14"/>
  <c r="K555" i="14"/>
  <c r="K554" i="14"/>
  <c r="K553" i="14"/>
  <c r="K552" i="14"/>
  <c r="K551" i="14"/>
  <c r="K550" i="14"/>
  <c r="K549" i="14"/>
  <c r="K548" i="14"/>
  <c r="K547" i="14"/>
  <c r="K546" i="14"/>
  <c r="K545" i="14"/>
  <c r="K544" i="14"/>
  <c r="K543" i="14"/>
  <c r="K542" i="14"/>
  <c r="K541" i="14"/>
  <c r="K540" i="14"/>
  <c r="K539" i="14"/>
  <c r="K538" i="14"/>
  <c r="K537" i="14"/>
  <c r="K536" i="14"/>
  <c r="K535" i="14"/>
  <c r="K534" i="14"/>
  <c r="K533" i="14"/>
  <c r="K532" i="14"/>
  <c r="K531" i="14"/>
  <c r="K530" i="14"/>
  <c r="K529" i="14"/>
  <c r="K528" i="14"/>
  <c r="K527" i="14"/>
  <c r="K526" i="14"/>
  <c r="K525" i="14"/>
  <c r="K524" i="14"/>
  <c r="K523" i="14"/>
  <c r="K522" i="14"/>
  <c r="K521" i="14"/>
  <c r="K520" i="14"/>
  <c r="K519" i="14"/>
  <c r="K518" i="14"/>
  <c r="K517" i="14"/>
  <c r="K516" i="14"/>
  <c r="K515" i="14"/>
  <c r="K514" i="14"/>
  <c r="K513" i="14"/>
  <c r="K512" i="14"/>
  <c r="K511" i="14"/>
  <c r="K510" i="14"/>
  <c r="K509" i="14"/>
  <c r="K508" i="14"/>
  <c r="K507" i="14"/>
  <c r="K506" i="14"/>
  <c r="K505" i="14"/>
  <c r="K504" i="14"/>
  <c r="K503" i="14"/>
  <c r="K502" i="14"/>
  <c r="K501" i="14"/>
  <c r="K500" i="14"/>
  <c r="K499" i="14"/>
  <c r="K498" i="14"/>
  <c r="K497" i="14"/>
  <c r="K496" i="14"/>
  <c r="K495" i="14"/>
  <c r="K494" i="14"/>
  <c r="K493" i="14"/>
  <c r="K492" i="14"/>
  <c r="K491" i="14"/>
  <c r="K490" i="14"/>
  <c r="K489" i="14"/>
  <c r="K488" i="14"/>
  <c r="K487" i="14"/>
  <c r="K486" i="14"/>
  <c r="K485" i="14"/>
  <c r="K484" i="14"/>
  <c r="K483" i="14"/>
  <c r="K482" i="14"/>
  <c r="K481" i="14"/>
  <c r="K480" i="14"/>
  <c r="K479" i="14"/>
  <c r="K478" i="14"/>
  <c r="K477" i="14"/>
  <c r="K476" i="14"/>
  <c r="K475" i="14"/>
  <c r="K474" i="14"/>
  <c r="K473" i="14"/>
  <c r="K472" i="14"/>
  <c r="K471" i="14"/>
  <c r="K470" i="14"/>
  <c r="K469" i="14"/>
  <c r="K468" i="14"/>
  <c r="K467" i="14"/>
  <c r="K466" i="14"/>
  <c r="K465" i="14"/>
  <c r="K464" i="14"/>
  <c r="K463" i="14"/>
  <c r="K462" i="14"/>
  <c r="K461" i="14"/>
  <c r="K460" i="14"/>
  <c r="K459" i="14"/>
  <c r="K458" i="14"/>
  <c r="K457" i="14"/>
  <c r="K456" i="14"/>
  <c r="K455" i="14"/>
  <c r="K454" i="14"/>
  <c r="K453" i="14"/>
  <c r="K452" i="14"/>
  <c r="K451" i="14"/>
  <c r="K450" i="14"/>
  <c r="K449" i="14"/>
  <c r="K448" i="14"/>
  <c r="K447" i="14"/>
  <c r="K446" i="14"/>
  <c r="K445" i="14"/>
  <c r="K444" i="14"/>
  <c r="K443" i="14"/>
  <c r="K442" i="14"/>
  <c r="K441" i="14"/>
  <c r="K440" i="14"/>
  <c r="K439" i="14"/>
  <c r="K438" i="14"/>
  <c r="K437" i="14"/>
  <c r="K436" i="14"/>
  <c r="K435" i="14"/>
  <c r="K434" i="14"/>
  <c r="K433" i="14"/>
  <c r="K432" i="14"/>
  <c r="K431" i="14"/>
  <c r="K430" i="14"/>
  <c r="K429" i="14"/>
  <c r="K428" i="14"/>
  <c r="K427" i="14"/>
  <c r="K426" i="14"/>
  <c r="K425" i="14"/>
  <c r="K424" i="14"/>
  <c r="K423" i="14"/>
  <c r="K422" i="14"/>
  <c r="K421" i="14"/>
  <c r="K420" i="14"/>
  <c r="K419" i="14"/>
  <c r="K418" i="14"/>
  <c r="K417" i="14"/>
  <c r="K416" i="14"/>
  <c r="K415" i="14"/>
  <c r="K414" i="14"/>
  <c r="K413" i="14"/>
  <c r="K412" i="14"/>
  <c r="K411" i="14"/>
  <c r="K410" i="14"/>
  <c r="K409" i="14"/>
  <c r="K408" i="14"/>
  <c r="K407" i="14"/>
  <c r="K406" i="14"/>
  <c r="K405" i="14"/>
  <c r="K404" i="14"/>
  <c r="K403" i="14"/>
  <c r="K402" i="14"/>
  <c r="K401" i="14"/>
  <c r="K400" i="14"/>
  <c r="K399" i="14"/>
  <c r="K398" i="14"/>
  <c r="K397" i="14"/>
  <c r="K396" i="14"/>
  <c r="K395" i="14"/>
  <c r="K394" i="14"/>
  <c r="K393" i="14"/>
  <c r="K392" i="14"/>
  <c r="K391" i="14"/>
  <c r="K390" i="14"/>
  <c r="K389" i="14"/>
  <c r="K388" i="14"/>
  <c r="K387" i="14"/>
  <c r="K386" i="14"/>
  <c r="K385" i="14"/>
  <c r="K384" i="14"/>
  <c r="K383" i="14"/>
  <c r="K382" i="14"/>
  <c r="K381" i="14"/>
  <c r="K380" i="14"/>
  <c r="K379" i="14"/>
  <c r="K378" i="14"/>
  <c r="K377" i="14"/>
  <c r="K376" i="14"/>
  <c r="K375" i="14"/>
  <c r="K374" i="14"/>
  <c r="K373" i="14"/>
  <c r="K372" i="14"/>
  <c r="K371" i="14"/>
  <c r="K370" i="14"/>
  <c r="K369" i="14"/>
  <c r="K368" i="14"/>
  <c r="K367" i="14"/>
  <c r="K366" i="14"/>
  <c r="K365" i="14"/>
  <c r="K364" i="14"/>
  <c r="K363" i="14"/>
  <c r="K362" i="14"/>
  <c r="K361" i="14"/>
  <c r="K360" i="14"/>
  <c r="K359" i="14"/>
  <c r="K358" i="14"/>
  <c r="K357" i="14"/>
  <c r="K356" i="14"/>
  <c r="K355" i="14"/>
  <c r="K354" i="14"/>
  <c r="K353" i="14"/>
  <c r="K352" i="14"/>
  <c r="K351" i="14"/>
  <c r="K350" i="14"/>
  <c r="K349" i="14"/>
  <c r="K348" i="14"/>
  <c r="K347" i="14"/>
  <c r="K346" i="14"/>
  <c r="K345" i="14"/>
  <c r="K344" i="14"/>
  <c r="K343" i="14"/>
  <c r="K342" i="14"/>
  <c r="K341" i="14"/>
  <c r="K340" i="14"/>
  <c r="K339" i="14"/>
  <c r="K338" i="14"/>
  <c r="K337" i="14"/>
  <c r="K336" i="14"/>
  <c r="K335" i="14"/>
  <c r="K334" i="14"/>
  <c r="K333" i="14"/>
  <c r="K332" i="14"/>
  <c r="K331" i="14"/>
  <c r="K330" i="14"/>
  <c r="K329" i="14"/>
  <c r="K328" i="14"/>
  <c r="K327" i="14"/>
  <c r="K326" i="14"/>
  <c r="K325" i="14"/>
  <c r="K324" i="14"/>
  <c r="K323" i="14"/>
  <c r="K322" i="14"/>
  <c r="K321" i="14"/>
  <c r="K320" i="14"/>
  <c r="K319" i="14"/>
  <c r="K318" i="14"/>
  <c r="K317" i="14"/>
  <c r="K316" i="14"/>
  <c r="K315" i="14"/>
  <c r="K314" i="14"/>
  <c r="K313" i="14"/>
  <c r="K312" i="14"/>
  <c r="K311" i="14"/>
  <c r="K310" i="14"/>
  <c r="K309" i="14"/>
  <c r="K308" i="14"/>
  <c r="K307" i="14"/>
  <c r="K306" i="14"/>
  <c r="K305" i="14"/>
  <c r="K304" i="14"/>
  <c r="K303" i="14"/>
  <c r="K302" i="14"/>
  <c r="K301" i="14"/>
  <c r="K300" i="14"/>
  <c r="K299" i="14"/>
  <c r="K298" i="14"/>
  <c r="K297" i="14"/>
  <c r="K296" i="14"/>
  <c r="K295" i="14"/>
  <c r="K294" i="14"/>
  <c r="K293" i="14"/>
  <c r="K292" i="14"/>
  <c r="K291" i="14"/>
  <c r="K290" i="14"/>
  <c r="K289" i="14"/>
  <c r="K288" i="14"/>
  <c r="K287" i="14"/>
  <c r="K286" i="14"/>
  <c r="K285" i="14"/>
  <c r="K284" i="14"/>
  <c r="K283" i="14"/>
  <c r="K282" i="14"/>
  <c r="K281" i="14"/>
  <c r="K280" i="14"/>
  <c r="K279" i="14"/>
  <c r="K278" i="14"/>
  <c r="K277" i="14"/>
  <c r="K276" i="14"/>
  <c r="K275" i="14"/>
  <c r="K274" i="14"/>
  <c r="K273" i="14"/>
  <c r="K272" i="14"/>
  <c r="K271" i="14"/>
  <c r="K270" i="14"/>
  <c r="K269" i="14"/>
  <c r="K268" i="14"/>
  <c r="K267" i="14"/>
  <c r="K266" i="14"/>
  <c r="K265" i="14"/>
  <c r="K264" i="14"/>
  <c r="K263" i="14"/>
  <c r="K262" i="14"/>
  <c r="K261" i="14"/>
  <c r="K260" i="14"/>
  <c r="K259" i="14"/>
  <c r="K258" i="14"/>
  <c r="K257" i="14"/>
  <c r="K256" i="14"/>
  <c r="K255" i="14"/>
  <c r="K254" i="14"/>
  <c r="K253" i="14"/>
  <c r="K252" i="14"/>
  <c r="K251" i="14"/>
  <c r="K250" i="14"/>
  <c r="K249" i="14"/>
  <c r="K248" i="14"/>
  <c r="K247" i="14"/>
  <c r="K246" i="14"/>
  <c r="K245" i="14"/>
  <c r="K244" i="14"/>
  <c r="K243" i="14"/>
  <c r="K242" i="14"/>
  <c r="K241" i="14"/>
  <c r="K240" i="14"/>
  <c r="K239" i="14"/>
  <c r="K238" i="14"/>
  <c r="K237" i="14"/>
  <c r="K236" i="14"/>
  <c r="K235" i="14"/>
  <c r="K234" i="14"/>
  <c r="K233" i="14"/>
  <c r="K232" i="14"/>
  <c r="K231" i="14"/>
  <c r="K230" i="14"/>
  <c r="K229" i="14"/>
  <c r="K228" i="14"/>
  <c r="K227" i="14"/>
  <c r="K226" i="14"/>
  <c r="K225" i="14"/>
  <c r="K224" i="14"/>
  <c r="K223" i="14"/>
  <c r="K222" i="14"/>
  <c r="K221" i="14"/>
  <c r="K220" i="14"/>
  <c r="K219" i="14"/>
  <c r="K218" i="14"/>
  <c r="K217" i="14"/>
  <c r="K216" i="14"/>
  <c r="K215" i="14"/>
  <c r="K214" i="14"/>
  <c r="K213" i="14"/>
  <c r="K212" i="14"/>
  <c r="K211" i="14"/>
  <c r="K210" i="14"/>
  <c r="K209" i="14"/>
  <c r="K208" i="14"/>
  <c r="K207" i="14"/>
  <c r="K206" i="14"/>
  <c r="K205" i="14"/>
  <c r="K204" i="14"/>
  <c r="K203" i="14"/>
  <c r="K202" i="14"/>
  <c r="K201" i="14"/>
  <c r="K200" i="14"/>
  <c r="K199" i="14"/>
  <c r="K198" i="14"/>
  <c r="K197" i="14"/>
  <c r="K196" i="14"/>
  <c r="K195" i="14"/>
  <c r="K194" i="14"/>
  <c r="K193" i="14"/>
  <c r="K192" i="14"/>
  <c r="K191" i="14"/>
  <c r="K190" i="14"/>
  <c r="K189" i="14"/>
  <c r="K188" i="14"/>
  <c r="K187" i="14"/>
  <c r="K186" i="14"/>
  <c r="K185" i="14"/>
  <c r="K184" i="14"/>
  <c r="K183" i="14"/>
  <c r="K182" i="14"/>
  <c r="K181" i="14"/>
  <c r="K180" i="14"/>
  <c r="K179" i="14"/>
  <c r="K178" i="14"/>
  <c r="K177" i="14"/>
  <c r="K176" i="14"/>
  <c r="K175" i="14"/>
  <c r="K174" i="14"/>
  <c r="K173" i="14"/>
  <c r="K172" i="14"/>
  <c r="K171" i="14"/>
  <c r="K170" i="14"/>
  <c r="K169" i="14"/>
  <c r="K168" i="14"/>
  <c r="K167" i="14"/>
  <c r="K166" i="14"/>
  <c r="K165" i="14"/>
  <c r="K164" i="14"/>
  <c r="K163" i="14"/>
  <c r="K162" i="14"/>
  <c r="K161" i="14"/>
  <c r="K160" i="14"/>
  <c r="K159" i="14"/>
  <c r="K158" i="14"/>
  <c r="K157" i="14"/>
  <c r="K156" i="14"/>
  <c r="K155" i="14"/>
  <c r="K154" i="14"/>
  <c r="K153" i="14"/>
  <c r="K152" i="14"/>
  <c r="K151" i="14"/>
  <c r="K150" i="14"/>
  <c r="K149" i="14"/>
  <c r="K148" i="14"/>
  <c r="K147" i="14"/>
  <c r="K146" i="14"/>
  <c r="K145" i="14"/>
  <c r="K144" i="14"/>
  <c r="K143" i="14"/>
  <c r="K142" i="14"/>
  <c r="K141" i="14"/>
  <c r="K140" i="14"/>
  <c r="K139" i="14"/>
  <c r="K138" i="14"/>
  <c r="K137" i="14"/>
  <c r="K136" i="14"/>
  <c r="K135" i="14"/>
  <c r="K134" i="14"/>
  <c r="K133" i="14"/>
  <c r="K132" i="14"/>
  <c r="K131" i="14"/>
  <c r="K130" i="14"/>
  <c r="K129" i="14"/>
  <c r="K128" i="14"/>
  <c r="K127" i="14"/>
  <c r="K126" i="14"/>
  <c r="K125" i="14"/>
  <c r="K124" i="14"/>
  <c r="K123" i="14"/>
  <c r="K122" i="14"/>
  <c r="K121" i="14"/>
  <c r="K120" i="14"/>
  <c r="K119" i="14"/>
  <c r="K118" i="14"/>
  <c r="K117" i="14"/>
  <c r="K116" i="14"/>
  <c r="K115" i="14"/>
  <c r="K114" i="14"/>
  <c r="K113" i="14"/>
  <c r="K112" i="14"/>
  <c r="K111" i="14"/>
  <c r="K110" i="14"/>
  <c r="K109" i="14"/>
  <c r="K108" i="14"/>
  <c r="K107" i="14"/>
  <c r="K106" i="14"/>
  <c r="K105" i="14"/>
  <c r="K104" i="14"/>
  <c r="K103" i="14"/>
  <c r="K102" i="14"/>
  <c r="K101" i="14"/>
  <c r="K100" i="14"/>
  <c r="K99" i="14"/>
  <c r="K98" i="14"/>
  <c r="K97" i="14"/>
  <c r="K96" i="14"/>
  <c r="K95" i="14"/>
  <c r="K94" i="14"/>
  <c r="K93" i="14"/>
  <c r="K92" i="14"/>
  <c r="K91" i="14"/>
  <c r="K90" i="14"/>
  <c r="K89" i="14"/>
  <c r="K88" i="14"/>
  <c r="K87" i="14"/>
  <c r="K86" i="14"/>
  <c r="K85" i="14"/>
  <c r="K84" i="14"/>
  <c r="K83" i="14"/>
  <c r="K82" i="14"/>
  <c r="K81" i="14"/>
  <c r="K80" i="14"/>
  <c r="K79" i="14"/>
  <c r="K78" i="14"/>
  <c r="K77" i="14"/>
  <c r="K76" i="14"/>
  <c r="K75" i="14"/>
  <c r="K74" i="14"/>
  <c r="K73" i="14"/>
  <c r="K72" i="14"/>
  <c r="K71" i="14"/>
  <c r="K70" i="14"/>
  <c r="K69" i="14"/>
  <c r="K68" i="14"/>
  <c r="K67" i="14"/>
  <c r="K66" i="14"/>
  <c r="K65" i="14"/>
  <c r="K64" i="14"/>
  <c r="K63" i="14"/>
  <c r="K62" i="14"/>
  <c r="K53" i="14"/>
  <c r="F52" i="14"/>
  <c r="D41" i="14" a="1"/>
  <c r="F51" i="14" s="1"/>
  <c r="E35" i="14"/>
  <c r="K1059" i="13"/>
  <c r="K1058" i="13"/>
  <c r="K1057" i="13"/>
  <c r="K1056" i="13"/>
  <c r="K1055" i="13"/>
  <c r="K1054" i="13"/>
  <c r="K1053" i="13"/>
  <c r="K1052" i="13"/>
  <c r="K1051" i="13"/>
  <c r="K1050" i="13"/>
  <c r="K1049" i="13"/>
  <c r="K1048" i="13"/>
  <c r="K1047" i="13"/>
  <c r="K1046" i="13"/>
  <c r="K1045" i="13"/>
  <c r="K1044" i="13"/>
  <c r="K1043" i="13"/>
  <c r="K1042" i="13"/>
  <c r="K1041" i="13"/>
  <c r="K1040" i="13"/>
  <c r="K1039" i="13"/>
  <c r="K1038" i="13"/>
  <c r="K1037" i="13"/>
  <c r="K1036" i="13"/>
  <c r="K1035" i="13"/>
  <c r="K1034" i="13"/>
  <c r="K1033" i="13"/>
  <c r="K1032" i="13"/>
  <c r="K1031" i="13"/>
  <c r="K1030" i="13"/>
  <c r="K1029" i="13"/>
  <c r="K1028" i="13"/>
  <c r="K1027" i="13"/>
  <c r="K1026" i="13"/>
  <c r="K1025" i="13"/>
  <c r="K1024" i="13"/>
  <c r="K1023" i="13"/>
  <c r="K1022" i="13"/>
  <c r="K1021" i="13"/>
  <c r="K1020" i="13"/>
  <c r="K1019" i="13"/>
  <c r="K1018" i="13"/>
  <c r="K1017" i="13"/>
  <c r="K1016" i="13"/>
  <c r="K1015" i="13"/>
  <c r="K1014" i="13"/>
  <c r="K1013" i="13"/>
  <c r="K1012" i="13"/>
  <c r="K1011" i="13"/>
  <c r="K1010" i="13"/>
  <c r="K1009" i="13"/>
  <c r="K1008" i="13"/>
  <c r="K1007" i="13"/>
  <c r="K1006" i="13"/>
  <c r="K1005" i="13"/>
  <c r="K1004" i="13"/>
  <c r="K1003" i="13"/>
  <c r="K1002" i="13"/>
  <c r="K1001" i="13"/>
  <c r="K1000" i="13"/>
  <c r="K999" i="13"/>
  <c r="K998" i="13"/>
  <c r="K997" i="13"/>
  <c r="K996" i="13"/>
  <c r="K995" i="13"/>
  <c r="K994" i="13"/>
  <c r="K993" i="13"/>
  <c r="K992" i="13"/>
  <c r="K991" i="13"/>
  <c r="K990" i="13"/>
  <c r="K989" i="13"/>
  <c r="K988" i="13"/>
  <c r="K987" i="13"/>
  <c r="K986" i="13"/>
  <c r="K985" i="13"/>
  <c r="K984" i="13"/>
  <c r="K983" i="13"/>
  <c r="K982" i="13"/>
  <c r="K981" i="13"/>
  <c r="K980" i="13"/>
  <c r="K979" i="13"/>
  <c r="K978" i="13"/>
  <c r="K977" i="13"/>
  <c r="K976" i="13"/>
  <c r="K975" i="13"/>
  <c r="K974" i="13"/>
  <c r="K973" i="13"/>
  <c r="K972" i="13"/>
  <c r="K971" i="13"/>
  <c r="K970" i="13"/>
  <c r="K969" i="13"/>
  <c r="K968" i="13"/>
  <c r="K967" i="13"/>
  <c r="K966" i="13"/>
  <c r="K965" i="13"/>
  <c r="K964" i="13"/>
  <c r="K963" i="13"/>
  <c r="K962" i="13"/>
  <c r="K961" i="13"/>
  <c r="K960" i="13"/>
  <c r="K959" i="13"/>
  <c r="K958" i="13"/>
  <c r="K957" i="13"/>
  <c r="K956" i="13"/>
  <c r="K955" i="13"/>
  <c r="K954" i="13"/>
  <c r="K953" i="13"/>
  <c r="K952" i="13"/>
  <c r="K951" i="13"/>
  <c r="K950" i="13"/>
  <c r="K949" i="13"/>
  <c r="K948" i="13"/>
  <c r="K947" i="13"/>
  <c r="K946" i="13"/>
  <c r="K945" i="13"/>
  <c r="K944" i="13"/>
  <c r="K943" i="13"/>
  <c r="K942" i="13"/>
  <c r="K941" i="13"/>
  <c r="K940" i="13"/>
  <c r="K939" i="13"/>
  <c r="K938" i="13"/>
  <c r="K937" i="13"/>
  <c r="K936" i="13"/>
  <c r="K935" i="13"/>
  <c r="K934" i="13"/>
  <c r="K933" i="13"/>
  <c r="K932" i="13"/>
  <c r="K931" i="13"/>
  <c r="K930" i="13"/>
  <c r="K929" i="13"/>
  <c r="K928" i="13"/>
  <c r="K927" i="13"/>
  <c r="K926" i="13"/>
  <c r="K925" i="13"/>
  <c r="K924" i="13"/>
  <c r="K923" i="13"/>
  <c r="K922" i="13"/>
  <c r="K921" i="13"/>
  <c r="K920" i="13"/>
  <c r="K919" i="13"/>
  <c r="K918" i="13"/>
  <c r="K917" i="13"/>
  <c r="K916" i="13"/>
  <c r="K915" i="13"/>
  <c r="K914" i="13"/>
  <c r="K913" i="13"/>
  <c r="K912" i="13"/>
  <c r="K911" i="13"/>
  <c r="K910" i="13"/>
  <c r="K909" i="13"/>
  <c r="K908" i="13"/>
  <c r="K907" i="13"/>
  <c r="K906" i="13"/>
  <c r="K905" i="13"/>
  <c r="K904" i="13"/>
  <c r="K903" i="13"/>
  <c r="K902" i="13"/>
  <c r="K901" i="13"/>
  <c r="K900" i="13"/>
  <c r="K899" i="13"/>
  <c r="K898" i="13"/>
  <c r="K897" i="13"/>
  <c r="K896" i="13"/>
  <c r="K895" i="13"/>
  <c r="K894" i="13"/>
  <c r="K893" i="13"/>
  <c r="K892" i="13"/>
  <c r="K891" i="13"/>
  <c r="K890" i="13"/>
  <c r="K889" i="13"/>
  <c r="K888" i="13"/>
  <c r="K887" i="13"/>
  <c r="K886" i="13"/>
  <c r="K885" i="13"/>
  <c r="K884" i="13"/>
  <c r="K883" i="13"/>
  <c r="K882" i="13"/>
  <c r="K881" i="13"/>
  <c r="K880" i="13"/>
  <c r="K879" i="13"/>
  <c r="K878" i="13"/>
  <c r="K877" i="13"/>
  <c r="K876" i="13"/>
  <c r="K875" i="13"/>
  <c r="K874" i="13"/>
  <c r="K873" i="13"/>
  <c r="K872" i="13"/>
  <c r="K871" i="13"/>
  <c r="K870" i="13"/>
  <c r="K869" i="13"/>
  <c r="K868" i="13"/>
  <c r="K867" i="13"/>
  <c r="K866" i="13"/>
  <c r="K865" i="13"/>
  <c r="K864" i="13"/>
  <c r="K863" i="13"/>
  <c r="K862" i="13"/>
  <c r="K861" i="13"/>
  <c r="K860" i="13"/>
  <c r="K859" i="13"/>
  <c r="K858" i="13"/>
  <c r="K857" i="13"/>
  <c r="K856" i="13"/>
  <c r="K855" i="13"/>
  <c r="K854" i="13"/>
  <c r="K853" i="13"/>
  <c r="K852" i="13"/>
  <c r="K851" i="13"/>
  <c r="K850" i="13"/>
  <c r="K849" i="13"/>
  <c r="K848" i="13"/>
  <c r="K847" i="13"/>
  <c r="K846" i="13"/>
  <c r="K845" i="13"/>
  <c r="K844" i="13"/>
  <c r="K843" i="13"/>
  <c r="K842" i="13"/>
  <c r="K841" i="13"/>
  <c r="K840" i="13"/>
  <c r="K839" i="13"/>
  <c r="K838" i="13"/>
  <c r="K837" i="13"/>
  <c r="K836" i="13"/>
  <c r="K835" i="13"/>
  <c r="K834" i="13"/>
  <c r="K833" i="13"/>
  <c r="K832" i="13"/>
  <c r="K831" i="13"/>
  <c r="K830" i="13"/>
  <c r="K829" i="13"/>
  <c r="K828" i="13"/>
  <c r="K827" i="13"/>
  <c r="K826" i="13"/>
  <c r="K825" i="13"/>
  <c r="K824" i="13"/>
  <c r="K823" i="13"/>
  <c r="K822" i="13"/>
  <c r="K821" i="13"/>
  <c r="K820" i="13"/>
  <c r="K819" i="13"/>
  <c r="K818" i="13"/>
  <c r="K817" i="13"/>
  <c r="K816" i="13"/>
  <c r="K815" i="13"/>
  <c r="K814" i="13"/>
  <c r="K813" i="13"/>
  <c r="K812" i="13"/>
  <c r="K811" i="13"/>
  <c r="K810" i="13"/>
  <c r="K809" i="13"/>
  <c r="K808" i="13"/>
  <c r="K807" i="13"/>
  <c r="K806" i="13"/>
  <c r="K805" i="13"/>
  <c r="K804" i="13"/>
  <c r="K803" i="13"/>
  <c r="K802" i="13"/>
  <c r="K801" i="13"/>
  <c r="K800" i="13"/>
  <c r="K799" i="13"/>
  <c r="K798" i="13"/>
  <c r="K797" i="13"/>
  <c r="K796" i="13"/>
  <c r="K795" i="13"/>
  <c r="K794" i="13"/>
  <c r="K793" i="13"/>
  <c r="K792" i="13"/>
  <c r="K791" i="13"/>
  <c r="K790" i="13"/>
  <c r="K789" i="13"/>
  <c r="K788" i="13"/>
  <c r="K787" i="13"/>
  <c r="K786" i="13"/>
  <c r="K785" i="13"/>
  <c r="K784" i="13"/>
  <c r="K783" i="13"/>
  <c r="K782" i="13"/>
  <c r="K781" i="13"/>
  <c r="K780" i="13"/>
  <c r="K779" i="13"/>
  <c r="K778" i="13"/>
  <c r="K777" i="13"/>
  <c r="K776" i="13"/>
  <c r="K775" i="13"/>
  <c r="K774" i="13"/>
  <c r="K773" i="13"/>
  <c r="K772" i="13"/>
  <c r="K771" i="13"/>
  <c r="K770" i="13"/>
  <c r="K769" i="13"/>
  <c r="K768" i="13"/>
  <c r="K767" i="13"/>
  <c r="K766" i="13"/>
  <c r="K765" i="13"/>
  <c r="K764" i="13"/>
  <c r="K763" i="13"/>
  <c r="K762" i="13"/>
  <c r="K761" i="13"/>
  <c r="K760" i="13"/>
  <c r="K759" i="13"/>
  <c r="K758" i="13"/>
  <c r="K757" i="13"/>
  <c r="K756" i="13"/>
  <c r="K755" i="13"/>
  <c r="K754" i="13"/>
  <c r="K753" i="13"/>
  <c r="K752" i="13"/>
  <c r="K751" i="13"/>
  <c r="K750" i="13"/>
  <c r="K749" i="13"/>
  <c r="K748" i="13"/>
  <c r="K747" i="13"/>
  <c r="K746" i="13"/>
  <c r="K745" i="13"/>
  <c r="K744" i="13"/>
  <c r="K743" i="13"/>
  <c r="K742" i="13"/>
  <c r="K741" i="13"/>
  <c r="K740" i="13"/>
  <c r="K739" i="13"/>
  <c r="K738" i="13"/>
  <c r="K737" i="13"/>
  <c r="K736" i="13"/>
  <c r="K735" i="13"/>
  <c r="K734" i="13"/>
  <c r="K733" i="13"/>
  <c r="K732" i="13"/>
  <c r="K731" i="13"/>
  <c r="K730" i="13"/>
  <c r="K729" i="13"/>
  <c r="K728" i="13"/>
  <c r="K727" i="13"/>
  <c r="K726" i="13"/>
  <c r="K725" i="13"/>
  <c r="K724" i="13"/>
  <c r="K723" i="13"/>
  <c r="K722" i="13"/>
  <c r="K721" i="13"/>
  <c r="K720" i="13"/>
  <c r="K719" i="13"/>
  <c r="K718" i="13"/>
  <c r="K717" i="13"/>
  <c r="K716" i="13"/>
  <c r="K715" i="13"/>
  <c r="K714" i="13"/>
  <c r="K713" i="13"/>
  <c r="K712" i="13"/>
  <c r="K711" i="13"/>
  <c r="K710" i="13"/>
  <c r="K709" i="13"/>
  <c r="K708" i="13"/>
  <c r="K707" i="13"/>
  <c r="K706" i="13"/>
  <c r="K705" i="13"/>
  <c r="K704" i="13"/>
  <c r="K703" i="13"/>
  <c r="K702" i="13"/>
  <c r="K701" i="13"/>
  <c r="K700" i="13"/>
  <c r="K699" i="13"/>
  <c r="K698" i="13"/>
  <c r="K697" i="13"/>
  <c r="K696" i="13"/>
  <c r="K695" i="13"/>
  <c r="K694" i="13"/>
  <c r="K693" i="13"/>
  <c r="K692" i="13"/>
  <c r="K691" i="13"/>
  <c r="K690" i="13"/>
  <c r="K689" i="13"/>
  <c r="K688" i="13"/>
  <c r="K687" i="13"/>
  <c r="K686" i="13"/>
  <c r="K685" i="13"/>
  <c r="K684" i="13"/>
  <c r="K683" i="13"/>
  <c r="K682" i="13"/>
  <c r="K681" i="13"/>
  <c r="K680" i="13"/>
  <c r="K679" i="13"/>
  <c r="K678" i="13"/>
  <c r="K677" i="13"/>
  <c r="K676" i="13"/>
  <c r="K675" i="13"/>
  <c r="K674" i="13"/>
  <c r="K673" i="13"/>
  <c r="K672" i="13"/>
  <c r="K671" i="13"/>
  <c r="K670" i="13"/>
  <c r="K669" i="13"/>
  <c r="K668" i="13"/>
  <c r="K667" i="13"/>
  <c r="K666" i="13"/>
  <c r="K665" i="13"/>
  <c r="K664" i="13"/>
  <c r="K663" i="13"/>
  <c r="K662" i="13"/>
  <c r="K661" i="13"/>
  <c r="K660" i="13"/>
  <c r="K659" i="13"/>
  <c r="K658" i="13"/>
  <c r="K657" i="13"/>
  <c r="K656" i="13"/>
  <c r="K655" i="13"/>
  <c r="K654" i="13"/>
  <c r="K653" i="13"/>
  <c r="K652" i="13"/>
  <c r="K651" i="13"/>
  <c r="K650" i="13"/>
  <c r="K649" i="13"/>
  <c r="K648" i="13"/>
  <c r="K647" i="13"/>
  <c r="K646" i="13"/>
  <c r="K645" i="13"/>
  <c r="K644" i="13"/>
  <c r="K643" i="13"/>
  <c r="K642" i="13"/>
  <c r="K641" i="13"/>
  <c r="K640" i="13"/>
  <c r="K639" i="13"/>
  <c r="K638" i="13"/>
  <c r="K637" i="13"/>
  <c r="K636" i="13"/>
  <c r="K635" i="13"/>
  <c r="K634" i="13"/>
  <c r="K633" i="13"/>
  <c r="K632" i="13"/>
  <c r="K631" i="13"/>
  <c r="K630" i="13"/>
  <c r="K629" i="13"/>
  <c r="K628" i="13"/>
  <c r="K627" i="13"/>
  <c r="K626" i="13"/>
  <c r="K625" i="13"/>
  <c r="K624" i="13"/>
  <c r="K623" i="13"/>
  <c r="K622" i="13"/>
  <c r="K621" i="13"/>
  <c r="K620" i="13"/>
  <c r="K619" i="13"/>
  <c r="K618" i="13"/>
  <c r="K617" i="13"/>
  <c r="K616" i="13"/>
  <c r="K615" i="13"/>
  <c r="K614" i="13"/>
  <c r="K613" i="13"/>
  <c r="K612" i="13"/>
  <c r="K611" i="13"/>
  <c r="K610" i="13"/>
  <c r="K609" i="13"/>
  <c r="K608" i="13"/>
  <c r="K607" i="13"/>
  <c r="K606" i="13"/>
  <c r="K605" i="13"/>
  <c r="K604" i="13"/>
  <c r="K603" i="13"/>
  <c r="K602" i="13"/>
  <c r="K601" i="13"/>
  <c r="K600" i="13"/>
  <c r="K599" i="13"/>
  <c r="K598" i="13"/>
  <c r="K597" i="13"/>
  <c r="K596" i="13"/>
  <c r="K595" i="13"/>
  <c r="K594" i="13"/>
  <c r="K593" i="13"/>
  <c r="K592" i="13"/>
  <c r="K591" i="13"/>
  <c r="K590" i="13"/>
  <c r="K589" i="13"/>
  <c r="K588" i="13"/>
  <c r="K587" i="13"/>
  <c r="K586" i="13"/>
  <c r="K585" i="13"/>
  <c r="K584" i="13"/>
  <c r="K583" i="13"/>
  <c r="K582" i="13"/>
  <c r="K581" i="13"/>
  <c r="K580" i="13"/>
  <c r="K579" i="13"/>
  <c r="K578" i="13"/>
  <c r="K577" i="13"/>
  <c r="K576" i="13"/>
  <c r="K575" i="13"/>
  <c r="K574" i="13"/>
  <c r="K573" i="13"/>
  <c r="K572" i="13"/>
  <c r="K571" i="13"/>
  <c r="K570" i="13"/>
  <c r="K569" i="13"/>
  <c r="K568" i="13"/>
  <c r="K567" i="13"/>
  <c r="K566" i="13"/>
  <c r="K565" i="13"/>
  <c r="K564" i="13"/>
  <c r="K563" i="13"/>
  <c r="K562" i="13"/>
  <c r="K561" i="13"/>
  <c r="K560" i="13"/>
  <c r="K559" i="13"/>
  <c r="K558" i="13"/>
  <c r="K557" i="13"/>
  <c r="K556" i="13"/>
  <c r="K555" i="13"/>
  <c r="K554" i="13"/>
  <c r="K553" i="13"/>
  <c r="K552" i="13"/>
  <c r="K551" i="13"/>
  <c r="K550" i="13"/>
  <c r="K549" i="13"/>
  <c r="K548" i="13"/>
  <c r="K547" i="13"/>
  <c r="K546" i="13"/>
  <c r="K545" i="13"/>
  <c r="K544" i="13"/>
  <c r="K543" i="13"/>
  <c r="K542" i="13"/>
  <c r="K541" i="13"/>
  <c r="K540" i="13"/>
  <c r="K539" i="13"/>
  <c r="K538" i="13"/>
  <c r="K537" i="13"/>
  <c r="K536" i="13"/>
  <c r="K535" i="13"/>
  <c r="K534" i="13"/>
  <c r="K533" i="13"/>
  <c r="K532" i="13"/>
  <c r="K531" i="13"/>
  <c r="K530" i="13"/>
  <c r="K529" i="13"/>
  <c r="K528" i="13"/>
  <c r="K527" i="13"/>
  <c r="K526" i="13"/>
  <c r="K525" i="13"/>
  <c r="K524" i="13"/>
  <c r="K523" i="13"/>
  <c r="K522" i="13"/>
  <c r="K521" i="13"/>
  <c r="K520" i="13"/>
  <c r="K519" i="13"/>
  <c r="K518" i="13"/>
  <c r="K517" i="13"/>
  <c r="K516" i="13"/>
  <c r="K515" i="13"/>
  <c r="K514" i="13"/>
  <c r="K513" i="13"/>
  <c r="K512" i="13"/>
  <c r="K511" i="13"/>
  <c r="K510" i="13"/>
  <c r="K509" i="13"/>
  <c r="K508" i="13"/>
  <c r="K507" i="13"/>
  <c r="K506" i="13"/>
  <c r="K505" i="13"/>
  <c r="K504" i="13"/>
  <c r="K503" i="13"/>
  <c r="K502" i="13"/>
  <c r="K501" i="13"/>
  <c r="K500" i="13"/>
  <c r="K499" i="13"/>
  <c r="K498" i="13"/>
  <c r="K497" i="13"/>
  <c r="K496" i="13"/>
  <c r="K495" i="13"/>
  <c r="K494" i="13"/>
  <c r="K493" i="13"/>
  <c r="K492" i="13"/>
  <c r="K491" i="13"/>
  <c r="K490" i="13"/>
  <c r="K489" i="13"/>
  <c r="K488" i="13"/>
  <c r="K487" i="13"/>
  <c r="K486" i="13"/>
  <c r="K485" i="13"/>
  <c r="K484" i="13"/>
  <c r="K483" i="13"/>
  <c r="K482" i="13"/>
  <c r="K481" i="13"/>
  <c r="K480" i="13"/>
  <c r="K479" i="13"/>
  <c r="K478" i="13"/>
  <c r="K477" i="13"/>
  <c r="K476" i="13"/>
  <c r="K475" i="13"/>
  <c r="K474" i="13"/>
  <c r="K473" i="13"/>
  <c r="K472" i="13"/>
  <c r="K471" i="13"/>
  <c r="K470" i="13"/>
  <c r="K469" i="13"/>
  <c r="K468" i="13"/>
  <c r="K467" i="13"/>
  <c r="K466" i="13"/>
  <c r="K465" i="13"/>
  <c r="K464" i="13"/>
  <c r="K463" i="13"/>
  <c r="K462" i="13"/>
  <c r="K461" i="13"/>
  <c r="K460" i="13"/>
  <c r="K459" i="13"/>
  <c r="K458" i="13"/>
  <c r="K457" i="13"/>
  <c r="K456" i="13"/>
  <c r="K455" i="13"/>
  <c r="K454" i="13"/>
  <c r="K453" i="13"/>
  <c r="K452" i="13"/>
  <c r="K451" i="13"/>
  <c r="K450" i="13"/>
  <c r="K449" i="13"/>
  <c r="K448" i="13"/>
  <c r="K447" i="13"/>
  <c r="K446" i="13"/>
  <c r="K445" i="13"/>
  <c r="K444" i="13"/>
  <c r="K443" i="13"/>
  <c r="K442" i="13"/>
  <c r="K441" i="13"/>
  <c r="K440" i="13"/>
  <c r="K439" i="13"/>
  <c r="K438" i="13"/>
  <c r="K437" i="13"/>
  <c r="K436" i="13"/>
  <c r="K435" i="13"/>
  <c r="K434" i="13"/>
  <c r="K433" i="13"/>
  <c r="K432" i="13"/>
  <c r="K431" i="13"/>
  <c r="K430" i="13"/>
  <c r="K429" i="13"/>
  <c r="K428" i="13"/>
  <c r="K427" i="13"/>
  <c r="K426" i="13"/>
  <c r="K425" i="13"/>
  <c r="K424" i="13"/>
  <c r="K423" i="13"/>
  <c r="K422" i="13"/>
  <c r="K421" i="13"/>
  <c r="K420" i="13"/>
  <c r="K419" i="13"/>
  <c r="K418" i="13"/>
  <c r="K417" i="13"/>
  <c r="K416" i="13"/>
  <c r="K415" i="13"/>
  <c r="K414" i="13"/>
  <c r="K413" i="13"/>
  <c r="K412" i="13"/>
  <c r="K411" i="13"/>
  <c r="K410" i="13"/>
  <c r="K409" i="13"/>
  <c r="K408" i="13"/>
  <c r="K407" i="13"/>
  <c r="K406" i="13"/>
  <c r="K405" i="13"/>
  <c r="K404" i="13"/>
  <c r="K403" i="13"/>
  <c r="K402" i="13"/>
  <c r="K401" i="13"/>
  <c r="K400" i="13"/>
  <c r="K399" i="13"/>
  <c r="K398" i="13"/>
  <c r="K397" i="13"/>
  <c r="K396" i="13"/>
  <c r="K395" i="13"/>
  <c r="K394" i="13"/>
  <c r="K393" i="13"/>
  <c r="K392" i="13"/>
  <c r="K391" i="13"/>
  <c r="K390" i="13"/>
  <c r="K389" i="13"/>
  <c r="K388" i="13"/>
  <c r="K387" i="13"/>
  <c r="K386" i="13"/>
  <c r="K385" i="13"/>
  <c r="K384" i="13"/>
  <c r="K383" i="13"/>
  <c r="K382" i="13"/>
  <c r="K381" i="13"/>
  <c r="K380" i="13"/>
  <c r="K379" i="13"/>
  <c r="K378" i="13"/>
  <c r="K377" i="13"/>
  <c r="K376" i="13"/>
  <c r="K375" i="13"/>
  <c r="K374" i="13"/>
  <c r="K373" i="13"/>
  <c r="K372" i="13"/>
  <c r="K371" i="13"/>
  <c r="K370" i="13"/>
  <c r="K369" i="13"/>
  <c r="K368" i="13"/>
  <c r="K367" i="13"/>
  <c r="K366" i="13"/>
  <c r="K365" i="13"/>
  <c r="K364" i="13"/>
  <c r="K363" i="13"/>
  <c r="K362" i="13"/>
  <c r="K361" i="13"/>
  <c r="K360" i="13"/>
  <c r="K359" i="13"/>
  <c r="K358" i="13"/>
  <c r="K357" i="13"/>
  <c r="K356" i="13"/>
  <c r="K355" i="13"/>
  <c r="K354" i="13"/>
  <c r="K353" i="13"/>
  <c r="K352" i="13"/>
  <c r="K351" i="13"/>
  <c r="K350" i="13"/>
  <c r="K349" i="13"/>
  <c r="K348" i="13"/>
  <c r="K347" i="13"/>
  <c r="K346" i="13"/>
  <c r="K345" i="13"/>
  <c r="K344" i="13"/>
  <c r="K343" i="13"/>
  <c r="K342" i="13"/>
  <c r="K341" i="13"/>
  <c r="K340" i="13"/>
  <c r="K339" i="13"/>
  <c r="K338" i="13"/>
  <c r="K337" i="13"/>
  <c r="K336" i="13"/>
  <c r="K335" i="13"/>
  <c r="K334" i="13"/>
  <c r="K333" i="13"/>
  <c r="K332" i="13"/>
  <c r="K331" i="13"/>
  <c r="K330" i="13"/>
  <c r="K329" i="13"/>
  <c r="K328" i="13"/>
  <c r="K327" i="13"/>
  <c r="K326" i="13"/>
  <c r="K325" i="13"/>
  <c r="K324" i="13"/>
  <c r="K323" i="13"/>
  <c r="K322" i="13"/>
  <c r="K321" i="13"/>
  <c r="K320" i="13"/>
  <c r="K319" i="13"/>
  <c r="K318" i="13"/>
  <c r="K317" i="13"/>
  <c r="K316" i="13"/>
  <c r="K315" i="13"/>
  <c r="K314" i="13"/>
  <c r="K313" i="13"/>
  <c r="K312" i="13"/>
  <c r="K311" i="13"/>
  <c r="K310" i="13"/>
  <c r="K309" i="13"/>
  <c r="K308" i="13"/>
  <c r="K307" i="13"/>
  <c r="K306" i="13"/>
  <c r="K305" i="13"/>
  <c r="K304" i="13"/>
  <c r="K303" i="13"/>
  <c r="K302" i="13"/>
  <c r="K301" i="13"/>
  <c r="K300" i="13"/>
  <c r="K299" i="13"/>
  <c r="K298" i="13"/>
  <c r="K297" i="13"/>
  <c r="K296" i="13"/>
  <c r="K295" i="13"/>
  <c r="K294" i="13"/>
  <c r="K293" i="13"/>
  <c r="K292" i="13"/>
  <c r="K291" i="13"/>
  <c r="K290" i="13"/>
  <c r="K289" i="13"/>
  <c r="K288" i="13"/>
  <c r="K287" i="13"/>
  <c r="K286" i="13"/>
  <c r="K285" i="13"/>
  <c r="K284" i="13"/>
  <c r="K283" i="13"/>
  <c r="K282" i="13"/>
  <c r="K281" i="13"/>
  <c r="K280" i="13"/>
  <c r="K279" i="13"/>
  <c r="K278" i="13"/>
  <c r="K277" i="13"/>
  <c r="K276" i="13"/>
  <c r="K275" i="13"/>
  <c r="K274" i="13"/>
  <c r="K273" i="13"/>
  <c r="K272" i="13"/>
  <c r="K271" i="13"/>
  <c r="K270" i="13"/>
  <c r="K269" i="13"/>
  <c r="K268" i="13"/>
  <c r="K267" i="13"/>
  <c r="K266" i="13"/>
  <c r="K265" i="13"/>
  <c r="K264" i="13"/>
  <c r="K263" i="13"/>
  <c r="K262" i="13"/>
  <c r="K261" i="13"/>
  <c r="K260" i="13"/>
  <c r="K259" i="13"/>
  <c r="K258" i="13"/>
  <c r="K257" i="13"/>
  <c r="K256" i="13"/>
  <c r="K255" i="13"/>
  <c r="K254" i="13"/>
  <c r="K253" i="13"/>
  <c r="K252" i="13"/>
  <c r="K251" i="13"/>
  <c r="K250" i="13"/>
  <c r="K249" i="13"/>
  <c r="K248" i="13"/>
  <c r="K247" i="13"/>
  <c r="K246" i="13"/>
  <c r="K245" i="13"/>
  <c r="K244" i="13"/>
  <c r="K243" i="13"/>
  <c r="K242" i="13"/>
  <c r="K241" i="13"/>
  <c r="K240" i="13"/>
  <c r="K239" i="13"/>
  <c r="K238" i="13"/>
  <c r="K237" i="13"/>
  <c r="K236" i="13"/>
  <c r="K235" i="13"/>
  <c r="K234" i="13"/>
  <c r="K233" i="13"/>
  <c r="K232" i="13"/>
  <c r="K231" i="13"/>
  <c r="K230" i="13"/>
  <c r="K229" i="13"/>
  <c r="K228" i="13"/>
  <c r="K227" i="13"/>
  <c r="K226" i="13"/>
  <c r="K225" i="13"/>
  <c r="K224" i="13"/>
  <c r="K223" i="13"/>
  <c r="K222" i="13"/>
  <c r="K221" i="13"/>
  <c r="K220" i="13"/>
  <c r="K219" i="13"/>
  <c r="K218" i="13"/>
  <c r="K217" i="13"/>
  <c r="K216" i="13"/>
  <c r="K215" i="13"/>
  <c r="K214" i="13"/>
  <c r="K213" i="13"/>
  <c r="K212" i="13"/>
  <c r="K211" i="13"/>
  <c r="K210" i="13"/>
  <c r="K209" i="13"/>
  <c r="K208" i="13"/>
  <c r="K207" i="13"/>
  <c r="K206" i="13"/>
  <c r="K205" i="13"/>
  <c r="K204" i="13"/>
  <c r="K203" i="13"/>
  <c r="K202" i="13"/>
  <c r="K201" i="13"/>
  <c r="K200" i="13"/>
  <c r="K199" i="13"/>
  <c r="K198" i="13"/>
  <c r="K197" i="13"/>
  <c r="K196" i="13"/>
  <c r="K195" i="13"/>
  <c r="K194" i="13"/>
  <c r="K193" i="13"/>
  <c r="K192" i="13"/>
  <c r="K191" i="13"/>
  <c r="K190" i="13"/>
  <c r="K189" i="13"/>
  <c r="K188" i="13"/>
  <c r="K187" i="13"/>
  <c r="K186" i="13"/>
  <c r="K185" i="13"/>
  <c r="K184" i="13"/>
  <c r="K183" i="13"/>
  <c r="K182" i="13"/>
  <c r="K181" i="13"/>
  <c r="K180" i="13"/>
  <c r="K179" i="13"/>
  <c r="K178" i="13"/>
  <c r="K177" i="13"/>
  <c r="K176" i="13"/>
  <c r="K175" i="13"/>
  <c r="K174" i="13"/>
  <c r="K173" i="13"/>
  <c r="K172" i="13"/>
  <c r="K171" i="13"/>
  <c r="K170" i="13"/>
  <c r="K169" i="13"/>
  <c r="K168" i="13"/>
  <c r="K167" i="13"/>
  <c r="K166" i="13"/>
  <c r="K165" i="13"/>
  <c r="K164" i="13"/>
  <c r="K163" i="13"/>
  <c r="K162" i="13"/>
  <c r="K161" i="13"/>
  <c r="K160" i="13"/>
  <c r="K159" i="13"/>
  <c r="K158" i="13"/>
  <c r="K157" i="13"/>
  <c r="K156" i="13"/>
  <c r="K155" i="13"/>
  <c r="K154" i="13"/>
  <c r="K153" i="13"/>
  <c r="K152" i="13"/>
  <c r="K151" i="13"/>
  <c r="K150" i="13"/>
  <c r="K149" i="13"/>
  <c r="K148" i="13"/>
  <c r="K147" i="13"/>
  <c r="K146" i="13"/>
  <c r="K145" i="13"/>
  <c r="K144" i="13"/>
  <c r="K143" i="13"/>
  <c r="K142" i="13"/>
  <c r="K141" i="13"/>
  <c r="K140" i="13"/>
  <c r="K139" i="13"/>
  <c r="K138" i="13"/>
  <c r="K137" i="13"/>
  <c r="K136" i="13"/>
  <c r="K135" i="13"/>
  <c r="K134" i="13"/>
  <c r="K133" i="13"/>
  <c r="K132" i="13"/>
  <c r="K131" i="13"/>
  <c r="K130" i="13"/>
  <c r="K129" i="13"/>
  <c r="K128" i="13"/>
  <c r="K127" i="13"/>
  <c r="K126" i="13"/>
  <c r="K125" i="13"/>
  <c r="K124" i="13"/>
  <c r="K123" i="13"/>
  <c r="K122" i="13"/>
  <c r="K121" i="13"/>
  <c r="K120" i="13"/>
  <c r="K119" i="13"/>
  <c r="K118" i="13"/>
  <c r="K117" i="13"/>
  <c r="K116" i="13"/>
  <c r="K115" i="13"/>
  <c r="K114" i="13"/>
  <c r="K113" i="13"/>
  <c r="K112" i="13"/>
  <c r="K111" i="13"/>
  <c r="K110" i="13"/>
  <c r="K109" i="13"/>
  <c r="K108" i="13"/>
  <c r="K107" i="13"/>
  <c r="K106" i="13"/>
  <c r="K105" i="13"/>
  <c r="K104" i="13"/>
  <c r="K103" i="13"/>
  <c r="K102" i="13"/>
  <c r="K101" i="13"/>
  <c r="K100" i="13"/>
  <c r="K99" i="13"/>
  <c r="K98" i="13"/>
  <c r="K97" i="13"/>
  <c r="K96" i="13"/>
  <c r="K95" i="13"/>
  <c r="K94" i="13"/>
  <c r="K93" i="13"/>
  <c r="K92" i="13"/>
  <c r="K91" i="13"/>
  <c r="K90" i="13"/>
  <c r="K89" i="13"/>
  <c r="K88" i="13"/>
  <c r="K87" i="13"/>
  <c r="K86" i="13"/>
  <c r="K85" i="13"/>
  <c r="K84" i="13"/>
  <c r="K83" i="13"/>
  <c r="K82" i="13"/>
  <c r="K81" i="13"/>
  <c r="K80" i="13"/>
  <c r="K79" i="13"/>
  <c r="K78" i="13"/>
  <c r="K77" i="13"/>
  <c r="K76" i="13"/>
  <c r="K75" i="13"/>
  <c r="K74" i="13"/>
  <c r="K73" i="13"/>
  <c r="K72" i="13"/>
  <c r="K71" i="13"/>
  <c r="K70" i="13"/>
  <c r="K69" i="13"/>
  <c r="K68" i="13"/>
  <c r="K67" i="13"/>
  <c r="K66" i="13"/>
  <c r="K65" i="13"/>
  <c r="K64" i="13"/>
  <c r="K63" i="13"/>
  <c r="K62" i="13"/>
  <c r="K53" i="13"/>
  <c r="F52" i="13"/>
  <c r="D41" i="13" a="1"/>
  <c r="F51" i="13" s="1"/>
  <c r="E35" i="13"/>
  <c r="K1059" i="12"/>
  <c r="K1058" i="12"/>
  <c r="K1057" i="12"/>
  <c r="K1056" i="12"/>
  <c r="K1055" i="12"/>
  <c r="K1054" i="12"/>
  <c r="K1053" i="12"/>
  <c r="K1052" i="12"/>
  <c r="K1051" i="12"/>
  <c r="K1050" i="12"/>
  <c r="K1049" i="12"/>
  <c r="K1048" i="12"/>
  <c r="K1047" i="12"/>
  <c r="K1046" i="12"/>
  <c r="K1045" i="12"/>
  <c r="K1044" i="12"/>
  <c r="K1043" i="12"/>
  <c r="K1042" i="12"/>
  <c r="K1041" i="12"/>
  <c r="K1040" i="12"/>
  <c r="K1039" i="12"/>
  <c r="K1038" i="12"/>
  <c r="K1037" i="12"/>
  <c r="K1036" i="12"/>
  <c r="K1035" i="12"/>
  <c r="K1034" i="12"/>
  <c r="K1033" i="12"/>
  <c r="K1032" i="12"/>
  <c r="K1031" i="12"/>
  <c r="K1030" i="12"/>
  <c r="K1029" i="12"/>
  <c r="K1028" i="12"/>
  <c r="K1027" i="12"/>
  <c r="K1026" i="12"/>
  <c r="K1025" i="12"/>
  <c r="K1024" i="12"/>
  <c r="K1023" i="12"/>
  <c r="K1022" i="12"/>
  <c r="K1021" i="12"/>
  <c r="K1020" i="12"/>
  <c r="K1019" i="12"/>
  <c r="K1018" i="12"/>
  <c r="K1017" i="12"/>
  <c r="K1016" i="12"/>
  <c r="K1015" i="12"/>
  <c r="K1014" i="12"/>
  <c r="K1013" i="12"/>
  <c r="K1012" i="12"/>
  <c r="K1011" i="12"/>
  <c r="K1010" i="12"/>
  <c r="K1009" i="12"/>
  <c r="K1008" i="12"/>
  <c r="K1007" i="12"/>
  <c r="K1006" i="12"/>
  <c r="K1005" i="12"/>
  <c r="K1004" i="12"/>
  <c r="K1003" i="12"/>
  <c r="K1002" i="12"/>
  <c r="K1001" i="12"/>
  <c r="K1000" i="12"/>
  <c r="K999" i="12"/>
  <c r="K998" i="12"/>
  <c r="K997" i="12"/>
  <c r="K996" i="12"/>
  <c r="K995" i="12"/>
  <c r="K994" i="12"/>
  <c r="K993" i="12"/>
  <c r="K992" i="12"/>
  <c r="K991" i="12"/>
  <c r="K990" i="12"/>
  <c r="K989" i="12"/>
  <c r="K988" i="12"/>
  <c r="K987" i="12"/>
  <c r="K986" i="12"/>
  <c r="K985" i="12"/>
  <c r="K984" i="12"/>
  <c r="K983" i="12"/>
  <c r="K982" i="12"/>
  <c r="K981" i="12"/>
  <c r="K980" i="12"/>
  <c r="K979" i="12"/>
  <c r="K978" i="12"/>
  <c r="K977" i="12"/>
  <c r="K976" i="12"/>
  <c r="K975" i="12"/>
  <c r="K974" i="12"/>
  <c r="K973" i="12"/>
  <c r="K972" i="12"/>
  <c r="K971" i="12"/>
  <c r="K970" i="12"/>
  <c r="K969" i="12"/>
  <c r="K968" i="12"/>
  <c r="K967" i="12"/>
  <c r="K966" i="12"/>
  <c r="K965" i="12"/>
  <c r="K964" i="12"/>
  <c r="K963" i="12"/>
  <c r="K962" i="12"/>
  <c r="K961" i="12"/>
  <c r="K960" i="12"/>
  <c r="K959" i="12"/>
  <c r="K958" i="12"/>
  <c r="K957" i="12"/>
  <c r="K956" i="12"/>
  <c r="K955" i="12"/>
  <c r="K954" i="12"/>
  <c r="K953" i="12"/>
  <c r="K952" i="12"/>
  <c r="K951" i="12"/>
  <c r="K950" i="12"/>
  <c r="K949" i="12"/>
  <c r="K948" i="12"/>
  <c r="K947" i="12"/>
  <c r="K946" i="12"/>
  <c r="K945" i="12"/>
  <c r="K944" i="12"/>
  <c r="K943" i="12"/>
  <c r="K942" i="12"/>
  <c r="K941" i="12"/>
  <c r="K940" i="12"/>
  <c r="K939" i="12"/>
  <c r="K938" i="12"/>
  <c r="K937" i="12"/>
  <c r="K936" i="12"/>
  <c r="K935" i="12"/>
  <c r="K934" i="12"/>
  <c r="K933" i="12"/>
  <c r="K932" i="12"/>
  <c r="K931" i="12"/>
  <c r="K930" i="12"/>
  <c r="K929" i="12"/>
  <c r="K928" i="12"/>
  <c r="K927" i="12"/>
  <c r="K926" i="12"/>
  <c r="K925" i="12"/>
  <c r="K924" i="12"/>
  <c r="K923" i="12"/>
  <c r="K922" i="12"/>
  <c r="K921" i="12"/>
  <c r="K920" i="12"/>
  <c r="K919" i="12"/>
  <c r="K918" i="12"/>
  <c r="K917" i="12"/>
  <c r="K916" i="12"/>
  <c r="K915" i="12"/>
  <c r="K914" i="12"/>
  <c r="K913" i="12"/>
  <c r="K912" i="12"/>
  <c r="K911" i="12"/>
  <c r="K910" i="12"/>
  <c r="K909" i="12"/>
  <c r="K908" i="12"/>
  <c r="K907" i="12"/>
  <c r="K906" i="12"/>
  <c r="K905" i="12"/>
  <c r="K904" i="12"/>
  <c r="K903" i="12"/>
  <c r="K902" i="12"/>
  <c r="K901" i="12"/>
  <c r="K900" i="12"/>
  <c r="K899" i="12"/>
  <c r="K898" i="12"/>
  <c r="K897" i="12"/>
  <c r="K896" i="12"/>
  <c r="K895" i="12"/>
  <c r="K894" i="12"/>
  <c r="K893" i="12"/>
  <c r="K892" i="12"/>
  <c r="K891" i="12"/>
  <c r="K890" i="12"/>
  <c r="K889" i="12"/>
  <c r="K888" i="12"/>
  <c r="K887" i="12"/>
  <c r="K886" i="12"/>
  <c r="K885" i="12"/>
  <c r="K884" i="12"/>
  <c r="K883" i="12"/>
  <c r="K882" i="12"/>
  <c r="K881" i="12"/>
  <c r="K880" i="12"/>
  <c r="K879" i="12"/>
  <c r="K878" i="12"/>
  <c r="K877" i="12"/>
  <c r="K876" i="12"/>
  <c r="K875" i="12"/>
  <c r="K874" i="12"/>
  <c r="K873" i="12"/>
  <c r="K872" i="12"/>
  <c r="K871" i="12"/>
  <c r="K870" i="12"/>
  <c r="K869" i="12"/>
  <c r="K868" i="12"/>
  <c r="K867" i="12"/>
  <c r="K866" i="12"/>
  <c r="K865" i="12"/>
  <c r="K864" i="12"/>
  <c r="K863" i="12"/>
  <c r="K862" i="12"/>
  <c r="K861" i="12"/>
  <c r="K860" i="12"/>
  <c r="K859" i="12"/>
  <c r="K858" i="12"/>
  <c r="K857" i="12"/>
  <c r="K856" i="12"/>
  <c r="K855" i="12"/>
  <c r="K854" i="12"/>
  <c r="K853" i="12"/>
  <c r="K852" i="12"/>
  <c r="K851" i="12"/>
  <c r="K850" i="12"/>
  <c r="K849" i="12"/>
  <c r="K848" i="12"/>
  <c r="K847" i="12"/>
  <c r="K846" i="12"/>
  <c r="K845" i="12"/>
  <c r="K844" i="12"/>
  <c r="K843" i="12"/>
  <c r="K842" i="12"/>
  <c r="K841" i="12"/>
  <c r="K840" i="12"/>
  <c r="K839" i="12"/>
  <c r="K838" i="12"/>
  <c r="K837" i="12"/>
  <c r="K836" i="12"/>
  <c r="K835" i="12"/>
  <c r="K834" i="12"/>
  <c r="K833" i="12"/>
  <c r="K832" i="12"/>
  <c r="K831" i="12"/>
  <c r="K830" i="12"/>
  <c r="K829" i="12"/>
  <c r="K828" i="12"/>
  <c r="K827" i="12"/>
  <c r="K826" i="12"/>
  <c r="K825" i="12"/>
  <c r="K824" i="12"/>
  <c r="K823" i="12"/>
  <c r="K822" i="12"/>
  <c r="K821" i="12"/>
  <c r="K820" i="12"/>
  <c r="K819" i="12"/>
  <c r="K818" i="12"/>
  <c r="K817" i="12"/>
  <c r="K816" i="12"/>
  <c r="K815" i="12"/>
  <c r="K814" i="12"/>
  <c r="K813" i="12"/>
  <c r="K812" i="12"/>
  <c r="K811" i="12"/>
  <c r="K810" i="12"/>
  <c r="K809" i="12"/>
  <c r="K808" i="12"/>
  <c r="K807" i="12"/>
  <c r="K806" i="12"/>
  <c r="K805" i="12"/>
  <c r="K804" i="12"/>
  <c r="K803" i="12"/>
  <c r="K802" i="12"/>
  <c r="K801" i="12"/>
  <c r="K800" i="12"/>
  <c r="K799" i="12"/>
  <c r="K798" i="12"/>
  <c r="K797" i="12"/>
  <c r="K796" i="12"/>
  <c r="K795" i="12"/>
  <c r="K794" i="12"/>
  <c r="K793" i="12"/>
  <c r="K792" i="12"/>
  <c r="K791" i="12"/>
  <c r="K790" i="12"/>
  <c r="K789" i="12"/>
  <c r="K788" i="12"/>
  <c r="K787" i="12"/>
  <c r="K786" i="12"/>
  <c r="K785" i="12"/>
  <c r="K784" i="12"/>
  <c r="K783" i="12"/>
  <c r="K782" i="12"/>
  <c r="K781" i="12"/>
  <c r="K780" i="12"/>
  <c r="K779" i="12"/>
  <c r="K778" i="12"/>
  <c r="K777" i="12"/>
  <c r="K776" i="12"/>
  <c r="K775" i="12"/>
  <c r="K774" i="12"/>
  <c r="K773" i="12"/>
  <c r="K772" i="12"/>
  <c r="K771" i="12"/>
  <c r="K770" i="12"/>
  <c r="K769" i="12"/>
  <c r="K768" i="12"/>
  <c r="K767" i="12"/>
  <c r="K766" i="12"/>
  <c r="K765" i="12"/>
  <c r="K764" i="12"/>
  <c r="K763" i="12"/>
  <c r="K762" i="12"/>
  <c r="K761" i="12"/>
  <c r="K760" i="12"/>
  <c r="K759" i="12"/>
  <c r="K758" i="12"/>
  <c r="K757" i="12"/>
  <c r="K756" i="12"/>
  <c r="K755" i="12"/>
  <c r="K754" i="12"/>
  <c r="K753" i="12"/>
  <c r="K752" i="12"/>
  <c r="K751" i="12"/>
  <c r="K750" i="12"/>
  <c r="K749" i="12"/>
  <c r="K748" i="12"/>
  <c r="K747" i="12"/>
  <c r="K746" i="12"/>
  <c r="K745" i="12"/>
  <c r="K744" i="12"/>
  <c r="K743" i="12"/>
  <c r="K742" i="12"/>
  <c r="K741" i="12"/>
  <c r="K740" i="12"/>
  <c r="K739" i="12"/>
  <c r="K738" i="12"/>
  <c r="K737" i="12"/>
  <c r="K736" i="12"/>
  <c r="K735" i="12"/>
  <c r="K734" i="12"/>
  <c r="K733" i="12"/>
  <c r="K732" i="12"/>
  <c r="K731" i="12"/>
  <c r="K730" i="12"/>
  <c r="K729" i="12"/>
  <c r="K728" i="12"/>
  <c r="K727" i="12"/>
  <c r="K726" i="12"/>
  <c r="K725" i="12"/>
  <c r="K724" i="12"/>
  <c r="K723" i="12"/>
  <c r="K722" i="12"/>
  <c r="K721" i="12"/>
  <c r="K720" i="12"/>
  <c r="K719" i="12"/>
  <c r="K718" i="12"/>
  <c r="K717" i="12"/>
  <c r="K716" i="12"/>
  <c r="K715" i="12"/>
  <c r="K714" i="12"/>
  <c r="K713" i="12"/>
  <c r="K712" i="12"/>
  <c r="K711" i="12"/>
  <c r="K710" i="12"/>
  <c r="K709" i="12"/>
  <c r="K708" i="12"/>
  <c r="K707" i="12"/>
  <c r="K706" i="12"/>
  <c r="K705" i="12"/>
  <c r="K704" i="12"/>
  <c r="K703" i="12"/>
  <c r="K702" i="12"/>
  <c r="K701" i="12"/>
  <c r="K700" i="12"/>
  <c r="K699" i="12"/>
  <c r="K698" i="12"/>
  <c r="K697" i="12"/>
  <c r="K696" i="12"/>
  <c r="K695" i="12"/>
  <c r="K694" i="12"/>
  <c r="K693" i="12"/>
  <c r="K692" i="12"/>
  <c r="K691" i="12"/>
  <c r="K690" i="12"/>
  <c r="K689" i="12"/>
  <c r="K688" i="12"/>
  <c r="K687" i="12"/>
  <c r="K686" i="12"/>
  <c r="K685" i="12"/>
  <c r="K684" i="12"/>
  <c r="K683" i="12"/>
  <c r="K682" i="12"/>
  <c r="K681" i="12"/>
  <c r="K680" i="12"/>
  <c r="K679" i="12"/>
  <c r="K678" i="12"/>
  <c r="K677" i="12"/>
  <c r="K676" i="12"/>
  <c r="K675" i="12"/>
  <c r="K674" i="12"/>
  <c r="K673" i="12"/>
  <c r="K672" i="12"/>
  <c r="K671" i="12"/>
  <c r="K670" i="12"/>
  <c r="K669" i="12"/>
  <c r="K668" i="12"/>
  <c r="K667" i="12"/>
  <c r="K666" i="12"/>
  <c r="K665" i="12"/>
  <c r="K664" i="12"/>
  <c r="K663" i="12"/>
  <c r="K662" i="12"/>
  <c r="K661" i="12"/>
  <c r="K660" i="12"/>
  <c r="K659" i="12"/>
  <c r="K658" i="12"/>
  <c r="K657" i="12"/>
  <c r="K656" i="12"/>
  <c r="K655" i="12"/>
  <c r="K654" i="12"/>
  <c r="K653" i="12"/>
  <c r="K652" i="12"/>
  <c r="K651" i="12"/>
  <c r="K650" i="12"/>
  <c r="K649" i="12"/>
  <c r="K648" i="12"/>
  <c r="K647" i="12"/>
  <c r="K646" i="12"/>
  <c r="K645" i="12"/>
  <c r="K644" i="12"/>
  <c r="K643" i="12"/>
  <c r="K642" i="12"/>
  <c r="K641" i="12"/>
  <c r="K640" i="12"/>
  <c r="K639" i="12"/>
  <c r="K638" i="12"/>
  <c r="K637" i="12"/>
  <c r="K636" i="12"/>
  <c r="K635" i="12"/>
  <c r="K634" i="12"/>
  <c r="K633" i="12"/>
  <c r="K632" i="12"/>
  <c r="K631" i="12"/>
  <c r="K630" i="12"/>
  <c r="K629" i="12"/>
  <c r="K628" i="12"/>
  <c r="K627" i="12"/>
  <c r="K626" i="12"/>
  <c r="K625" i="12"/>
  <c r="K624" i="12"/>
  <c r="K623" i="12"/>
  <c r="K622" i="12"/>
  <c r="K621" i="12"/>
  <c r="K620" i="12"/>
  <c r="K619" i="12"/>
  <c r="K618" i="12"/>
  <c r="K617" i="12"/>
  <c r="K616" i="12"/>
  <c r="K615" i="12"/>
  <c r="K614" i="12"/>
  <c r="K613" i="12"/>
  <c r="K612" i="12"/>
  <c r="K611" i="12"/>
  <c r="K610" i="12"/>
  <c r="K609" i="12"/>
  <c r="K608" i="12"/>
  <c r="K607" i="12"/>
  <c r="K606" i="12"/>
  <c r="K605" i="12"/>
  <c r="K604" i="12"/>
  <c r="K603" i="12"/>
  <c r="K602" i="12"/>
  <c r="K601" i="12"/>
  <c r="K600" i="12"/>
  <c r="K599" i="12"/>
  <c r="K598" i="12"/>
  <c r="K597" i="12"/>
  <c r="K596" i="12"/>
  <c r="K595" i="12"/>
  <c r="K594" i="12"/>
  <c r="K593" i="12"/>
  <c r="K592" i="12"/>
  <c r="K591" i="12"/>
  <c r="K590" i="12"/>
  <c r="K589" i="12"/>
  <c r="K588" i="12"/>
  <c r="K587" i="12"/>
  <c r="K586" i="12"/>
  <c r="K585" i="12"/>
  <c r="K584" i="12"/>
  <c r="K583" i="12"/>
  <c r="K582" i="12"/>
  <c r="K581" i="12"/>
  <c r="K580" i="12"/>
  <c r="K579" i="12"/>
  <c r="K578" i="12"/>
  <c r="K577" i="12"/>
  <c r="K576" i="12"/>
  <c r="K575" i="12"/>
  <c r="K574" i="12"/>
  <c r="K573" i="12"/>
  <c r="K572" i="12"/>
  <c r="K571" i="12"/>
  <c r="K570" i="12"/>
  <c r="K569" i="12"/>
  <c r="K568" i="12"/>
  <c r="K567" i="12"/>
  <c r="K566" i="12"/>
  <c r="K565" i="12"/>
  <c r="K564" i="12"/>
  <c r="K563" i="12"/>
  <c r="K562" i="12"/>
  <c r="K561" i="12"/>
  <c r="K560" i="12"/>
  <c r="K559" i="12"/>
  <c r="K558" i="12"/>
  <c r="K557" i="12"/>
  <c r="K556" i="12"/>
  <c r="K555" i="12"/>
  <c r="K554" i="12"/>
  <c r="K553" i="12"/>
  <c r="K552" i="12"/>
  <c r="K551" i="12"/>
  <c r="K550" i="12"/>
  <c r="K549" i="12"/>
  <c r="K548" i="12"/>
  <c r="K547" i="12"/>
  <c r="K546" i="12"/>
  <c r="K545" i="12"/>
  <c r="K544" i="12"/>
  <c r="K543" i="12"/>
  <c r="K542" i="12"/>
  <c r="K541" i="12"/>
  <c r="K540" i="12"/>
  <c r="K539" i="12"/>
  <c r="K538" i="12"/>
  <c r="K537" i="12"/>
  <c r="K536" i="12"/>
  <c r="K535" i="12"/>
  <c r="K534" i="12"/>
  <c r="K533" i="12"/>
  <c r="K532" i="12"/>
  <c r="K531" i="12"/>
  <c r="K530" i="12"/>
  <c r="K529" i="12"/>
  <c r="K528" i="12"/>
  <c r="K527" i="12"/>
  <c r="K526" i="12"/>
  <c r="K525" i="12"/>
  <c r="K524" i="12"/>
  <c r="K523" i="12"/>
  <c r="K522" i="12"/>
  <c r="K521" i="12"/>
  <c r="K520" i="12"/>
  <c r="K519" i="12"/>
  <c r="K518" i="12"/>
  <c r="K517" i="12"/>
  <c r="K516" i="12"/>
  <c r="K515" i="12"/>
  <c r="K514" i="12"/>
  <c r="K513" i="12"/>
  <c r="K512" i="12"/>
  <c r="K511" i="12"/>
  <c r="K510" i="12"/>
  <c r="K509" i="12"/>
  <c r="K508" i="12"/>
  <c r="K507" i="12"/>
  <c r="K506" i="12"/>
  <c r="K505" i="12"/>
  <c r="K504" i="12"/>
  <c r="K503" i="12"/>
  <c r="K502" i="12"/>
  <c r="K501" i="12"/>
  <c r="K500" i="12"/>
  <c r="K499" i="12"/>
  <c r="K498" i="12"/>
  <c r="K497" i="12"/>
  <c r="K496" i="12"/>
  <c r="K495" i="12"/>
  <c r="K494" i="12"/>
  <c r="K493" i="12"/>
  <c r="K492" i="12"/>
  <c r="K491" i="12"/>
  <c r="K490" i="12"/>
  <c r="K489" i="12"/>
  <c r="K488" i="12"/>
  <c r="K487" i="12"/>
  <c r="K486" i="12"/>
  <c r="K485" i="12"/>
  <c r="K484" i="12"/>
  <c r="K483" i="12"/>
  <c r="K482" i="12"/>
  <c r="K481" i="12"/>
  <c r="K480" i="12"/>
  <c r="K479" i="12"/>
  <c r="K478" i="12"/>
  <c r="K477" i="12"/>
  <c r="K476" i="12"/>
  <c r="K475" i="12"/>
  <c r="K474" i="12"/>
  <c r="K473" i="12"/>
  <c r="K472" i="12"/>
  <c r="K471" i="12"/>
  <c r="K470" i="12"/>
  <c r="K469" i="12"/>
  <c r="K468" i="12"/>
  <c r="K467" i="12"/>
  <c r="K466" i="12"/>
  <c r="K465" i="12"/>
  <c r="K464" i="12"/>
  <c r="K463" i="12"/>
  <c r="K462" i="12"/>
  <c r="K461" i="12"/>
  <c r="K460" i="12"/>
  <c r="K459" i="12"/>
  <c r="K458" i="12"/>
  <c r="K457" i="12"/>
  <c r="K456" i="12"/>
  <c r="K455" i="12"/>
  <c r="K454" i="12"/>
  <c r="K453" i="12"/>
  <c r="K452" i="12"/>
  <c r="K451" i="12"/>
  <c r="K450" i="12"/>
  <c r="K449" i="12"/>
  <c r="K448" i="12"/>
  <c r="K447" i="12"/>
  <c r="K446" i="12"/>
  <c r="K445" i="12"/>
  <c r="K444" i="12"/>
  <c r="K443" i="12"/>
  <c r="K442" i="12"/>
  <c r="K441" i="12"/>
  <c r="K440" i="12"/>
  <c r="K439" i="12"/>
  <c r="K438" i="12"/>
  <c r="K437" i="12"/>
  <c r="K436" i="12"/>
  <c r="K435" i="12"/>
  <c r="K434" i="12"/>
  <c r="K433" i="12"/>
  <c r="K432" i="12"/>
  <c r="K431" i="12"/>
  <c r="K430" i="12"/>
  <c r="K429" i="12"/>
  <c r="K428" i="12"/>
  <c r="K427" i="12"/>
  <c r="K426" i="12"/>
  <c r="K425" i="12"/>
  <c r="K424" i="12"/>
  <c r="K423" i="12"/>
  <c r="K422" i="12"/>
  <c r="K421" i="12"/>
  <c r="K420" i="12"/>
  <c r="K419" i="12"/>
  <c r="K418" i="12"/>
  <c r="K417" i="12"/>
  <c r="K416" i="12"/>
  <c r="K415" i="12"/>
  <c r="K414" i="12"/>
  <c r="K413" i="12"/>
  <c r="K412" i="12"/>
  <c r="K411" i="12"/>
  <c r="K410" i="12"/>
  <c r="K409" i="12"/>
  <c r="K408" i="12"/>
  <c r="K407" i="12"/>
  <c r="K406" i="12"/>
  <c r="K405" i="12"/>
  <c r="K404" i="12"/>
  <c r="K403" i="12"/>
  <c r="K402" i="12"/>
  <c r="K401" i="12"/>
  <c r="K400" i="12"/>
  <c r="K399" i="12"/>
  <c r="K398" i="12"/>
  <c r="K397" i="12"/>
  <c r="K396" i="12"/>
  <c r="K395" i="12"/>
  <c r="K394" i="12"/>
  <c r="K393" i="12"/>
  <c r="K392" i="12"/>
  <c r="K391" i="12"/>
  <c r="K390" i="12"/>
  <c r="K389" i="12"/>
  <c r="K388" i="12"/>
  <c r="K387" i="12"/>
  <c r="K386" i="12"/>
  <c r="K385" i="12"/>
  <c r="K384" i="12"/>
  <c r="K383" i="12"/>
  <c r="K382" i="12"/>
  <c r="K381" i="12"/>
  <c r="K380" i="12"/>
  <c r="K379" i="12"/>
  <c r="K378" i="12"/>
  <c r="K377" i="12"/>
  <c r="K376" i="12"/>
  <c r="K375" i="12"/>
  <c r="K374" i="12"/>
  <c r="K373" i="12"/>
  <c r="K372" i="12"/>
  <c r="K371" i="12"/>
  <c r="K370" i="12"/>
  <c r="K369" i="12"/>
  <c r="K368" i="12"/>
  <c r="K367" i="12"/>
  <c r="K366" i="12"/>
  <c r="K365" i="12"/>
  <c r="K364" i="12"/>
  <c r="K363" i="12"/>
  <c r="K362" i="12"/>
  <c r="K361" i="12"/>
  <c r="K360" i="12"/>
  <c r="K359" i="12"/>
  <c r="K358" i="12"/>
  <c r="K357" i="12"/>
  <c r="K356" i="12"/>
  <c r="K355" i="12"/>
  <c r="K354" i="12"/>
  <c r="K353" i="12"/>
  <c r="K352" i="12"/>
  <c r="K351" i="12"/>
  <c r="K350" i="12"/>
  <c r="K349" i="12"/>
  <c r="K348" i="12"/>
  <c r="K347" i="12"/>
  <c r="K346" i="12"/>
  <c r="K345" i="12"/>
  <c r="K344" i="12"/>
  <c r="K343" i="12"/>
  <c r="K342" i="12"/>
  <c r="K341" i="12"/>
  <c r="K340" i="12"/>
  <c r="K339" i="12"/>
  <c r="K338" i="12"/>
  <c r="K337" i="12"/>
  <c r="K336" i="12"/>
  <c r="K335" i="12"/>
  <c r="K334" i="12"/>
  <c r="K333" i="12"/>
  <c r="K332" i="12"/>
  <c r="K331" i="12"/>
  <c r="K330" i="12"/>
  <c r="K329" i="12"/>
  <c r="K328" i="12"/>
  <c r="K327" i="12"/>
  <c r="K326" i="12"/>
  <c r="K325" i="12"/>
  <c r="K324" i="12"/>
  <c r="K323" i="12"/>
  <c r="K322" i="12"/>
  <c r="K321" i="12"/>
  <c r="K320" i="12"/>
  <c r="K319" i="12"/>
  <c r="K318" i="12"/>
  <c r="K317" i="12"/>
  <c r="K316" i="12"/>
  <c r="K315" i="12"/>
  <c r="K314" i="12"/>
  <c r="K313" i="12"/>
  <c r="K312" i="12"/>
  <c r="K311" i="12"/>
  <c r="K310" i="12"/>
  <c r="K309" i="12"/>
  <c r="K308" i="12"/>
  <c r="K307" i="12"/>
  <c r="K306" i="12"/>
  <c r="K305" i="12"/>
  <c r="K304" i="12"/>
  <c r="K303" i="12"/>
  <c r="K302" i="12"/>
  <c r="K301" i="12"/>
  <c r="K300" i="12"/>
  <c r="K299" i="12"/>
  <c r="K298" i="12"/>
  <c r="K297" i="12"/>
  <c r="K296" i="12"/>
  <c r="K295" i="12"/>
  <c r="K294" i="12"/>
  <c r="K293" i="12"/>
  <c r="K292" i="12"/>
  <c r="K291" i="12"/>
  <c r="K290" i="12"/>
  <c r="K289" i="12"/>
  <c r="K288" i="12"/>
  <c r="K287" i="12"/>
  <c r="K286" i="12"/>
  <c r="K285" i="12"/>
  <c r="K284" i="12"/>
  <c r="K283" i="12"/>
  <c r="K282" i="12"/>
  <c r="K281" i="12"/>
  <c r="K280" i="12"/>
  <c r="K279" i="12"/>
  <c r="K278" i="12"/>
  <c r="K277" i="12"/>
  <c r="K276" i="12"/>
  <c r="K275" i="12"/>
  <c r="K274" i="12"/>
  <c r="K273" i="12"/>
  <c r="K272" i="12"/>
  <c r="K271" i="12"/>
  <c r="K270" i="12"/>
  <c r="K269" i="12"/>
  <c r="K268" i="12"/>
  <c r="K267" i="12"/>
  <c r="K266" i="12"/>
  <c r="K265" i="12"/>
  <c r="K264" i="12"/>
  <c r="K263" i="12"/>
  <c r="K262" i="12"/>
  <c r="K261" i="12"/>
  <c r="K260" i="12"/>
  <c r="K259" i="12"/>
  <c r="K258" i="12"/>
  <c r="K257" i="12"/>
  <c r="K256" i="12"/>
  <c r="K255" i="12"/>
  <c r="K254" i="12"/>
  <c r="K253" i="12"/>
  <c r="K252" i="12"/>
  <c r="K251" i="12"/>
  <c r="K250" i="12"/>
  <c r="K249" i="12"/>
  <c r="K248" i="12"/>
  <c r="K247" i="12"/>
  <c r="K246" i="12"/>
  <c r="K245" i="12"/>
  <c r="K244" i="12"/>
  <c r="K243" i="12"/>
  <c r="K242" i="12"/>
  <c r="K241" i="12"/>
  <c r="K240" i="12"/>
  <c r="K239" i="12"/>
  <c r="K238" i="12"/>
  <c r="K237" i="12"/>
  <c r="K236" i="12"/>
  <c r="K235" i="12"/>
  <c r="K234" i="12"/>
  <c r="K233" i="12"/>
  <c r="K232" i="12"/>
  <c r="K231" i="12"/>
  <c r="K230" i="12"/>
  <c r="K229" i="12"/>
  <c r="K228" i="12"/>
  <c r="K227" i="12"/>
  <c r="K226" i="12"/>
  <c r="K225" i="12"/>
  <c r="K224" i="12"/>
  <c r="K223" i="12"/>
  <c r="K222" i="12"/>
  <c r="K221" i="12"/>
  <c r="K220" i="12"/>
  <c r="K219" i="12"/>
  <c r="K218" i="12"/>
  <c r="K217" i="12"/>
  <c r="K216" i="12"/>
  <c r="K215" i="12"/>
  <c r="K214" i="12"/>
  <c r="K213" i="12"/>
  <c r="K212" i="12"/>
  <c r="K211" i="12"/>
  <c r="K210" i="12"/>
  <c r="K209" i="12"/>
  <c r="K208" i="12"/>
  <c r="K207" i="12"/>
  <c r="K206" i="12"/>
  <c r="K205" i="12"/>
  <c r="K204" i="12"/>
  <c r="K203" i="12"/>
  <c r="K202" i="12"/>
  <c r="K201" i="12"/>
  <c r="K200" i="12"/>
  <c r="K199" i="12"/>
  <c r="K198" i="12"/>
  <c r="K197" i="12"/>
  <c r="K196" i="12"/>
  <c r="K195" i="12"/>
  <c r="K194" i="12"/>
  <c r="K193" i="12"/>
  <c r="K192" i="12"/>
  <c r="K191" i="12"/>
  <c r="K190" i="12"/>
  <c r="K189" i="12"/>
  <c r="K188" i="12"/>
  <c r="K187" i="12"/>
  <c r="K186" i="12"/>
  <c r="K185" i="12"/>
  <c r="K184" i="12"/>
  <c r="K183" i="12"/>
  <c r="K182" i="12"/>
  <c r="K181" i="12"/>
  <c r="K180" i="12"/>
  <c r="K179" i="12"/>
  <c r="K178" i="12"/>
  <c r="K177" i="12"/>
  <c r="K176" i="12"/>
  <c r="K175" i="12"/>
  <c r="K174" i="12"/>
  <c r="K173" i="12"/>
  <c r="K172" i="12"/>
  <c r="K171" i="12"/>
  <c r="K170" i="12"/>
  <c r="K169" i="12"/>
  <c r="K168" i="12"/>
  <c r="K167" i="12"/>
  <c r="K166" i="12"/>
  <c r="K165" i="12"/>
  <c r="K164" i="12"/>
  <c r="K163" i="12"/>
  <c r="K162" i="12"/>
  <c r="K161" i="12"/>
  <c r="K160" i="12"/>
  <c r="K159" i="12"/>
  <c r="K158" i="12"/>
  <c r="K157" i="12"/>
  <c r="K156" i="12"/>
  <c r="K155" i="12"/>
  <c r="K154" i="12"/>
  <c r="K153" i="12"/>
  <c r="K152" i="12"/>
  <c r="K151" i="12"/>
  <c r="K150" i="12"/>
  <c r="K149" i="12"/>
  <c r="K148" i="12"/>
  <c r="K147" i="12"/>
  <c r="K146" i="12"/>
  <c r="K145" i="12"/>
  <c r="K144" i="12"/>
  <c r="K143" i="12"/>
  <c r="K142" i="12"/>
  <c r="K141" i="12"/>
  <c r="K140" i="12"/>
  <c r="K139" i="12"/>
  <c r="K138" i="12"/>
  <c r="K137" i="12"/>
  <c r="K136" i="12"/>
  <c r="K135" i="12"/>
  <c r="K134" i="12"/>
  <c r="K133" i="12"/>
  <c r="K132" i="12"/>
  <c r="K131" i="12"/>
  <c r="K130" i="12"/>
  <c r="K129" i="12"/>
  <c r="K128" i="12"/>
  <c r="K127" i="12"/>
  <c r="K126" i="12"/>
  <c r="K125" i="12"/>
  <c r="K124" i="12"/>
  <c r="K123" i="12"/>
  <c r="K122" i="12"/>
  <c r="K121" i="12"/>
  <c r="K120" i="12"/>
  <c r="K119" i="12"/>
  <c r="K118" i="12"/>
  <c r="K117" i="12"/>
  <c r="K116" i="12"/>
  <c r="K115" i="12"/>
  <c r="K114" i="12"/>
  <c r="K113" i="12"/>
  <c r="K112" i="12"/>
  <c r="K111" i="12"/>
  <c r="K110" i="12"/>
  <c r="K109" i="12"/>
  <c r="K108" i="12"/>
  <c r="K107" i="12"/>
  <c r="K106" i="12"/>
  <c r="K105" i="12"/>
  <c r="K104" i="12"/>
  <c r="K103" i="12"/>
  <c r="K102" i="12"/>
  <c r="K101" i="12"/>
  <c r="K100" i="12"/>
  <c r="K99" i="12"/>
  <c r="K98" i="12"/>
  <c r="K97" i="12"/>
  <c r="K96" i="12"/>
  <c r="K95" i="12"/>
  <c r="K94" i="12"/>
  <c r="K93" i="12"/>
  <c r="K92" i="12"/>
  <c r="K91" i="12"/>
  <c r="K90" i="12"/>
  <c r="K89" i="12"/>
  <c r="K88" i="12"/>
  <c r="K87" i="12"/>
  <c r="K86" i="12"/>
  <c r="K85" i="12"/>
  <c r="K84" i="12"/>
  <c r="K83" i="12"/>
  <c r="K82" i="12"/>
  <c r="K81" i="12"/>
  <c r="K80" i="12"/>
  <c r="K79" i="12"/>
  <c r="K78" i="12"/>
  <c r="K77" i="12"/>
  <c r="K76" i="12"/>
  <c r="K75" i="12"/>
  <c r="K74" i="12"/>
  <c r="K73" i="12"/>
  <c r="K72" i="12"/>
  <c r="K71" i="12"/>
  <c r="K70" i="12"/>
  <c r="K69" i="12"/>
  <c r="K68" i="12"/>
  <c r="K67" i="12"/>
  <c r="K66" i="12"/>
  <c r="K65" i="12"/>
  <c r="K64" i="12"/>
  <c r="K63" i="12"/>
  <c r="K62" i="12"/>
  <c r="K53" i="12"/>
  <c r="F52" i="12"/>
  <c r="D41" i="12" a="1"/>
  <c r="E35" i="12"/>
  <c r="K1059" i="11"/>
  <c r="K1058" i="11"/>
  <c r="K1057" i="11"/>
  <c r="K1056" i="11"/>
  <c r="K1055" i="11"/>
  <c r="K1054" i="11"/>
  <c r="K1053" i="11"/>
  <c r="K1052" i="11"/>
  <c r="K1051" i="11"/>
  <c r="K1050" i="11"/>
  <c r="K1049" i="11"/>
  <c r="K1048" i="11"/>
  <c r="K1047" i="11"/>
  <c r="K1046" i="11"/>
  <c r="K1045" i="11"/>
  <c r="K1044" i="11"/>
  <c r="K1043" i="11"/>
  <c r="K1042" i="11"/>
  <c r="K1041" i="11"/>
  <c r="K1040" i="11"/>
  <c r="K1039" i="11"/>
  <c r="K1038" i="11"/>
  <c r="K1037" i="11"/>
  <c r="K1036" i="11"/>
  <c r="K1035" i="11"/>
  <c r="K1034" i="11"/>
  <c r="K1033" i="11"/>
  <c r="K1032" i="11"/>
  <c r="K1031" i="11"/>
  <c r="K1030" i="11"/>
  <c r="K1029" i="11"/>
  <c r="K1028" i="11"/>
  <c r="K1027" i="11"/>
  <c r="K1026" i="11"/>
  <c r="K1025" i="11"/>
  <c r="K1024" i="11"/>
  <c r="K1023" i="11"/>
  <c r="K1022" i="11"/>
  <c r="K1021" i="11"/>
  <c r="K1020" i="11"/>
  <c r="K1019" i="11"/>
  <c r="K1018" i="11"/>
  <c r="K1017" i="11"/>
  <c r="K1016" i="11"/>
  <c r="K1015" i="11"/>
  <c r="K1014" i="11"/>
  <c r="K1013" i="11"/>
  <c r="K1012" i="11"/>
  <c r="K1011" i="11"/>
  <c r="K1010" i="11"/>
  <c r="K1009" i="11"/>
  <c r="K1008" i="11"/>
  <c r="K1007" i="11"/>
  <c r="K1006" i="11"/>
  <c r="K1005" i="11"/>
  <c r="K1004" i="11"/>
  <c r="K1003" i="11"/>
  <c r="K1002" i="11"/>
  <c r="K1001" i="11"/>
  <c r="K1000" i="11"/>
  <c r="K999" i="11"/>
  <c r="K998" i="11"/>
  <c r="K997" i="11"/>
  <c r="K996" i="11"/>
  <c r="K995" i="11"/>
  <c r="K994" i="11"/>
  <c r="K993" i="11"/>
  <c r="K992" i="11"/>
  <c r="K991" i="11"/>
  <c r="K990" i="11"/>
  <c r="K989" i="11"/>
  <c r="K988" i="11"/>
  <c r="K987" i="11"/>
  <c r="K986" i="11"/>
  <c r="K985" i="11"/>
  <c r="K984" i="11"/>
  <c r="K983" i="11"/>
  <c r="K982" i="11"/>
  <c r="K981" i="11"/>
  <c r="K980" i="11"/>
  <c r="K979" i="11"/>
  <c r="K978" i="11"/>
  <c r="K977" i="11"/>
  <c r="K976" i="11"/>
  <c r="K975" i="11"/>
  <c r="K974" i="11"/>
  <c r="K973" i="11"/>
  <c r="K972" i="11"/>
  <c r="K971" i="11"/>
  <c r="K970" i="11"/>
  <c r="K969" i="11"/>
  <c r="K968" i="11"/>
  <c r="K967" i="11"/>
  <c r="K966" i="11"/>
  <c r="K965" i="11"/>
  <c r="K964" i="11"/>
  <c r="K963" i="11"/>
  <c r="K962" i="11"/>
  <c r="K961" i="11"/>
  <c r="K960" i="11"/>
  <c r="K959" i="11"/>
  <c r="K958" i="11"/>
  <c r="K957" i="11"/>
  <c r="K956" i="11"/>
  <c r="K955" i="11"/>
  <c r="K954" i="11"/>
  <c r="K953" i="11"/>
  <c r="K952" i="11"/>
  <c r="K951" i="11"/>
  <c r="K950" i="11"/>
  <c r="K949" i="11"/>
  <c r="K948" i="11"/>
  <c r="K947" i="11"/>
  <c r="K946" i="11"/>
  <c r="K945" i="11"/>
  <c r="K944" i="11"/>
  <c r="K943" i="11"/>
  <c r="K942" i="11"/>
  <c r="K941" i="11"/>
  <c r="K940" i="11"/>
  <c r="K939" i="11"/>
  <c r="K938" i="11"/>
  <c r="K937" i="11"/>
  <c r="K936" i="11"/>
  <c r="K935" i="11"/>
  <c r="K934" i="11"/>
  <c r="K933" i="11"/>
  <c r="K932" i="11"/>
  <c r="K931" i="11"/>
  <c r="K930" i="11"/>
  <c r="K929" i="11"/>
  <c r="K928" i="11"/>
  <c r="K927" i="11"/>
  <c r="K926" i="11"/>
  <c r="K925" i="11"/>
  <c r="K924" i="11"/>
  <c r="K923" i="11"/>
  <c r="K922" i="11"/>
  <c r="K921" i="11"/>
  <c r="K920" i="11"/>
  <c r="K919" i="11"/>
  <c r="K918" i="11"/>
  <c r="K917" i="11"/>
  <c r="K916" i="11"/>
  <c r="K915" i="11"/>
  <c r="K914" i="11"/>
  <c r="K913" i="11"/>
  <c r="K912" i="11"/>
  <c r="K911" i="11"/>
  <c r="K910" i="11"/>
  <c r="K909" i="11"/>
  <c r="K908" i="11"/>
  <c r="K907" i="11"/>
  <c r="K906" i="11"/>
  <c r="K905" i="11"/>
  <c r="K904" i="11"/>
  <c r="K903" i="11"/>
  <c r="K902" i="11"/>
  <c r="K901" i="11"/>
  <c r="K900" i="11"/>
  <c r="K899" i="11"/>
  <c r="K898" i="11"/>
  <c r="K897" i="11"/>
  <c r="K896" i="11"/>
  <c r="K895" i="11"/>
  <c r="K894" i="11"/>
  <c r="K893" i="11"/>
  <c r="K892" i="11"/>
  <c r="K891" i="11"/>
  <c r="K890" i="11"/>
  <c r="K889" i="11"/>
  <c r="K888" i="11"/>
  <c r="K887" i="11"/>
  <c r="K886" i="11"/>
  <c r="K885" i="11"/>
  <c r="K884" i="11"/>
  <c r="K883" i="11"/>
  <c r="K882" i="11"/>
  <c r="K881" i="11"/>
  <c r="K880" i="11"/>
  <c r="K879" i="11"/>
  <c r="K878" i="11"/>
  <c r="K877" i="11"/>
  <c r="K876" i="11"/>
  <c r="K875" i="11"/>
  <c r="K874" i="11"/>
  <c r="K873" i="11"/>
  <c r="K872" i="11"/>
  <c r="K871" i="11"/>
  <c r="K870" i="11"/>
  <c r="K869" i="11"/>
  <c r="K868" i="11"/>
  <c r="K867" i="11"/>
  <c r="K866" i="11"/>
  <c r="K865" i="11"/>
  <c r="K864" i="11"/>
  <c r="K863" i="11"/>
  <c r="K862" i="11"/>
  <c r="K861" i="11"/>
  <c r="K860" i="11"/>
  <c r="K859" i="11"/>
  <c r="K858" i="11"/>
  <c r="K857" i="11"/>
  <c r="K856" i="11"/>
  <c r="K855" i="11"/>
  <c r="K854" i="11"/>
  <c r="K853" i="11"/>
  <c r="K852" i="11"/>
  <c r="K851" i="11"/>
  <c r="K850" i="11"/>
  <c r="K849" i="11"/>
  <c r="K848" i="11"/>
  <c r="K847" i="11"/>
  <c r="K846" i="11"/>
  <c r="K845" i="11"/>
  <c r="K844" i="11"/>
  <c r="K843" i="11"/>
  <c r="K842" i="11"/>
  <c r="K841" i="11"/>
  <c r="K840" i="11"/>
  <c r="K839" i="11"/>
  <c r="K838" i="11"/>
  <c r="K837" i="11"/>
  <c r="K836" i="11"/>
  <c r="K835" i="11"/>
  <c r="K834" i="11"/>
  <c r="K833" i="11"/>
  <c r="K832" i="11"/>
  <c r="K831" i="11"/>
  <c r="K830" i="11"/>
  <c r="K829" i="11"/>
  <c r="K828" i="11"/>
  <c r="K827" i="11"/>
  <c r="K826" i="11"/>
  <c r="K825" i="11"/>
  <c r="K824" i="11"/>
  <c r="K823" i="11"/>
  <c r="K822" i="11"/>
  <c r="K821" i="11"/>
  <c r="K820" i="11"/>
  <c r="K819" i="11"/>
  <c r="K818" i="11"/>
  <c r="K817" i="11"/>
  <c r="K816" i="11"/>
  <c r="K815" i="11"/>
  <c r="K814" i="11"/>
  <c r="K813" i="11"/>
  <c r="K812" i="11"/>
  <c r="K811" i="11"/>
  <c r="K810" i="11"/>
  <c r="K809" i="11"/>
  <c r="K808" i="11"/>
  <c r="K807" i="11"/>
  <c r="K806" i="11"/>
  <c r="K805" i="11"/>
  <c r="K804" i="11"/>
  <c r="K803" i="11"/>
  <c r="K802" i="11"/>
  <c r="K801" i="11"/>
  <c r="K800" i="11"/>
  <c r="K799" i="11"/>
  <c r="K798" i="11"/>
  <c r="K797" i="11"/>
  <c r="K796" i="11"/>
  <c r="K795" i="11"/>
  <c r="K794" i="11"/>
  <c r="K793" i="11"/>
  <c r="K792" i="11"/>
  <c r="K791" i="11"/>
  <c r="K790" i="11"/>
  <c r="K789" i="11"/>
  <c r="K788" i="11"/>
  <c r="K787" i="11"/>
  <c r="K786" i="11"/>
  <c r="K785" i="11"/>
  <c r="K784" i="11"/>
  <c r="K783" i="11"/>
  <c r="K782" i="11"/>
  <c r="K781" i="11"/>
  <c r="K780" i="11"/>
  <c r="K779" i="11"/>
  <c r="K778" i="11"/>
  <c r="K777" i="11"/>
  <c r="K776" i="11"/>
  <c r="K775" i="11"/>
  <c r="K774" i="11"/>
  <c r="K773" i="11"/>
  <c r="K772" i="11"/>
  <c r="K771" i="11"/>
  <c r="K770" i="11"/>
  <c r="K769" i="11"/>
  <c r="K768" i="11"/>
  <c r="K767" i="11"/>
  <c r="K766" i="11"/>
  <c r="K765" i="11"/>
  <c r="K764" i="11"/>
  <c r="K763" i="11"/>
  <c r="K762" i="11"/>
  <c r="K761" i="11"/>
  <c r="K760" i="11"/>
  <c r="K759" i="11"/>
  <c r="K758" i="11"/>
  <c r="K757" i="11"/>
  <c r="K756" i="11"/>
  <c r="K755" i="11"/>
  <c r="K754" i="11"/>
  <c r="K753" i="11"/>
  <c r="K752" i="11"/>
  <c r="K751" i="11"/>
  <c r="K750" i="11"/>
  <c r="K749" i="11"/>
  <c r="K748" i="11"/>
  <c r="K747" i="11"/>
  <c r="K746" i="11"/>
  <c r="K745" i="11"/>
  <c r="K744" i="11"/>
  <c r="K743" i="11"/>
  <c r="K742" i="11"/>
  <c r="K741" i="11"/>
  <c r="K740" i="11"/>
  <c r="K739" i="11"/>
  <c r="K738" i="11"/>
  <c r="K737" i="11"/>
  <c r="K736" i="11"/>
  <c r="K735" i="11"/>
  <c r="K734" i="11"/>
  <c r="K733" i="11"/>
  <c r="K732" i="11"/>
  <c r="K731" i="11"/>
  <c r="K730" i="11"/>
  <c r="K729" i="11"/>
  <c r="K728" i="11"/>
  <c r="K727" i="11"/>
  <c r="K726" i="11"/>
  <c r="K725" i="11"/>
  <c r="K724" i="11"/>
  <c r="K723" i="11"/>
  <c r="K722" i="11"/>
  <c r="K721" i="11"/>
  <c r="K720" i="11"/>
  <c r="K719" i="11"/>
  <c r="K718" i="11"/>
  <c r="K717" i="11"/>
  <c r="K716" i="11"/>
  <c r="K715" i="11"/>
  <c r="K714" i="11"/>
  <c r="K713" i="11"/>
  <c r="K712" i="11"/>
  <c r="K711" i="11"/>
  <c r="K710" i="11"/>
  <c r="K709" i="11"/>
  <c r="K708" i="11"/>
  <c r="K707" i="11"/>
  <c r="K706" i="11"/>
  <c r="K705" i="11"/>
  <c r="K704" i="11"/>
  <c r="K703" i="11"/>
  <c r="K702" i="11"/>
  <c r="K701" i="11"/>
  <c r="K700" i="11"/>
  <c r="K699" i="11"/>
  <c r="K698" i="11"/>
  <c r="K697" i="11"/>
  <c r="K696" i="11"/>
  <c r="K695" i="11"/>
  <c r="K694" i="11"/>
  <c r="K693" i="11"/>
  <c r="K692" i="11"/>
  <c r="K691" i="11"/>
  <c r="K690" i="11"/>
  <c r="K689" i="11"/>
  <c r="K688" i="11"/>
  <c r="K687" i="11"/>
  <c r="K686" i="11"/>
  <c r="K685" i="11"/>
  <c r="K684" i="11"/>
  <c r="K683" i="11"/>
  <c r="K682" i="11"/>
  <c r="K681" i="11"/>
  <c r="K680" i="11"/>
  <c r="K679" i="11"/>
  <c r="K678" i="11"/>
  <c r="K677" i="11"/>
  <c r="K676" i="11"/>
  <c r="K675" i="11"/>
  <c r="K674" i="11"/>
  <c r="K673" i="11"/>
  <c r="K672" i="11"/>
  <c r="K671" i="11"/>
  <c r="K670" i="11"/>
  <c r="K669" i="11"/>
  <c r="K668" i="11"/>
  <c r="K667" i="11"/>
  <c r="K666" i="11"/>
  <c r="K665" i="11"/>
  <c r="K664" i="11"/>
  <c r="K663" i="11"/>
  <c r="K662" i="11"/>
  <c r="K661" i="11"/>
  <c r="K660" i="11"/>
  <c r="K659" i="11"/>
  <c r="K658" i="11"/>
  <c r="K657" i="11"/>
  <c r="K656" i="11"/>
  <c r="K655" i="11"/>
  <c r="K654" i="11"/>
  <c r="K653" i="11"/>
  <c r="K652" i="11"/>
  <c r="K651" i="11"/>
  <c r="K650" i="11"/>
  <c r="K649" i="11"/>
  <c r="K648" i="11"/>
  <c r="K647" i="11"/>
  <c r="K646" i="11"/>
  <c r="K645" i="11"/>
  <c r="K644" i="11"/>
  <c r="K643" i="11"/>
  <c r="K642" i="11"/>
  <c r="K641" i="11"/>
  <c r="K640" i="11"/>
  <c r="K639" i="11"/>
  <c r="K638" i="11"/>
  <c r="K637" i="11"/>
  <c r="K636" i="11"/>
  <c r="K635" i="11"/>
  <c r="K634" i="11"/>
  <c r="K633" i="11"/>
  <c r="K632" i="11"/>
  <c r="K631" i="11"/>
  <c r="K630" i="11"/>
  <c r="K629" i="11"/>
  <c r="K628" i="11"/>
  <c r="K627" i="11"/>
  <c r="K626" i="11"/>
  <c r="K625" i="11"/>
  <c r="K624" i="11"/>
  <c r="K623" i="11"/>
  <c r="K622" i="11"/>
  <c r="K621" i="11"/>
  <c r="K620" i="11"/>
  <c r="K619" i="11"/>
  <c r="K618" i="11"/>
  <c r="K617" i="11"/>
  <c r="K616" i="11"/>
  <c r="K615" i="11"/>
  <c r="K614" i="11"/>
  <c r="K613" i="11"/>
  <c r="K612" i="11"/>
  <c r="K611" i="11"/>
  <c r="K610" i="11"/>
  <c r="K609" i="11"/>
  <c r="K608" i="11"/>
  <c r="K607" i="11"/>
  <c r="K606" i="11"/>
  <c r="K605" i="11"/>
  <c r="K604" i="11"/>
  <c r="K603" i="11"/>
  <c r="K602" i="11"/>
  <c r="K601" i="11"/>
  <c r="K600" i="11"/>
  <c r="K599" i="11"/>
  <c r="K598" i="11"/>
  <c r="K597" i="11"/>
  <c r="K596" i="11"/>
  <c r="K595" i="11"/>
  <c r="K594" i="11"/>
  <c r="K593" i="11"/>
  <c r="K592" i="11"/>
  <c r="K591" i="11"/>
  <c r="K590" i="11"/>
  <c r="K589" i="11"/>
  <c r="K588" i="11"/>
  <c r="K587" i="11"/>
  <c r="K586" i="11"/>
  <c r="K585" i="11"/>
  <c r="K584" i="11"/>
  <c r="K583" i="11"/>
  <c r="K582" i="11"/>
  <c r="K581" i="11"/>
  <c r="K580" i="11"/>
  <c r="K579" i="11"/>
  <c r="K578" i="11"/>
  <c r="K577" i="11"/>
  <c r="K576" i="11"/>
  <c r="K575" i="11"/>
  <c r="K574" i="11"/>
  <c r="K573" i="11"/>
  <c r="K572" i="11"/>
  <c r="K571" i="11"/>
  <c r="K570" i="11"/>
  <c r="K569" i="11"/>
  <c r="K568" i="11"/>
  <c r="K567" i="11"/>
  <c r="K566" i="11"/>
  <c r="K565" i="11"/>
  <c r="K564" i="11"/>
  <c r="K563" i="11"/>
  <c r="K562" i="11"/>
  <c r="K561" i="11"/>
  <c r="K560" i="11"/>
  <c r="K559" i="11"/>
  <c r="K558" i="11"/>
  <c r="K557" i="11"/>
  <c r="K556" i="11"/>
  <c r="K555" i="11"/>
  <c r="K554" i="11"/>
  <c r="K553" i="11"/>
  <c r="K552" i="11"/>
  <c r="K551" i="11"/>
  <c r="K550" i="11"/>
  <c r="K549" i="11"/>
  <c r="K548" i="11"/>
  <c r="K547" i="11"/>
  <c r="K546" i="11"/>
  <c r="K545" i="11"/>
  <c r="K544" i="11"/>
  <c r="K543" i="11"/>
  <c r="K542" i="11"/>
  <c r="K541" i="11"/>
  <c r="K540" i="11"/>
  <c r="K539" i="11"/>
  <c r="K538" i="11"/>
  <c r="K537" i="11"/>
  <c r="K536" i="11"/>
  <c r="K535" i="11"/>
  <c r="K534" i="11"/>
  <c r="K533" i="11"/>
  <c r="K532" i="11"/>
  <c r="K531" i="11"/>
  <c r="K530" i="11"/>
  <c r="K529" i="11"/>
  <c r="K528" i="11"/>
  <c r="K527" i="11"/>
  <c r="K526" i="11"/>
  <c r="K525" i="11"/>
  <c r="K524" i="11"/>
  <c r="K523" i="11"/>
  <c r="K522" i="11"/>
  <c r="K521" i="11"/>
  <c r="K520" i="11"/>
  <c r="K519" i="11"/>
  <c r="K518" i="11"/>
  <c r="K517" i="11"/>
  <c r="K516" i="11"/>
  <c r="K515" i="11"/>
  <c r="K514" i="11"/>
  <c r="K513" i="11"/>
  <c r="K512" i="11"/>
  <c r="K511" i="11"/>
  <c r="K510" i="11"/>
  <c r="K509" i="11"/>
  <c r="K508" i="11"/>
  <c r="K507" i="11"/>
  <c r="K506" i="11"/>
  <c r="K505" i="11"/>
  <c r="K504" i="11"/>
  <c r="K503" i="11"/>
  <c r="K502" i="11"/>
  <c r="K501" i="11"/>
  <c r="K500" i="11"/>
  <c r="K499" i="11"/>
  <c r="K498" i="11"/>
  <c r="K497" i="11"/>
  <c r="K496" i="11"/>
  <c r="K495" i="11"/>
  <c r="K494" i="11"/>
  <c r="K493" i="11"/>
  <c r="K492" i="11"/>
  <c r="K491" i="11"/>
  <c r="K490" i="11"/>
  <c r="K489" i="11"/>
  <c r="K488" i="11"/>
  <c r="K487" i="11"/>
  <c r="K486" i="11"/>
  <c r="K485" i="11"/>
  <c r="K484" i="11"/>
  <c r="K483" i="11"/>
  <c r="K482" i="11"/>
  <c r="K481" i="11"/>
  <c r="K480" i="11"/>
  <c r="K479" i="11"/>
  <c r="K478" i="11"/>
  <c r="K477" i="11"/>
  <c r="K476" i="11"/>
  <c r="K475" i="11"/>
  <c r="K474" i="11"/>
  <c r="K473" i="11"/>
  <c r="K472" i="11"/>
  <c r="K471" i="11"/>
  <c r="K470" i="11"/>
  <c r="K469" i="11"/>
  <c r="K468" i="11"/>
  <c r="K467" i="11"/>
  <c r="K466" i="11"/>
  <c r="K465" i="11"/>
  <c r="K464" i="11"/>
  <c r="K463" i="11"/>
  <c r="K462" i="11"/>
  <c r="K461" i="11"/>
  <c r="K460" i="11"/>
  <c r="K459" i="11"/>
  <c r="K458" i="11"/>
  <c r="K457" i="11"/>
  <c r="K456" i="11"/>
  <c r="K455" i="11"/>
  <c r="K454" i="11"/>
  <c r="K453" i="11"/>
  <c r="K452" i="11"/>
  <c r="K451" i="11"/>
  <c r="K450" i="11"/>
  <c r="K449" i="11"/>
  <c r="K448" i="11"/>
  <c r="K447" i="11"/>
  <c r="K446" i="11"/>
  <c r="K445" i="11"/>
  <c r="K444" i="11"/>
  <c r="K443" i="11"/>
  <c r="K442" i="11"/>
  <c r="K441" i="11"/>
  <c r="K440" i="11"/>
  <c r="K439" i="11"/>
  <c r="K438" i="11"/>
  <c r="K437" i="11"/>
  <c r="K436" i="11"/>
  <c r="K435" i="11"/>
  <c r="K434" i="11"/>
  <c r="K433" i="11"/>
  <c r="K432" i="11"/>
  <c r="K431" i="11"/>
  <c r="K430" i="11"/>
  <c r="K429" i="11"/>
  <c r="K428" i="11"/>
  <c r="K427" i="11"/>
  <c r="K426" i="11"/>
  <c r="K425" i="11"/>
  <c r="K424" i="11"/>
  <c r="K423" i="11"/>
  <c r="K422" i="11"/>
  <c r="K421" i="11"/>
  <c r="K420" i="11"/>
  <c r="K419" i="11"/>
  <c r="K418" i="11"/>
  <c r="K417" i="11"/>
  <c r="K416" i="11"/>
  <c r="K415" i="11"/>
  <c r="K414" i="11"/>
  <c r="K413" i="11"/>
  <c r="K412" i="11"/>
  <c r="K411" i="11"/>
  <c r="K410" i="11"/>
  <c r="K409" i="11"/>
  <c r="K408" i="11"/>
  <c r="K407" i="11"/>
  <c r="K406" i="11"/>
  <c r="K405" i="11"/>
  <c r="K404" i="11"/>
  <c r="K403" i="11"/>
  <c r="K402" i="11"/>
  <c r="K401" i="11"/>
  <c r="K400" i="11"/>
  <c r="K399" i="11"/>
  <c r="K398" i="11"/>
  <c r="K397" i="11"/>
  <c r="K396" i="11"/>
  <c r="K395" i="11"/>
  <c r="K394" i="11"/>
  <c r="K393" i="11"/>
  <c r="K392" i="11"/>
  <c r="K391" i="11"/>
  <c r="K390" i="11"/>
  <c r="K389" i="11"/>
  <c r="K388" i="11"/>
  <c r="K387" i="11"/>
  <c r="K386" i="11"/>
  <c r="K385" i="11"/>
  <c r="K384" i="11"/>
  <c r="K383" i="11"/>
  <c r="K382" i="11"/>
  <c r="K381" i="11"/>
  <c r="K380" i="11"/>
  <c r="K379" i="11"/>
  <c r="K378" i="11"/>
  <c r="K377" i="11"/>
  <c r="K376" i="11"/>
  <c r="K375" i="11"/>
  <c r="K374" i="11"/>
  <c r="K373" i="11"/>
  <c r="K372" i="11"/>
  <c r="K371" i="11"/>
  <c r="K370" i="11"/>
  <c r="K369" i="11"/>
  <c r="K368" i="11"/>
  <c r="K367" i="11"/>
  <c r="K366" i="11"/>
  <c r="K365" i="11"/>
  <c r="K364" i="11"/>
  <c r="K363" i="11"/>
  <c r="K362" i="11"/>
  <c r="K361" i="11"/>
  <c r="K360" i="11"/>
  <c r="K359" i="11"/>
  <c r="K358" i="11"/>
  <c r="K357" i="11"/>
  <c r="K356" i="11"/>
  <c r="K355" i="11"/>
  <c r="K354" i="11"/>
  <c r="K353" i="11"/>
  <c r="K352" i="11"/>
  <c r="K351" i="11"/>
  <c r="K350" i="11"/>
  <c r="K349" i="11"/>
  <c r="K348" i="11"/>
  <c r="K347" i="11"/>
  <c r="K346" i="11"/>
  <c r="K345" i="11"/>
  <c r="K344" i="11"/>
  <c r="K343" i="11"/>
  <c r="K342" i="11"/>
  <c r="K341" i="11"/>
  <c r="K340" i="11"/>
  <c r="K339" i="11"/>
  <c r="K338" i="11"/>
  <c r="K337" i="11"/>
  <c r="K336" i="11"/>
  <c r="K335" i="11"/>
  <c r="K334" i="11"/>
  <c r="K333" i="11"/>
  <c r="K332" i="11"/>
  <c r="K331" i="11"/>
  <c r="K330" i="11"/>
  <c r="K329" i="11"/>
  <c r="K328" i="11"/>
  <c r="K327" i="11"/>
  <c r="K326" i="11"/>
  <c r="K325" i="11"/>
  <c r="K324" i="11"/>
  <c r="K323" i="11"/>
  <c r="K322" i="11"/>
  <c r="K321" i="11"/>
  <c r="K320" i="11"/>
  <c r="K319" i="11"/>
  <c r="K318" i="11"/>
  <c r="K317" i="11"/>
  <c r="K316" i="11"/>
  <c r="K315" i="11"/>
  <c r="K314" i="11"/>
  <c r="K313" i="11"/>
  <c r="K312" i="11"/>
  <c r="K311" i="11"/>
  <c r="K310" i="11"/>
  <c r="K309" i="11"/>
  <c r="K308" i="11"/>
  <c r="K307" i="11"/>
  <c r="K306" i="11"/>
  <c r="K305" i="11"/>
  <c r="K304" i="11"/>
  <c r="K303" i="11"/>
  <c r="K302" i="11"/>
  <c r="K301" i="11"/>
  <c r="K300" i="11"/>
  <c r="K299" i="11"/>
  <c r="K298" i="11"/>
  <c r="K297" i="11"/>
  <c r="K296" i="11"/>
  <c r="K295" i="11"/>
  <c r="K294" i="11"/>
  <c r="K293" i="11"/>
  <c r="K292" i="11"/>
  <c r="K291" i="11"/>
  <c r="K290" i="11"/>
  <c r="K289" i="11"/>
  <c r="K288" i="11"/>
  <c r="K287" i="11"/>
  <c r="K286" i="11"/>
  <c r="K285" i="11"/>
  <c r="K284" i="11"/>
  <c r="K283" i="11"/>
  <c r="K282" i="11"/>
  <c r="K281" i="11"/>
  <c r="K280" i="11"/>
  <c r="K279" i="11"/>
  <c r="K278" i="11"/>
  <c r="K277" i="11"/>
  <c r="K276" i="11"/>
  <c r="K275" i="11"/>
  <c r="K274" i="11"/>
  <c r="K273" i="11"/>
  <c r="K272" i="11"/>
  <c r="K271" i="11"/>
  <c r="K270" i="11"/>
  <c r="K269" i="11"/>
  <c r="K268" i="11"/>
  <c r="K267" i="11"/>
  <c r="K266" i="11"/>
  <c r="K265" i="11"/>
  <c r="K264" i="11"/>
  <c r="K263" i="11"/>
  <c r="K262" i="11"/>
  <c r="K261" i="11"/>
  <c r="K260" i="11"/>
  <c r="K259" i="11"/>
  <c r="K258" i="11"/>
  <c r="K257" i="11"/>
  <c r="K256" i="11"/>
  <c r="K255" i="11"/>
  <c r="K254" i="11"/>
  <c r="K253" i="11"/>
  <c r="K252" i="11"/>
  <c r="K251" i="11"/>
  <c r="K250" i="11"/>
  <c r="K249" i="11"/>
  <c r="K248" i="11"/>
  <c r="K247" i="11"/>
  <c r="K246" i="11"/>
  <c r="K245" i="11"/>
  <c r="K244" i="11"/>
  <c r="K243" i="11"/>
  <c r="K242" i="11"/>
  <c r="K241" i="11"/>
  <c r="K240" i="11"/>
  <c r="K239" i="11"/>
  <c r="K238" i="11"/>
  <c r="K237" i="11"/>
  <c r="K236" i="11"/>
  <c r="K235" i="11"/>
  <c r="K234" i="11"/>
  <c r="K233" i="11"/>
  <c r="K232" i="11"/>
  <c r="K231" i="11"/>
  <c r="K230" i="11"/>
  <c r="K229" i="11"/>
  <c r="K228" i="11"/>
  <c r="K227" i="11"/>
  <c r="K226" i="11"/>
  <c r="K225" i="11"/>
  <c r="K224" i="11"/>
  <c r="K223" i="11"/>
  <c r="K222" i="11"/>
  <c r="K221" i="11"/>
  <c r="K220" i="11"/>
  <c r="K219" i="11"/>
  <c r="K218" i="11"/>
  <c r="K217" i="11"/>
  <c r="K216" i="11"/>
  <c r="K215" i="11"/>
  <c r="K214" i="11"/>
  <c r="K213" i="11"/>
  <c r="K212" i="11"/>
  <c r="K211" i="11"/>
  <c r="K210" i="11"/>
  <c r="K209" i="11"/>
  <c r="K208" i="11"/>
  <c r="K207" i="11"/>
  <c r="K206" i="11"/>
  <c r="K205" i="11"/>
  <c r="K204" i="11"/>
  <c r="K203" i="11"/>
  <c r="K202" i="11"/>
  <c r="K201" i="11"/>
  <c r="K200" i="11"/>
  <c r="K199" i="11"/>
  <c r="K198" i="11"/>
  <c r="K197" i="11"/>
  <c r="K196" i="11"/>
  <c r="K195" i="11"/>
  <c r="K194" i="11"/>
  <c r="K193" i="11"/>
  <c r="K192" i="11"/>
  <c r="K191" i="11"/>
  <c r="K190" i="11"/>
  <c r="K189" i="11"/>
  <c r="K188" i="11"/>
  <c r="K187" i="11"/>
  <c r="K186" i="11"/>
  <c r="K185" i="11"/>
  <c r="K184" i="11"/>
  <c r="K183" i="11"/>
  <c r="K182" i="11"/>
  <c r="K181" i="11"/>
  <c r="K180" i="11"/>
  <c r="K179" i="11"/>
  <c r="K178" i="11"/>
  <c r="K177" i="11"/>
  <c r="K176" i="11"/>
  <c r="K175" i="11"/>
  <c r="K174" i="11"/>
  <c r="K173" i="11"/>
  <c r="K172" i="11"/>
  <c r="K171" i="11"/>
  <c r="K170" i="11"/>
  <c r="K169" i="11"/>
  <c r="K168" i="11"/>
  <c r="K167" i="11"/>
  <c r="K166" i="11"/>
  <c r="K165" i="11"/>
  <c r="K164" i="11"/>
  <c r="K163" i="11"/>
  <c r="K162" i="11"/>
  <c r="K161" i="11"/>
  <c r="K160" i="11"/>
  <c r="K159" i="11"/>
  <c r="K158" i="11"/>
  <c r="K157" i="11"/>
  <c r="K156" i="11"/>
  <c r="K155" i="11"/>
  <c r="K154" i="11"/>
  <c r="K153" i="11"/>
  <c r="K152" i="11"/>
  <c r="K151" i="11"/>
  <c r="K150" i="11"/>
  <c r="K149" i="11"/>
  <c r="K148" i="11"/>
  <c r="K147" i="11"/>
  <c r="K146" i="11"/>
  <c r="K145" i="11"/>
  <c r="K144" i="11"/>
  <c r="K143" i="11"/>
  <c r="K142" i="11"/>
  <c r="K141" i="11"/>
  <c r="K140" i="11"/>
  <c r="K139" i="11"/>
  <c r="K138" i="11"/>
  <c r="K137" i="11"/>
  <c r="K136" i="11"/>
  <c r="K135" i="11"/>
  <c r="K134" i="11"/>
  <c r="K133" i="11"/>
  <c r="K132" i="11"/>
  <c r="K131" i="11"/>
  <c r="K130" i="11"/>
  <c r="K129" i="11"/>
  <c r="K128" i="11"/>
  <c r="K127" i="11"/>
  <c r="K126" i="11"/>
  <c r="K125" i="11"/>
  <c r="K124" i="11"/>
  <c r="K123" i="11"/>
  <c r="K122" i="11"/>
  <c r="K121" i="11"/>
  <c r="K120" i="11"/>
  <c r="K119" i="11"/>
  <c r="K118" i="11"/>
  <c r="K117" i="11"/>
  <c r="K116" i="11"/>
  <c r="K115" i="11"/>
  <c r="K114" i="11"/>
  <c r="K113" i="11"/>
  <c r="K112" i="11"/>
  <c r="K111" i="11"/>
  <c r="K110" i="11"/>
  <c r="K109" i="11"/>
  <c r="K108" i="11"/>
  <c r="K107" i="11"/>
  <c r="K106" i="11"/>
  <c r="K105" i="11"/>
  <c r="K104" i="11"/>
  <c r="K103" i="11"/>
  <c r="K102" i="11"/>
  <c r="K101" i="11"/>
  <c r="K100" i="11"/>
  <c r="K99" i="11"/>
  <c r="K98" i="11"/>
  <c r="K97" i="11"/>
  <c r="K96" i="11"/>
  <c r="K95" i="11"/>
  <c r="K94" i="11"/>
  <c r="K93" i="11"/>
  <c r="K92" i="11"/>
  <c r="K91" i="11"/>
  <c r="K90" i="11"/>
  <c r="K89" i="11"/>
  <c r="K88" i="11"/>
  <c r="K87" i="11"/>
  <c r="K86" i="11"/>
  <c r="K85" i="11"/>
  <c r="K84" i="11"/>
  <c r="K83" i="11"/>
  <c r="K82" i="11"/>
  <c r="K81" i="11"/>
  <c r="K80" i="11"/>
  <c r="K79" i="11"/>
  <c r="K78" i="11"/>
  <c r="K77" i="11"/>
  <c r="K76" i="11"/>
  <c r="K75" i="11"/>
  <c r="K74" i="11"/>
  <c r="K73" i="11"/>
  <c r="K72" i="11"/>
  <c r="K71" i="11"/>
  <c r="K70" i="11"/>
  <c r="K69" i="11"/>
  <c r="K68" i="11"/>
  <c r="K67" i="11"/>
  <c r="K66" i="11"/>
  <c r="K65" i="11"/>
  <c r="K64" i="11"/>
  <c r="K63" i="11"/>
  <c r="K62" i="11"/>
  <c r="K53" i="11"/>
  <c r="F52" i="11"/>
  <c r="D41" i="11" a="1"/>
  <c r="F51" i="11" s="1"/>
  <c r="E35" i="11"/>
  <c r="K1059" i="10"/>
  <c r="K1058" i="10"/>
  <c r="K1057" i="10"/>
  <c r="K1056" i="10"/>
  <c r="K1055" i="10"/>
  <c r="K1054" i="10"/>
  <c r="K1053" i="10"/>
  <c r="K1052" i="10"/>
  <c r="K1051" i="10"/>
  <c r="K1050" i="10"/>
  <c r="K1049" i="10"/>
  <c r="K1048" i="10"/>
  <c r="K1047" i="10"/>
  <c r="K1046" i="10"/>
  <c r="K1045" i="10"/>
  <c r="K1044" i="10"/>
  <c r="K1043" i="10"/>
  <c r="K1042" i="10"/>
  <c r="K1041" i="10"/>
  <c r="K1040" i="10"/>
  <c r="K1039" i="10"/>
  <c r="K1038" i="10"/>
  <c r="K1037" i="10"/>
  <c r="K1036" i="10"/>
  <c r="K1035" i="10"/>
  <c r="K1034" i="10"/>
  <c r="K1033" i="10"/>
  <c r="K1032" i="10"/>
  <c r="K1031" i="10"/>
  <c r="K1030" i="10"/>
  <c r="K1029" i="10"/>
  <c r="K1028" i="10"/>
  <c r="K1027" i="10"/>
  <c r="K1026" i="10"/>
  <c r="K1025" i="10"/>
  <c r="K1024" i="10"/>
  <c r="K1023" i="10"/>
  <c r="K1022" i="10"/>
  <c r="K1021" i="10"/>
  <c r="K1020" i="10"/>
  <c r="K1019" i="10"/>
  <c r="K1018" i="10"/>
  <c r="K1017" i="10"/>
  <c r="K1016" i="10"/>
  <c r="K1015" i="10"/>
  <c r="K1014" i="10"/>
  <c r="K1013" i="10"/>
  <c r="K1012" i="10"/>
  <c r="K1011" i="10"/>
  <c r="K1010" i="10"/>
  <c r="K1009" i="10"/>
  <c r="K1008" i="10"/>
  <c r="K1007" i="10"/>
  <c r="K1006" i="10"/>
  <c r="K1005" i="10"/>
  <c r="K1004" i="10"/>
  <c r="K1003" i="10"/>
  <c r="K1002" i="10"/>
  <c r="K1001" i="10"/>
  <c r="K1000" i="10"/>
  <c r="K999" i="10"/>
  <c r="K998" i="10"/>
  <c r="K997" i="10"/>
  <c r="K996" i="10"/>
  <c r="K995" i="10"/>
  <c r="K994" i="10"/>
  <c r="K993" i="10"/>
  <c r="K992" i="10"/>
  <c r="K991" i="10"/>
  <c r="K990" i="10"/>
  <c r="K989" i="10"/>
  <c r="K988" i="10"/>
  <c r="K987" i="10"/>
  <c r="K986" i="10"/>
  <c r="K985" i="10"/>
  <c r="K984" i="10"/>
  <c r="K983" i="10"/>
  <c r="K982" i="10"/>
  <c r="K981" i="10"/>
  <c r="K980" i="10"/>
  <c r="K979" i="10"/>
  <c r="K978" i="10"/>
  <c r="K977" i="10"/>
  <c r="K976" i="10"/>
  <c r="K975" i="10"/>
  <c r="K974" i="10"/>
  <c r="K973" i="10"/>
  <c r="K972" i="10"/>
  <c r="K971" i="10"/>
  <c r="K970" i="10"/>
  <c r="K969" i="10"/>
  <c r="K968" i="10"/>
  <c r="K967" i="10"/>
  <c r="K966" i="10"/>
  <c r="K965" i="10"/>
  <c r="K964" i="10"/>
  <c r="K963" i="10"/>
  <c r="K962" i="10"/>
  <c r="K961" i="10"/>
  <c r="K960" i="10"/>
  <c r="K959" i="10"/>
  <c r="K958" i="10"/>
  <c r="K957" i="10"/>
  <c r="K956" i="10"/>
  <c r="K955" i="10"/>
  <c r="K954" i="10"/>
  <c r="K953" i="10"/>
  <c r="K952" i="10"/>
  <c r="K951" i="10"/>
  <c r="K950" i="10"/>
  <c r="K949" i="10"/>
  <c r="K948" i="10"/>
  <c r="K947" i="10"/>
  <c r="K946" i="10"/>
  <c r="K945" i="10"/>
  <c r="K944" i="10"/>
  <c r="K943" i="10"/>
  <c r="K942" i="10"/>
  <c r="K941" i="10"/>
  <c r="K940" i="10"/>
  <c r="K939" i="10"/>
  <c r="K938" i="10"/>
  <c r="K937" i="10"/>
  <c r="K936" i="10"/>
  <c r="K935" i="10"/>
  <c r="K934" i="10"/>
  <c r="K933" i="10"/>
  <c r="K932" i="10"/>
  <c r="K931" i="10"/>
  <c r="K930" i="10"/>
  <c r="K929" i="10"/>
  <c r="K928" i="10"/>
  <c r="K927" i="10"/>
  <c r="K926" i="10"/>
  <c r="K925" i="10"/>
  <c r="K924" i="10"/>
  <c r="K923" i="10"/>
  <c r="K922" i="10"/>
  <c r="K921" i="10"/>
  <c r="K920" i="10"/>
  <c r="K919" i="10"/>
  <c r="K918" i="10"/>
  <c r="K917" i="10"/>
  <c r="K916" i="10"/>
  <c r="K915" i="10"/>
  <c r="K914" i="10"/>
  <c r="K913" i="10"/>
  <c r="K912" i="10"/>
  <c r="K911" i="10"/>
  <c r="K910" i="10"/>
  <c r="K909" i="10"/>
  <c r="K908" i="10"/>
  <c r="K907" i="10"/>
  <c r="K906" i="10"/>
  <c r="K905" i="10"/>
  <c r="K904" i="10"/>
  <c r="K903" i="10"/>
  <c r="K902" i="10"/>
  <c r="K901" i="10"/>
  <c r="K900" i="10"/>
  <c r="K899" i="10"/>
  <c r="K898" i="10"/>
  <c r="K897" i="10"/>
  <c r="K896" i="10"/>
  <c r="K895" i="10"/>
  <c r="K894" i="10"/>
  <c r="K893" i="10"/>
  <c r="K892" i="10"/>
  <c r="K891" i="10"/>
  <c r="K890" i="10"/>
  <c r="K889" i="10"/>
  <c r="K888" i="10"/>
  <c r="K887" i="10"/>
  <c r="K886" i="10"/>
  <c r="K885" i="10"/>
  <c r="K884" i="10"/>
  <c r="K883" i="10"/>
  <c r="K882" i="10"/>
  <c r="K881" i="10"/>
  <c r="K880" i="10"/>
  <c r="K879" i="10"/>
  <c r="K878" i="10"/>
  <c r="K877" i="10"/>
  <c r="K876" i="10"/>
  <c r="K875" i="10"/>
  <c r="K874" i="10"/>
  <c r="K873" i="10"/>
  <c r="K872" i="10"/>
  <c r="K871" i="10"/>
  <c r="K870" i="10"/>
  <c r="K869" i="10"/>
  <c r="K868" i="10"/>
  <c r="K867" i="10"/>
  <c r="K866" i="10"/>
  <c r="K865" i="10"/>
  <c r="K864" i="10"/>
  <c r="K863" i="10"/>
  <c r="K862" i="10"/>
  <c r="K861" i="10"/>
  <c r="K860" i="10"/>
  <c r="K859" i="10"/>
  <c r="K858" i="10"/>
  <c r="K857" i="10"/>
  <c r="K856" i="10"/>
  <c r="K855" i="10"/>
  <c r="K854" i="10"/>
  <c r="K853" i="10"/>
  <c r="K852" i="10"/>
  <c r="K851" i="10"/>
  <c r="K850" i="10"/>
  <c r="K849" i="10"/>
  <c r="K848" i="10"/>
  <c r="K847" i="10"/>
  <c r="K846" i="10"/>
  <c r="K845" i="10"/>
  <c r="K844" i="10"/>
  <c r="K843" i="10"/>
  <c r="K842" i="10"/>
  <c r="K841" i="10"/>
  <c r="K840" i="10"/>
  <c r="K839" i="10"/>
  <c r="K838" i="10"/>
  <c r="K837" i="10"/>
  <c r="K836" i="10"/>
  <c r="K835" i="10"/>
  <c r="K834" i="10"/>
  <c r="K833" i="10"/>
  <c r="K832" i="10"/>
  <c r="K831" i="10"/>
  <c r="K830" i="10"/>
  <c r="K829" i="10"/>
  <c r="K828" i="10"/>
  <c r="K827" i="10"/>
  <c r="K826" i="10"/>
  <c r="K825" i="10"/>
  <c r="K824" i="10"/>
  <c r="K823" i="10"/>
  <c r="K822" i="10"/>
  <c r="K821" i="10"/>
  <c r="K820" i="10"/>
  <c r="K819" i="10"/>
  <c r="K818" i="10"/>
  <c r="K817" i="10"/>
  <c r="K816" i="10"/>
  <c r="K815" i="10"/>
  <c r="K814" i="10"/>
  <c r="K813" i="10"/>
  <c r="K812" i="10"/>
  <c r="K811" i="10"/>
  <c r="K810" i="10"/>
  <c r="K809" i="10"/>
  <c r="K808" i="10"/>
  <c r="K807" i="10"/>
  <c r="K806" i="10"/>
  <c r="K805" i="10"/>
  <c r="K804" i="10"/>
  <c r="K803" i="10"/>
  <c r="K802" i="10"/>
  <c r="K801" i="10"/>
  <c r="K800" i="10"/>
  <c r="K799" i="10"/>
  <c r="K798" i="10"/>
  <c r="K797" i="10"/>
  <c r="K796" i="10"/>
  <c r="K795" i="10"/>
  <c r="K794" i="10"/>
  <c r="K793" i="10"/>
  <c r="K792" i="10"/>
  <c r="K791" i="10"/>
  <c r="K790" i="10"/>
  <c r="K789" i="10"/>
  <c r="K788" i="10"/>
  <c r="K787" i="10"/>
  <c r="K786" i="10"/>
  <c r="K785" i="10"/>
  <c r="K784" i="10"/>
  <c r="K783" i="10"/>
  <c r="K782" i="10"/>
  <c r="K781" i="10"/>
  <c r="K780" i="10"/>
  <c r="K779" i="10"/>
  <c r="K778" i="10"/>
  <c r="K777" i="10"/>
  <c r="K776" i="10"/>
  <c r="K775" i="10"/>
  <c r="K774" i="10"/>
  <c r="K773" i="10"/>
  <c r="K772" i="10"/>
  <c r="K771" i="10"/>
  <c r="K770" i="10"/>
  <c r="K769" i="10"/>
  <c r="K768" i="10"/>
  <c r="K767" i="10"/>
  <c r="K766" i="10"/>
  <c r="K765" i="10"/>
  <c r="K764" i="10"/>
  <c r="K763" i="10"/>
  <c r="K762" i="10"/>
  <c r="K761" i="10"/>
  <c r="K760" i="10"/>
  <c r="K759" i="10"/>
  <c r="K758" i="10"/>
  <c r="K757" i="10"/>
  <c r="K756" i="10"/>
  <c r="K755" i="10"/>
  <c r="K754" i="10"/>
  <c r="K753" i="10"/>
  <c r="K752" i="10"/>
  <c r="K751" i="10"/>
  <c r="K750" i="10"/>
  <c r="K749" i="10"/>
  <c r="K748" i="10"/>
  <c r="K747" i="10"/>
  <c r="K746" i="10"/>
  <c r="K745" i="10"/>
  <c r="K744" i="10"/>
  <c r="K743" i="10"/>
  <c r="K742" i="10"/>
  <c r="K741" i="10"/>
  <c r="K740" i="10"/>
  <c r="K739" i="10"/>
  <c r="K738" i="10"/>
  <c r="K737" i="10"/>
  <c r="K736" i="10"/>
  <c r="K735" i="10"/>
  <c r="K734" i="10"/>
  <c r="K733" i="10"/>
  <c r="K732" i="10"/>
  <c r="K731" i="10"/>
  <c r="K730" i="10"/>
  <c r="K729" i="10"/>
  <c r="K728" i="10"/>
  <c r="K727" i="10"/>
  <c r="K726" i="10"/>
  <c r="K725" i="10"/>
  <c r="K724" i="10"/>
  <c r="K723" i="10"/>
  <c r="K722" i="10"/>
  <c r="K721" i="10"/>
  <c r="K720" i="10"/>
  <c r="K719" i="10"/>
  <c r="K718" i="10"/>
  <c r="K717" i="10"/>
  <c r="K716" i="10"/>
  <c r="K715" i="10"/>
  <c r="K714" i="10"/>
  <c r="K713" i="10"/>
  <c r="K712" i="10"/>
  <c r="K711" i="10"/>
  <c r="K710" i="10"/>
  <c r="K709" i="10"/>
  <c r="K708" i="10"/>
  <c r="K707" i="10"/>
  <c r="K706" i="10"/>
  <c r="K705" i="10"/>
  <c r="K704" i="10"/>
  <c r="K703" i="10"/>
  <c r="K702" i="10"/>
  <c r="K701" i="10"/>
  <c r="K700" i="10"/>
  <c r="K699" i="10"/>
  <c r="K698" i="10"/>
  <c r="K697" i="10"/>
  <c r="K696" i="10"/>
  <c r="K695" i="10"/>
  <c r="K694" i="10"/>
  <c r="K693" i="10"/>
  <c r="K692" i="10"/>
  <c r="K691" i="10"/>
  <c r="K690" i="10"/>
  <c r="K689" i="10"/>
  <c r="K688" i="10"/>
  <c r="K687" i="10"/>
  <c r="K686" i="10"/>
  <c r="K685" i="10"/>
  <c r="K684" i="10"/>
  <c r="K683" i="10"/>
  <c r="K682" i="10"/>
  <c r="K681" i="10"/>
  <c r="K680" i="10"/>
  <c r="K679" i="10"/>
  <c r="K678" i="10"/>
  <c r="K677" i="10"/>
  <c r="K676" i="10"/>
  <c r="K675" i="10"/>
  <c r="K674" i="10"/>
  <c r="K673" i="10"/>
  <c r="K672" i="10"/>
  <c r="K671" i="10"/>
  <c r="K670" i="10"/>
  <c r="K669" i="10"/>
  <c r="K668" i="10"/>
  <c r="K667" i="10"/>
  <c r="K666" i="10"/>
  <c r="K665" i="10"/>
  <c r="K664" i="10"/>
  <c r="K663" i="10"/>
  <c r="K662" i="10"/>
  <c r="K661" i="10"/>
  <c r="K660" i="10"/>
  <c r="K659" i="10"/>
  <c r="K658" i="10"/>
  <c r="K657" i="10"/>
  <c r="K656" i="10"/>
  <c r="K655" i="10"/>
  <c r="K654" i="10"/>
  <c r="K653" i="10"/>
  <c r="K652" i="10"/>
  <c r="K651" i="10"/>
  <c r="K650" i="10"/>
  <c r="K649" i="10"/>
  <c r="K648" i="10"/>
  <c r="K647" i="10"/>
  <c r="K646" i="10"/>
  <c r="K645" i="10"/>
  <c r="K644" i="10"/>
  <c r="K643" i="10"/>
  <c r="K642" i="10"/>
  <c r="K641" i="10"/>
  <c r="K640" i="10"/>
  <c r="K639" i="10"/>
  <c r="K638" i="10"/>
  <c r="K637" i="10"/>
  <c r="K636" i="10"/>
  <c r="K635" i="10"/>
  <c r="K634" i="10"/>
  <c r="K633" i="10"/>
  <c r="K632" i="10"/>
  <c r="K631" i="10"/>
  <c r="K630" i="10"/>
  <c r="K629" i="10"/>
  <c r="K628" i="10"/>
  <c r="K627" i="10"/>
  <c r="K626" i="10"/>
  <c r="K625" i="10"/>
  <c r="K624" i="10"/>
  <c r="K623" i="10"/>
  <c r="K622" i="10"/>
  <c r="K621" i="10"/>
  <c r="K620" i="10"/>
  <c r="K619" i="10"/>
  <c r="K618" i="10"/>
  <c r="K617" i="10"/>
  <c r="K616" i="10"/>
  <c r="K615" i="10"/>
  <c r="K614" i="10"/>
  <c r="K613" i="10"/>
  <c r="K612" i="10"/>
  <c r="K611" i="10"/>
  <c r="K610" i="10"/>
  <c r="K609" i="10"/>
  <c r="K608" i="10"/>
  <c r="K607" i="10"/>
  <c r="K606" i="10"/>
  <c r="K605" i="10"/>
  <c r="K604" i="10"/>
  <c r="K603" i="10"/>
  <c r="K602" i="10"/>
  <c r="K601" i="10"/>
  <c r="K600" i="10"/>
  <c r="K599" i="10"/>
  <c r="K598" i="10"/>
  <c r="K597" i="10"/>
  <c r="K596" i="10"/>
  <c r="K595" i="10"/>
  <c r="K594" i="10"/>
  <c r="K593" i="10"/>
  <c r="K592" i="10"/>
  <c r="K591" i="10"/>
  <c r="K590" i="10"/>
  <c r="K589" i="10"/>
  <c r="K588" i="10"/>
  <c r="K587" i="10"/>
  <c r="K586" i="10"/>
  <c r="K585" i="10"/>
  <c r="K584" i="10"/>
  <c r="K583" i="10"/>
  <c r="K582" i="10"/>
  <c r="K581" i="10"/>
  <c r="K580" i="10"/>
  <c r="K579" i="10"/>
  <c r="K578" i="10"/>
  <c r="K577" i="10"/>
  <c r="K576" i="10"/>
  <c r="K575" i="10"/>
  <c r="K574" i="10"/>
  <c r="K573" i="10"/>
  <c r="K572" i="10"/>
  <c r="K571" i="10"/>
  <c r="K570" i="10"/>
  <c r="K569" i="10"/>
  <c r="K568" i="10"/>
  <c r="K567" i="10"/>
  <c r="K566" i="10"/>
  <c r="K565" i="10"/>
  <c r="K564" i="10"/>
  <c r="K563" i="10"/>
  <c r="K562" i="10"/>
  <c r="K561" i="10"/>
  <c r="K560" i="10"/>
  <c r="K559" i="10"/>
  <c r="K558" i="10"/>
  <c r="K557" i="10"/>
  <c r="K556" i="10"/>
  <c r="K555" i="10"/>
  <c r="K554" i="10"/>
  <c r="K553" i="10"/>
  <c r="K552" i="10"/>
  <c r="K551" i="10"/>
  <c r="K550" i="10"/>
  <c r="K549" i="10"/>
  <c r="K548" i="10"/>
  <c r="K547" i="10"/>
  <c r="K546" i="10"/>
  <c r="K545" i="10"/>
  <c r="K544" i="10"/>
  <c r="K543" i="10"/>
  <c r="K542" i="10"/>
  <c r="K541" i="10"/>
  <c r="K540" i="10"/>
  <c r="K539" i="10"/>
  <c r="K538" i="10"/>
  <c r="K537" i="10"/>
  <c r="K536" i="10"/>
  <c r="K535" i="10"/>
  <c r="K534" i="10"/>
  <c r="K533" i="10"/>
  <c r="K532" i="10"/>
  <c r="K531" i="10"/>
  <c r="K530" i="10"/>
  <c r="K529" i="10"/>
  <c r="K528" i="10"/>
  <c r="K527" i="10"/>
  <c r="K526" i="10"/>
  <c r="K525" i="10"/>
  <c r="K524" i="10"/>
  <c r="K523" i="10"/>
  <c r="K522" i="10"/>
  <c r="K521" i="10"/>
  <c r="K520" i="10"/>
  <c r="K519" i="10"/>
  <c r="K518" i="10"/>
  <c r="K517" i="10"/>
  <c r="K516" i="10"/>
  <c r="K515" i="10"/>
  <c r="K514" i="10"/>
  <c r="K513" i="10"/>
  <c r="K512" i="10"/>
  <c r="K511" i="10"/>
  <c r="K510" i="10"/>
  <c r="K509" i="10"/>
  <c r="K508" i="10"/>
  <c r="K507" i="10"/>
  <c r="K506" i="10"/>
  <c r="K505" i="10"/>
  <c r="K504" i="10"/>
  <c r="K503" i="10"/>
  <c r="K502" i="10"/>
  <c r="K501" i="10"/>
  <c r="K500" i="10"/>
  <c r="K499" i="10"/>
  <c r="K498" i="10"/>
  <c r="K497" i="10"/>
  <c r="K496" i="10"/>
  <c r="K495" i="10"/>
  <c r="K494" i="10"/>
  <c r="K493" i="10"/>
  <c r="K492" i="10"/>
  <c r="K491" i="10"/>
  <c r="K490" i="10"/>
  <c r="K489" i="10"/>
  <c r="K488" i="10"/>
  <c r="K487" i="10"/>
  <c r="K486" i="10"/>
  <c r="K485" i="10"/>
  <c r="K484" i="10"/>
  <c r="K483" i="10"/>
  <c r="K482" i="10"/>
  <c r="K481" i="10"/>
  <c r="K480" i="10"/>
  <c r="K479" i="10"/>
  <c r="K478" i="10"/>
  <c r="K477" i="10"/>
  <c r="K476" i="10"/>
  <c r="K475" i="10"/>
  <c r="K474" i="10"/>
  <c r="K473" i="10"/>
  <c r="K472" i="10"/>
  <c r="K471" i="10"/>
  <c r="K470" i="10"/>
  <c r="K469" i="10"/>
  <c r="K468" i="10"/>
  <c r="K467" i="10"/>
  <c r="K466" i="10"/>
  <c r="K465" i="10"/>
  <c r="K464" i="10"/>
  <c r="K463" i="10"/>
  <c r="K462" i="10"/>
  <c r="K461" i="10"/>
  <c r="K460" i="10"/>
  <c r="K459" i="10"/>
  <c r="K458" i="10"/>
  <c r="K457" i="10"/>
  <c r="K456" i="10"/>
  <c r="K455" i="10"/>
  <c r="K454" i="10"/>
  <c r="K453" i="10"/>
  <c r="K452" i="10"/>
  <c r="K451" i="10"/>
  <c r="K450" i="10"/>
  <c r="K449" i="10"/>
  <c r="K448" i="10"/>
  <c r="K447" i="10"/>
  <c r="K446" i="10"/>
  <c r="K445" i="10"/>
  <c r="K444" i="10"/>
  <c r="K443" i="10"/>
  <c r="K442" i="10"/>
  <c r="K441" i="10"/>
  <c r="K440" i="10"/>
  <c r="K439" i="10"/>
  <c r="K438" i="10"/>
  <c r="K437" i="10"/>
  <c r="K436" i="10"/>
  <c r="K435" i="10"/>
  <c r="K434" i="10"/>
  <c r="K433" i="10"/>
  <c r="K432" i="10"/>
  <c r="K431" i="10"/>
  <c r="K430" i="10"/>
  <c r="K429" i="10"/>
  <c r="K428" i="10"/>
  <c r="K427" i="10"/>
  <c r="K426" i="10"/>
  <c r="K425" i="10"/>
  <c r="K424" i="10"/>
  <c r="K423" i="10"/>
  <c r="K422" i="10"/>
  <c r="K421" i="10"/>
  <c r="K420" i="10"/>
  <c r="K419" i="10"/>
  <c r="K418" i="10"/>
  <c r="K417" i="10"/>
  <c r="K416" i="10"/>
  <c r="K415" i="10"/>
  <c r="K414" i="10"/>
  <c r="K413" i="10"/>
  <c r="K412" i="10"/>
  <c r="K411" i="10"/>
  <c r="K410" i="10"/>
  <c r="K409" i="10"/>
  <c r="K408" i="10"/>
  <c r="K407" i="10"/>
  <c r="K406" i="10"/>
  <c r="K405" i="10"/>
  <c r="K404" i="10"/>
  <c r="K403" i="10"/>
  <c r="K402" i="10"/>
  <c r="K401" i="10"/>
  <c r="K400" i="10"/>
  <c r="K399" i="10"/>
  <c r="K398" i="10"/>
  <c r="K397" i="10"/>
  <c r="K396" i="10"/>
  <c r="K395" i="10"/>
  <c r="K394" i="10"/>
  <c r="K393" i="10"/>
  <c r="K392" i="10"/>
  <c r="K391" i="10"/>
  <c r="K390" i="10"/>
  <c r="K389" i="10"/>
  <c r="K388" i="10"/>
  <c r="K387" i="10"/>
  <c r="K386" i="10"/>
  <c r="K385" i="10"/>
  <c r="K384" i="10"/>
  <c r="K383" i="10"/>
  <c r="K382" i="10"/>
  <c r="K381" i="10"/>
  <c r="K380" i="10"/>
  <c r="K379" i="10"/>
  <c r="K378" i="10"/>
  <c r="K377" i="10"/>
  <c r="K376" i="10"/>
  <c r="K375" i="10"/>
  <c r="K374" i="10"/>
  <c r="K373" i="10"/>
  <c r="K372" i="10"/>
  <c r="K371" i="10"/>
  <c r="K370" i="10"/>
  <c r="K369" i="10"/>
  <c r="K368" i="10"/>
  <c r="K367" i="10"/>
  <c r="K366" i="10"/>
  <c r="K365" i="10"/>
  <c r="K364" i="10"/>
  <c r="K363" i="10"/>
  <c r="K362" i="10"/>
  <c r="K361" i="10"/>
  <c r="K360" i="10"/>
  <c r="K359" i="10"/>
  <c r="K358" i="10"/>
  <c r="K357" i="10"/>
  <c r="K356" i="10"/>
  <c r="K355" i="10"/>
  <c r="K354" i="10"/>
  <c r="K353" i="10"/>
  <c r="K352" i="10"/>
  <c r="K351" i="10"/>
  <c r="K350" i="10"/>
  <c r="K349" i="10"/>
  <c r="K348" i="10"/>
  <c r="K347" i="10"/>
  <c r="K346" i="10"/>
  <c r="K345" i="10"/>
  <c r="K344" i="10"/>
  <c r="K343" i="10"/>
  <c r="K342" i="10"/>
  <c r="K341" i="10"/>
  <c r="K340" i="10"/>
  <c r="K339" i="10"/>
  <c r="K338" i="10"/>
  <c r="K337" i="10"/>
  <c r="K336" i="10"/>
  <c r="K335" i="10"/>
  <c r="K334" i="10"/>
  <c r="K333" i="10"/>
  <c r="K332" i="10"/>
  <c r="K331" i="10"/>
  <c r="K330" i="10"/>
  <c r="K329" i="10"/>
  <c r="K328" i="10"/>
  <c r="K327" i="10"/>
  <c r="K326" i="10"/>
  <c r="K325" i="10"/>
  <c r="K324" i="10"/>
  <c r="K323" i="10"/>
  <c r="K322" i="10"/>
  <c r="K321" i="10"/>
  <c r="K320" i="10"/>
  <c r="K319" i="10"/>
  <c r="K318" i="10"/>
  <c r="K317" i="10"/>
  <c r="K316" i="10"/>
  <c r="K315" i="10"/>
  <c r="K314" i="10"/>
  <c r="K313" i="10"/>
  <c r="K312" i="10"/>
  <c r="K311" i="10"/>
  <c r="K310" i="10"/>
  <c r="K309" i="10"/>
  <c r="K308" i="10"/>
  <c r="K307" i="10"/>
  <c r="K306" i="10"/>
  <c r="K305" i="10"/>
  <c r="K304" i="10"/>
  <c r="K303" i="10"/>
  <c r="K302" i="10"/>
  <c r="K301" i="10"/>
  <c r="K300" i="10"/>
  <c r="K299" i="10"/>
  <c r="K298" i="10"/>
  <c r="K297" i="10"/>
  <c r="K296" i="10"/>
  <c r="K295" i="10"/>
  <c r="K294" i="10"/>
  <c r="K293" i="10"/>
  <c r="K292" i="10"/>
  <c r="K291" i="10"/>
  <c r="K290" i="10"/>
  <c r="K289" i="10"/>
  <c r="K288" i="10"/>
  <c r="K287" i="10"/>
  <c r="K286" i="10"/>
  <c r="K285" i="10"/>
  <c r="K284" i="10"/>
  <c r="K283" i="10"/>
  <c r="K282" i="10"/>
  <c r="K281" i="10"/>
  <c r="K280" i="10"/>
  <c r="K279" i="10"/>
  <c r="K278" i="10"/>
  <c r="K277" i="10"/>
  <c r="K276" i="10"/>
  <c r="K275" i="10"/>
  <c r="K274" i="10"/>
  <c r="K273" i="10"/>
  <c r="K272" i="10"/>
  <c r="K271" i="10"/>
  <c r="K270" i="10"/>
  <c r="K269" i="10"/>
  <c r="K268" i="10"/>
  <c r="K267" i="10"/>
  <c r="K266" i="10"/>
  <c r="K265" i="10"/>
  <c r="K264" i="10"/>
  <c r="K263" i="10"/>
  <c r="K262" i="10"/>
  <c r="K261" i="10"/>
  <c r="K260" i="10"/>
  <c r="K259" i="10"/>
  <c r="K258" i="10"/>
  <c r="K257" i="10"/>
  <c r="K256" i="10"/>
  <c r="K255" i="10"/>
  <c r="K254" i="10"/>
  <c r="K253" i="10"/>
  <c r="K252" i="10"/>
  <c r="K251" i="10"/>
  <c r="K250" i="10"/>
  <c r="K249" i="10"/>
  <c r="K248" i="10"/>
  <c r="K247" i="10"/>
  <c r="K246" i="10"/>
  <c r="K245" i="10"/>
  <c r="K244" i="10"/>
  <c r="K243" i="10"/>
  <c r="K242" i="10"/>
  <c r="K241" i="10"/>
  <c r="K240" i="10"/>
  <c r="K239" i="10"/>
  <c r="K238" i="10"/>
  <c r="K237" i="10"/>
  <c r="K236" i="10"/>
  <c r="K235" i="10"/>
  <c r="K234" i="10"/>
  <c r="K233" i="10"/>
  <c r="K232" i="10"/>
  <c r="K231" i="10"/>
  <c r="K230" i="10"/>
  <c r="K229" i="10"/>
  <c r="K228" i="10"/>
  <c r="K227" i="10"/>
  <c r="K226" i="10"/>
  <c r="K225" i="10"/>
  <c r="K224" i="10"/>
  <c r="K223" i="10"/>
  <c r="K222" i="10"/>
  <c r="K221" i="10"/>
  <c r="K220" i="10"/>
  <c r="K219" i="10"/>
  <c r="K218" i="10"/>
  <c r="K217" i="10"/>
  <c r="K216" i="10"/>
  <c r="K215" i="10"/>
  <c r="K214" i="10"/>
  <c r="K213" i="10"/>
  <c r="K212" i="10"/>
  <c r="K211" i="10"/>
  <c r="K210" i="10"/>
  <c r="K209" i="10"/>
  <c r="K208" i="10"/>
  <c r="K207" i="10"/>
  <c r="K206" i="10"/>
  <c r="K205" i="10"/>
  <c r="K204" i="10"/>
  <c r="K203" i="10"/>
  <c r="K202" i="10"/>
  <c r="K201" i="10"/>
  <c r="K200" i="10"/>
  <c r="K199" i="10"/>
  <c r="K198" i="10"/>
  <c r="K197" i="10"/>
  <c r="K196" i="10"/>
  <c r="K195" i="10"/>
  <c r="K194" i="10"/>
  <c r="K193" i="10"/>
  <c r="K192" i="10"/>
  <c r="K191" i="10"/>
  <c r="K190" i="10"/>
  <c r="K189" i="10"/>
  <c r="K188" i="10"/>
  <c r="K187" i="10"/>
  <c r="K186" i="10"/>
  <c r="K185" i="10"/>
  <c r="K184" i="10"/>
  <c r="K183" i="10"/>
  <c r="K182" i="10"/>
  <c r="K181" i="10"/>
  <c r="K180" i="10"/>
  <c r="K179" i="10"/>
  <c r="K178" i="10"/>
  <c r="K177" i="10"/>
  <c r="K176" i="10"/>
  <c r="K175" i="10"/>
  <c r="K174" i="10"/>
  <c r="K173" i="10"/>
  <c r="K172" i="10"/>
  <c r="K171" i="10"/>
  <c r="K170" i="10"/>
  <c r="K169" i="10"/>
  <c r="K168" i="10"/>
  <c r="K167" i="10"/>
  <c r="K166" i="10"/>
  <c r="K165" i="10"/>
  <c r="K164" i="10"/>
  <c r="K163" i="10"/>
  <c r="K162" i="10"/>
  <c r="K161" i="10"/>
  <c r="K160" i="10"/>
  <c r="K159" i="10"/>
  <c r="K158" i="10"/>
  <c r="K157" i="10"/>
  <c r="K156" i="10"/>
  <c r="K155" i="10"/>
  <c r="K154" i="10"/>
  <c r="K153" i="10"/>
  <c r="K152" i="10"/>
  <c r="K151" i="10"/>
  <c r="K150" i="10"/>
  <c r="K149" i="10"/>
  <c r="K148" i="10"/>
  <c r="K147" i="10"/>
  <c r="K146" i="10"/>
  <c r="K145" i="10"/>
  <c r="K144" i="10"/>
  <c r="K143" i="10"/>
  <c r="K142" i="10"/>
  <c r="K141" i="10"/>
  <c r="K140" i="10"/>
  <c r="K139" i="10"/>
  <c r="K138" i="10"/>
  <c r="K137" i="10"/>
  <c r="K136" i="10"/>
  <c r="K135" i="10"/>
  <c r="K134" i="10"/>
  <c r="K133" i="10"/>
  <c r="K132" i="10"/>
  <c r="K131" i="10"/>
  <c r="K130" i="10"/>
  <c r="K129" i="10"/>
  <c r="K128" i="10"/>
  <c r="K127" i="10"/>
  <c r="K126" i="10"/>
  <c r="K125" i="10"/>
  <c r="K124" i="10"/>
  <c r="K123" i="10"/>
  <c r="K122" i="10"/>
  <c r="K121" i="10"/>
  <c r="K120" i="10"/>
  <c r="K119" i="10"/>
  <c r="K118" i="10"/>
  <c r="K117" i="10"/>
  <c r="K116" i="10"/>
  <c r="K115" i="10"/>
  <c r="K114" i="10"/>
  <c r="K113" i="10"/>
  <c r="K112" i="10"/>
  <c r="K111" i="10"/>
  <c r="K110" i="10"/>
  <c r="K109" i="10"/>
  <c r="K108" i="10"/>
  <c r="K107" i="10"/>
  <c r="K106" i="10"/>
  <c r="K105" i="10"/>
  <c r="K104" i="10"/>
  <c r="K103" i="10"/>
  <c r="K102" i="10"/>
  <c r="K101" i="10"/>
  <c r="K100" i="10"/>
  <c r="K99" i="10"/>
  <c r="K98" i="10"/>
  <c r="K97" i="10"/>
  <c r="K96" i="10"/>
  <c r="K95" i="10"/>
  <c r="K94" i="10"/>
  <c r="K93" i="10"/>
  <c r="K92" i="10"/>
  <c r="K91" i="10"/>
  <c r="K90" i="10"/>
  <c r="K89" i="10"/>
  <c r="K88" i="10"/>
  <c r="K87" i="10"/>
  <c r="K86" i="10"/>
  <c r="K85" i="10"/>
  <c r="K84" i="10"/>
  <c r="K83" i="10"/>
  <c r="K82" i="10"/>
  <c r="K81" i="10"/>
  <c r="K80" i="10"/>
  <c r="K79" i="10"/>
  <c r="K78" i="10"/>
  <c r="K77" i="10"/>
  <c r="K76" i="10"/>
  <c r="K75" i="10"/>
  <c r="K74" i="10"/>
  <c r="K73" i="10"/>
  <c r="K72" i="10"/>
  <c r="K71" i="10"/>
  <c r="K70" i="10"/>
  <c r="K69" i="10"/>
  <c r="K68" i="10"/>
  <c r="K67" i="10"/>
  <c r="K66" i="10"/>
  <c r="K65" i="10"/>
  <c r="K64" i="10"/>
  <c r="K63" i="10"/>
  <c r="K62" i="10"/>
  <c r="K53" i="10"/>
  <c r="F52" i="10"/>
  <c r="D41" i="10" a="1"/>
  <c r="E35" i="10"/>
  <c r="K1059" i="9"/>
  <c r="K1058" i="9"/>
  <c r="K1057" i="9"/>
  <c r="K1056" i="9"/>
  <c r="K1055" i="9"/>
  <c r="K1054" i="9"/>
  <c r="K1053" i="9"/>
  <c r="K1052" i="9"/>
  <c r="K1051" i="9"/>
  <c r="K1050" i="9"/>
  <c r="K1049" i="9"/>
  <c r="K1048" i="9"/>
  <c r="K1047" i="9"/>
  <c r="K1046" i="9"/>
  <c r="K1045" i="9"/>
  <c r="K1044" i="9"/>
  <c r="K1043" i="9"/>
  <c r="K1042" i="9"/>
  <c r="K1041" i="9"/>
  <c r="K1040" i="9"/>
  <c r="K1039" i="9"/>
  <c r="K1038" i="9"/>
  <c r="K1037" i="9"/>
  <c r="K1036" i="9"/>
  <c r="K1035" i="9"/>
  <c r="K1034" i="9"/>
  <c r="K1033" i="9"/>
  <c r="K1032" i="9"/>
  <c r="K1031" i="9"/>
  <c r="K1030" i="9"/>
  <c r="K1029" i="9"/>
  <c r="K1028" i="9"/>
  <c r="K1027" i="9"/>
  <c r="K1026" i="9"/>
  <c r="K1025" i="9"/>
  <c r="K1024" i="9"/>
  <c r="K1023" i="9"/>
  <c r="K1022" i="9"/>
  <c r="K1021" i="9"/>
  <c r="K1020" i="9"/>
  <c r="K1019" i="9"/>
  <c r="K1018" i="9"/>
  <c r="K1017" i="9"/>
  <c r="K1016" i="9"/>
  <c r="K1015" i="9"/>
  <c r="K1014" i="9"/>
  <c r="K1013" i="9"/>
  <c r="K1012" i="9"/>
  <c r="K1011" i="9"/>
  <c r="K1010" i="9"/>
  <c r="K1009" i="9"/>
  <c r="K1008" i="9"/>
  <c r="K1007" i="9"/>
  <c r="K1006" i="9"/>
  <c r="K1005" i="9"/>
  <c r="K1004" i="9"/>
  <c r="K1003" i="9"/>
  <c r="K1002" i="9"/>
  <c r="K1001" i="9"/>
  <c r="K1000" i="9"/>
  <c r="K999" i="9"/>
  <c r="K998" i="9"/>
  <c r="K997" i="9"/>
  <c r="K996" i="9"/>
  <c r="K995" i="9"/>
  <c r="K994" i="9"/>
  <c r="K993" i="9"/>
  <c r="K992" i="9"/>
  <c r="K991" i="9"/>
  <c r="K990" i="9"/>
  <c r="K989" i="9"/>
  <c r="K988" i="9"/>
  <c r="K987" i="9"/>
  <c r="K986" i="9"/>
  <c r="K985" i="9"/>
  <c r="K984" i="9"/>
  <c r="K983" i="9"/>
  <c r="K982" i="9"/>
  <c r="K981" i="9"/>
  <c r="K980" i="9"/>
  <c r="K979" i="9"/>
  <c r="K978" i="9"/>
  <c r="K977" i="9"/>
  <c r="K976" i="9"/>
  <c r="K975" i="9"/>
  <c r="K974" i="9"/>
  <c r="K973" i="9"/>
  <c r="K972" i="9"/>
  <c r="K971" i="9"/>
  <c r="K970" i="9"/>
  <c r="K969" i="9"/>
  <c r="K968" i="9"/>
  <c r="K967" i="9"/>
  <c r="K966" i="9"/>
  <c r="K965" i="9"/>
  <c r="K964" i="9"/>
  <c r="K963" i="9"/>
  <c r="K962" i="9"/>
  <c r="K961" i="9"/>
  <c r="K960" i="9"/>
  <c r="K959" i="9"/>
  <c r="K958" i="9"/>
  <c r="K957" i="9"/>
  <c r="K956" i="9"/>
  <c r="K955" i="9"/>
  <c r="K954" i="9"/>
  <c r="K953" i="9"/>
  <c r="K952" i="9"/>
  <c r="K951" i="9"/>
  <c r="K950" i="9"/>
  <c r="K949" i="9"/>
  <c r="K948" i="9"/>
  <c r="K947" i="9"/>
  <c r="K946" i="9"/>
  <c r="K945" i="9"/>
  <c r="K944" i="9"/>
  <c r="K943" i="9"/>
  <c r="K942" i="9"/>
  <c r="K941" i="9"/>
  <c r="K940" i="9"/>
  <c r="K939" i="9"/>
  <c r="K938" i="9"/>
  <c r="K937" i="9"/>
  <c r="K936" i="9"/>
  <c r="K935" i="9"/>
  <c r="K934" i="9"/>
  <c r="K933" i="9"/>
  <c r="K932" i="9"/>
  <c r="K931" i="9"/>
  <c r="K930" i="9"/>
  <c r="K929" i="9"/>
  <c r="K928" i="9"/>
  <c r="K927" i="9"/>
  <c r="K926" i="9"/>
  <c r="K925" i="9"/>
  <c r="K924" i="9"/>
  <c r="K923" i="9"/>
  <c r="K922" i="9"/>
  <c r="K921" i="9"/>
  <c r="K920" i="9"/>
  <c r="K919" i="9"/>
  <c r="K918" i="9"/>
  <c r="K917" i="9"/>
  <c r="K916" i="9"/>
  <c r="K915" i="9"/>
  <c r="K914" i="9"/>
  <c r="K913" i="9"/>
  <c r="K912" i="9"/>
  <c r="K911" i="9"/>
  <c r="K910" i="9"/>
  <c r="K909" i="9"/>
  <c r="K908" i="9"/>
  <c r="K907" i="9"/>
  <c r="K906" i="9"/>
  <c r="K905" i="9"/>
  <c r="K904" i="9"/>
  <c r="K903" i="9"/>
  <c r="K902" i="9"/>
  <c r="K901" i="9"/>
  <c r="K900" i="9"/>
  <c r="K899" i="9"/>
  <c r="K898" i="9"/>
  <c r="K897" i="9"/>
  <c r="K896" i="9"/>
  <c r="K895" i="9"/>
  <c r="K894" i="9"/>
  <c r="K893" i="9"/>
  <c r="K892" i="9"/>
  <c r="K891" i="9"/>
  <c r="K890" i="9"/>
  <c r="K889" i="9"/>
  <c r="K888" i="9"/>
  <c r="K887" i="9"/>
  <c r="K886" i="9"/>
  <c r="K885" i="9"/>
  <c r="K884" i="9"/>
  <c r="K883" i="9"/>
  <c r="K882" i="9"/>
  <c r="K881" i="9"/>
  <c r="K880" i="9"/>
  <c r="K879" i="9"/>
  <c r="K878" i="9"/>
  <c r="K877" i="9"/>
  <c r="K876" i="9"/>
  <c r="K875" i="9"/>
  <c r="K874" i="9"/>
  <c r="K873" i="9"/>
  <c r="K872" i="9"/>
  <c r="K871" i="9"/>
  <c r="K870" i="9"/>
  <c r="K869" i="9"/>
  <c r="K868" i="9"/>
  <c r="K867" i="9"/>
  <c r="K866" i="9"/>
  <c r="K865" i="9"/>
  <c r="K864" i="9"/>
  <c r="K863" i="9"/>
  <c r="K862" i="9"/>
  <c r="K861" i="9"/>
  <c r="K860" i="9"/>
  <c r="K859" i="9"/>
  <c r="K858" i="9"/>
  <c r="K857" i="9"/>
  <c r="K856" i="9"/>
  <c r="K855" i="9"/>
  <c r="K854" i="9"/>
  <c r="K853" i="9"/>
  <c r="K852" i="9"/>
  <c r="K851" i="9"/>
  <c r="K850" i="9"/>
  <c r="K849" i="9"/>
  <c r="K848" i="9"/>
  <c r="K847" i="9"/>
  <c r="K846" i="9"/>
  <c r="K845" i="9"/>
  <c r="K844" i="9"/>
  <c r="K843" i="9"/>
  <c r="K842" i="9"/>
  <c r="K841" i="9"/>
  <c r="K840" i="9"/>
  <c r="K839" i="9"/>
  <c r="K838" i="9"/>
  <c r="K837" i="9"/>
  <c r="K836" i="9"/>
  <c r="K835" i="9"/>
  <c r="K834" i="9"/>
  <c r="K833" i="9"/>
  <c r="K832" i="9"/>
  <c r="K831" i="9"/>
  <c r="K830" i="9"/>
  <c r="K829" i="9"/>
  <c r="K828" i="9"/>
  <c r="K827" i="9"/>
  <c r="K826" i="9"/>
  <c r="K825" i="9"/>
  <c r="K824" i="9"/>
  <c r="K823" i="9"/>
  <c r="K822" i="9"/>
  <c r="K821" i="9"/>
  <c r="K820" i="9"/>
  <c r="K819" i="9"/>
  <c r="K818" i="9"/>
  <c r="K817" i="9"/>
  <c r="K816" i="9"/>
  <c r="K815" i="9"/>
  <c r="K814" i="9"/>
  <c r="K813" i="9"/>
  <c r="K812" i="9"/>
  <c r="K811" i="9"/>
  <c r="K810" i="9"/>
  <c r="K809" i="9"/>
  <c r="K808" i="9"/>
  <c r="K807" i="9"/>
  <c r="K806" i="9"/>
  <c r="K805" i="9"/>
  <c r="K804" i="9"/>
  <c r="K803" i="9"/>
  <c r="K802" i="9"/>
  <c r="K801" i="9"/>
  <c r="K800" i="9"/>
  <c r="K799" i="9"/>
  <c r="K798" i="9"/>
  <c r="K797" i="9"/>
  <c r="K796" i="9"/>
  <c r="K795" i="9"/>
  <c r="K794" i="9"/>
  <c r="K793" i="9"/>
  <c r="K792" i="9"/>
  <c r="K791" i="9"/>
  <c r="K790" i="9"/>
  <c r="K789" i="9"/>
  <c r="K788" i="9"/>
  <c r="K787" i="9"/>
  <c r="K786" i="9"/>
  <c r="K785" i="9"/>
  <c r="K784" i="9"/>
  <c r="K783" i="9"/>
  <c r="K782" i="9"/>
  <c r="K781" i="9"/>
  <c r="K780" i="9"/>
  <c r="K779" i="9"/>
  <c r="K778" i="9"/>
  <c r="K777" i="9"/>
  <c r="K776" i="9"/>
  <c r="K775" i="9"/>
  <c r="K774" i="9"/>
  <c r="K773" i="9"/>
  <c r="K772" i="9"/>
  <c r="K771" i="9"/>
  <c r="K770" i="9"/>
  <c r="K769" i="9"/>
  <c r="K768" i="9"/>
  <c r="K767" i="9"/>
  <c r="K766" i="9"/>
  <c r="K765" i="9"/>
  <c r="K764" i="9"/>
  <c r="K763" i="9"/>
  <c r="K762" i="9"/>
  <c r="K761" i="9"/>
  <c r="K760" i="9"/>
  <c r="K759" i="9"/>
  <c r="K758" i="9"/>
  <c r="K757" i="9"/>
  <c r="K756" i="9"/>
  <c r="K755" i="9"/>
  <c r="K754" i="9"/>
  <c r="K753" i="9"/>
  <c r="K752" i="9"/>
  <c r="K751" i="9"/>
  <c r="K750" i="9"/>
  <c r="K749" i="9"/>
  <c r="K748" i="9"/>
  <c r="K747" i="9"/>
  <c r="K746" i="9"/>
  <c r="K745" i="9"/>
  <c r="K744" i="9"/>
  <c r="K743" i="9"/>
  <c r="K742" i="9"/>
  <c r="K741" i="9"/>
  <c r="K740" i="9"/>
  <c r="K739" i="9"/>
  <c r="K738" i="9"/>
  <c r="K737" i="9"/>
  <c r="K736" i="9"/>
  <c r="K735" i="9"/>
  <c r="K734" i="9"/>
  <c r="K733" i="9"/>
  <c r="K732" i="9"/>
  <c r="K731" i="9"/>
  <c r="K730" i="9"/>
  <c r="K729" i="9"/>
  <c r="K728" i="9"/>
  <c r="K727" i="9"/>
  <c r="K726" i="9"/>
  <c r="K725" i="9"/>
  <c r="K724" i="9"/>
  <c r="K723" i="9"/>
  <c r="K722" i="9"/>
  <c r="K721" i="9"/>
  <c r="K720" i="9"/>
  <c r="K719" i="9"/>
  <c r="K718" i="9"/>
  <c r="K717" i="9"/>
  <c r="K716" i="9"/>
  <c r="K715" i="9"/>
  <c r="K714" i="9"/>
  <c r="K713" i="9"/>
  <c r="K712" i="9"/>
  <c r="K711" i="9"/>
  <c r="K710" i="9"/>
  <c r="K709" i="9"/>
  <c r="K708" i="9"/>
  <c r="K707" i="9"/>
  <c r="K706" i="9"/>
  <c r="K705" i="9"/>
  <c r="K704" i="9"/>
  <c r="K703" i="9"/>
  <c r="K702" i="9"/>
  <c r="K701" i="9"/>
  <c r="K700" i="9"/>
  <c r="K699" i="9"/>
  <c r="K698" i="9"/>
  <c r="K697" i="9"/>
  <c r="K696" i="9"/>
  <c r="K695" i="9"/>
  <c r="K694" i="9"/>
  <c r="K693" i="9"/>
  <c r="K692" i="9"/>
  <c r="K691" i="9"/>
  <c r="K690" i="9"/>
  <c r="K689" i="9"/>
  <c r="K688" i="9"/>
  <c r="K687" i="9"/>
  <c r="K686" i="9"/>
  <c r="K685" i="9"/>
  <c r="K684" i="9"/>
  <c r="K683" i="9"/>
  <c r="K682" i="9"/>
  <c r="K681" i="9"/>
  <c r="K680" i="9"/>
  <c r="K679" i="9"/>
  <c r="K678" i="9"/>
  <c r="K677" i="9"/>
  <c r="K676" i="9"/>
  <c r="K675" i="9"/>
  <c r="K674" i="9"/>
  <c r="K673" i="9"/>
  <c r="K672" i="9"/>
  <c r="K671" i="9"/>
  <c r="K670" i="9"/>
  <c r="K669" i="9"/>
  <c r="K668" i="9"/>
  <c r="K667" i="9"/>
  <c r="K666" i="9"/>
  <c r="K665" i="9"/>
  <c r="K664" i="9"/>
  <c r="K663" i="9"/>
  <c r="K662" i="9"/>
  <c r="K661" i="9"/>
  <c r="K660" i="9"/>
  <c r="K659" i="9"/>
  <c r="K658" i="9"/>
  <c r="K657" i="9"/>
  <c r="K656" i="9"/>
  <c r="K655" i="9"/>
  <c r="K654" i="9"/>
  <c r="K653" i="9"/>
  <c r="K652" i="9"/>
  <c r="K651" i="9"/>
  <c r="K650" i="9"/>
  <c r="K649" i="9"/>
  <c r="K648" i="9"/>
  <c r="K647" i="9"/>
  <c r="K646" i="9"/>
  <c r="K645" i="9"/>
  <c r="K644" i="9"/>
  <c r="K643" i="9"/>
  <c r="K642" i="9"/>
  <c r="K641" i="9"/>
  <c r="K640" i="9"/>
  <c r="K639" i="9"/>
  <c r="K638" i="9"/>
  <c r="K637" i="9"/>
  <c r="K636" i="9"/>
  <c r="K635" i="9"/>
  <c r="K634" i="9"/>
  <c r="K633" i="9"/>
  <c r="K632" i="9"/>
  <c r="K631" i="9"/>
  <c r="K630" i="9"/>
  <c r="K629" i="9"/>
  <c r="K628" i="9"/>
  <c r="K627" i="9"/>
  <c r="K626" i="9"/>
  <c r="K625" i="9"/>
  <c r="K624" i="9"/>
  <c r="K623" i="9"/>
  <c r="K622" i="9"/>
  <c r="K621" i="9"/>
  <c r="K620" i="9"/>
  <c r="K619" i="9"/>
  <c r="K618" i="9"/>
  <c r="K617" i="9"/>
  <c r="K616" i="9"/>
  <c r="K615" i="9"/>
  <c r="K614" i="9"/>
  <c r="K613" i="9"/>
  <c r="K612" i="9"/>
  <c r="K611" i="9"/>
  <c r="K610" i="9"/>
  <c r="K609" i="9"/>
  <c r="K608" i="9"/>
  <c r="K607" i="9"/>
  <c r="K606" i="9"/>
  <c r="K605" i="9"/>
  <c r="K604" i="9"/>
  <c r="K603" i="9"/>
  <c r="K602" i="9"/>
  <c r="K601" i="9"/>
  <c r="K600" i="9"/>
  <c r="K599" i="9"/>
  <c r="K598" i="9"/>
  <c r="K597" i="9"/>
  <c r="K596" i="9"/>
  <c r="K595" i="9"/>
  <c r="K594" i="9"/>
  <c r="K593" i="9"/>
  <c r="K592" i="9"/>
  <c r="K591" i="9"/>
  <c r="K590" i="9"/>
  <c r="K589" i="9"/>
  <c r="K588" i="9"/>
  <c r="K587" i="9"/>
  <c r="K586" i="9"/>
  <c r="K585" i="9"/>
  <c r="K584" i="9"/>
  <c r="K583" i="9"/>
  <c r="K582" i="9"/>
  <c r="K581" i="9"/>
  <c r="K580" i="9"/>
  <c r="K579" i="9"/>
  <c r="K578" i="9"/>
  <c r="K577" i="9"/>
  <c r="K576" i="9"/>
  <c r="K575" i="9"/>
  <c r="K574" i="9"/>
  <c r="K573" i="9"/>
  <c r="K572" i="9"/>
  <c r="K571" i="9"/>
  <c r="K570" i="9"/>
  <c r="K569" i="9"/>
  <c r="K568" i="9"/>
  <c r="K567" i="9"/>
  <c r="K566" i="9"/>
  <c r="K565" i="9"/>
  <c r="K564" i="9"/>
  <c r="K563" i="9"/>
  <c r="K562" i="9"/>
  <c r="K561" i="9"/>
  <c r="K560" i="9"/>
  <c r="K559" i="9"/>
  <c r="K558" i="9"/>
  <c r="K557" i="9"/>
  <c r="K556" i="9"/>
  <c r="K555" i="9"/>
  <c r="K554" i="9"/>
  <c r="K553" i="9"/>
  <c r="K552" i="9"/>
  <c r="K551" i="9"/>
  <c r="K550" i="9"/>
  <c r="K549" i="9"/>
  <c r="K548" i="9"/>
  <c r="K547" i="9"/>
  <c r="K546" i="9"/>
  <c r="K545" i="9"/>
  <c r="K544" i="9"/>
  <c r="K543" i="9"/>
  <c r="K542" i="9"/>
  <c r="K541" i="9"/>
  <c r="K540" i="9"/>
  <c r="K539" i="9"/>
  <c r="K538" i="9"/>
  <c r="K537" i="9"/>
  <c r="K536" i="9"/>
  <c r="K535" i="9"/>
  <c r="K534" i="9"/>
  <c r="K533" i="9"/>
  <c r="K532" i="9"/>
  <c r="K531" i="9"/>
  <c r="K530" i="9"/>
  <c r="K529" i="9"/>
  <c r="K528" i="9"/>
  <c r="K527" i="9"/>
  <c r="K526" i="9"/>
  <c r="K525" i="9"/>
  <c r="K524" i="9"/>
  <c r="K523" i="9"/>
  <c r="K522" i="9"/>
  <c r="K521" i="9"/>
  <c r="K520" i="9"/>
  <c r="K519" i="9"/>
  <c r="K518" i="9"/>
  <c r="K517" i="9"/>
  <c r="K516" i="9"/>
  <c r="K515" i="9"/>
  <c r="K514" i="9"/>
  <c r="K513" i="9"/>
  <c r="K512" i="9"/>
  <c r="K511" i="9"/>
  <c r="K510" i="9"/>
  <c r="K509" i="9"/>
  <c r="K508" i="9"/>
  <c r="K507" i="9"/>
  <c r="K506" i="9"/>
  <c r="K505" i="9"/>
  <c r="K504" i="9"/>
  <c r="K503" i="9"/>
  <c r="K502" i="9"/>
  <c r="K501" i="9"/>
  <c r="K500" i="9"/>
  <c r="K499" i="9"/>
  <c r="K498" i="9"/>
  <c r="K497" i="9"/>
  <c r="K496" i="9"/>
  <c r="K495" i="9"/>
  <c r="K494" i="9"/>
  <c r="K493" i="9"/>
  <c r="K492" i="9"/>
  <c r="K491" i="9"/>
  <c r="K490" i="9"/>
  <c r="K489" i="9"/>
  <c r="K488" i="9"/>
  <c r="K487" i="9"/>
  <c r="K486" i="9"/>
  <c r="K485" i="9"/>
  <c r="K484" i="9"/>
  <c r="K483" i="9"/>
  <c r="K482" i="9"/>
  <c r="K481" i="9"/>
  <c r="K480" i="9"/>
  <c r="K479" i="9"/>
  <c r="K478" i="9"/>
  <c r="K477" i="9"/>
  <c r="K476" i="9"/>
  <c r="K475" i="9"/>
  <c r="K474" i="9"/>
  <c r="K473" i="9"/>
  <c r="K472" i="9"/>
  <c r="K471" i="9"/>
  <c r="K470" i="9"/>
  <c r="K469" i="9"/>
  <c r="K468" i="9"/>
  <c r="K467" i="9"/>
  <c r="K466" i="9"/>
  <c r="K465" i="9"/>
  <c r="K464" i="9"/>
  <c r="K463" i="9"/>
  <c r="K462" i="9"/>
  <c r="K461" i="9"/>
  <c r="K460" i="9"/>
  <c r="K459" i="9"/>
  <c r="K458" i="9"/>
  <c r="K457" i="9"/>
  <c r="K456" i="9"/>
  <c r="K455" i="9"/>
  <c r="K454" i="9"/>
  <c r="K453" i="9"/>
  <c r="K452" i="9"/>
  <c r="K451" i="9"/>
  <c r="K450" i="9"/>
  <c r="K449" i="9"/>
  <c r="K448" i="9"/>
  <c r="K447" i="9"/>
  <c r="K446" i="9"/>
  <c r="K445" i="9"/>
  <c r="K444" i="9"/>
  <c r="K443" i="9"/>
  <c r="K442" i="9"/>
  <c r="K441" i="9"/>
  <c r="K440" i="9"/>
  <c r="K439" i="9"/>
  <c r="K438" i="9"/>
  <c r="K437" i="9"/>
  <c r="K436" i="9"/>
  <c r="K435" i="9"/>
  <c r="K434" i="9"/>
  <c r="K433" i="9"/>
  <c r="K432" i="9"/>
  <c r="K431" i="9"/>
  <c r="K430" i="9"/>
  <c r="K429" i="9"/>
  <c r="K428" i="9"/>
  <c r="K427" i="9"/>
  <c r="K426" i="9"/>
  <c r="K425" i="9"/>
  <c r="K424" i="9"/>
  <c r="K423" i="9"/>
  <c r="K422" i="9"/>
  <c r="K421" i="9"/>
  <c r="K420" i="9"/>
  <c r="K419" i="9"/>
  <c r="K418" i="9"/>
  <c r="K417" i="9"/>
  <c r="K416" i="9"/>
  <c r="K415" i="9"/>
  <c r="K414" i="9"/>
  <c r="K413" i="9"/>
  <c r="K412" i="9"/>
  <c r="K411" i="9"/>
  <c r="K410" i="9"/>
  <c r="K409" i="9"/>
  <c r="K408" i="9"/>
  <c r="K407" i="9"/>
  <c r="K406" i="9"/>
  <c r="K405" i="9"/>
  <c r="K404" i="9"/>
  <c r="K403" i="9"/>
  <c r="K402" i="9"/>
  <c r="K401" i="9"/>
  <c r="K400" i="9"/>
  <c r="K399" i="9"/>
  <c r="K398" i="9"/>
  <c r="K397" i="9"/>
  <c r="K396" i="9"/>
  <c r="K395" i="9"/>
  <c r="K394" i="9"/>
  <c r="K393" i="9"/>
  <c r="K392" i="9"/>
  <c r="K391" i="9"/>
  <c r="K390" i="9"/>
  <c r="K389" i="9"/>
  <c r="K388" i="9"/>
  <c r="K387" i="9"/>
  <c r="K386" i="9"/>
  <c r="K385" i="9"/>
  <c r="K384" i="9"/>
  <c r="K383" i="9"/>
  <c r="K382" i="9"/>
  <c r="K381" i="9"/>
  <c r="K380" i="9"/>
  <c r="K379" i="9"/>
  <c r="K378" i="9"/>
  <c r="K377" i="9"/>
  <c r="K376" i="9"/>
  <c r="K375" i="9"/>
  <c r="K374" i="9"/>
  <c r="K373" i="9"/>
  <c r="K372" i="9"/>
  <c r="K371" i="9"/>
  <c r="K370" i="9"/>
  <c r="K369" i="9"/>
  <c r="K368" i="9"/>
  <c r="K367" i="9"/>
  <c r="K366" i="9"/>
  <c r="K365" i="9"/>
  <c r="K364" i="9"/>
  <c r="K363" i="9"/>
  <c r="K362" i="9"/>
  <c r="K361" i="9"/>
  <c r="K360" i="9"/>
  <c r="K359" i="9"/>
  <c r="K358" i="9"/>
  <c r="K357" i="9"/>
  <c r="K356" i="9"/>
  <c r="K355" i="9"/>
  <c r="K354" i="9"/>
  <c r="K353" i="9"/>
  <c r="K352" i="9"/>
  <c r="K351" i="9"/>
  <c r="K350" i="9"/>
  <c r="K349" i="9"/>
  <c r="K348" i="9"/>
  <c r="K347" i="9"/>
  <c r="K346" i="9"/>
  <c r="K345" i="9"/>
  <c r="K344" i="9"/>
  <c r="K343" i="9"/>
  <c r="K342" i="9"/>
  <c r="K341" i="9"/>
  <c r="K340" i="9"/>
  <c r="K339" i="9"/>
  <c r="K338" i="9"/>
  <c r="K337" i="9"/>
  <c r="K336" i="9"/>
  <c r="K335" i="9"/>
  <c r="K334" i="9"/>
  <c r="K333" i="9"/>
  <c r="K332" i="9"/>
  <c r="K331" i="9"/>
  <c r="K330" i="9"/>
  <c r="K329" i="9"/>
  <c r="K328" i="9"/>
  <c r="K327" i="9"/>
  <c r="K326" i="9"/>
  <c r="K325" i="9"/>
  <c r="K324" i="9"/>
  <c r="K323" i="9"/>
  <c r="K322" i="9"/>
  <c r="K321" i="9"/>
  <c r="K320" i="9"/>
  <c r="K319" i="9"/>
  <c r="K318" i="9"/>
  <c r="K317" i="9"/>
  <c r="K316" i="9"/>
  <c r="K315" i="9"/>
  <c r="K314" i="9"/>
  <c r="K313" i="9"/>
  <c r="K312" i="9"/>
  <c r="K311" i="9"/>
  <c r="K310" i="9"/>
  <c r="K309" i="9"/>
  <c r="K308" i="9"/>
  <c r="K307" i="9"/>
  <c r="K306" i="9"/>
  <c r="K305" i="9"/>
  <c r="K304" i="9"/>
  <c r="K303" i="9"/>
  <c r="K302" i="9"/>
  <c r="K301" i="9"/>
  <c r="K300" i="9"/>
  <c r="K299" i="9"/>
  <c r="K298" i="9"/>
  <c r="K297" i="9"/>
  <c r="K296" i="9"/>
  <c r="K295" i="9"/>
  <c r="K294" i="9"/>
  <c r="K293" i="9"/>
  <c r="K292" i="9"/>
  <c r="K291" i="9"/>
  <c r="K290" i="9"/>
  <c r="K289" i="9"/>
  <c r="K288" i="9"/>
  <c r="K287" i="9"/>
  <c r="K286" i="9"/>
  <c r="K285" i="9"/>
  <c r="K284" i="9"/>
  <c r="K283" i="9"/>
  <c r="K282" i="9"/>
  <c r="K281" i="9"/>
  <c r="K280" i="9"/>
  <c r="K279" i="9"/>
  <c r="K278" i="9"/>
  <c r="K277" i="9"/>
  <c r="K276" i="9"/>
  <c r="K275" i="9"/>
  <c r="K274" i="9"/>
  <c r="K273" i="9"/>
  <c r="K272" i="9"/>
  <c r="K271" i="9"/>
  <c r="K270" i="9"/>
  <c r="K269" i="9"/>
  <c r="K268" i="9"/>
  <c r="K267" i="9"/>
  <c r="K266" i="9"/>
  <c r="K265" i="9"/>
  <c r="K264" i="9"/>
  <c r="K263" i="9"/>
  <c r="K262" i="9"/>
  <c r="K261" i="9"/>
  <c r="K260" i="9"/>
  <c r="K259" i="9"/>
  <c r="K258" i="9"/>
  <c r="K257" i="9"/>
  <c r="K256" i="9"/>
  <c r="K255" i="9"/>
  <c r="K254" i="9"/>
  <c r="K253" i="9"/>
  <c r="K252" i="9"/>
  <c r="K251" i="9"/>
  <c r="K250" i="9"/>
  <c r="K249" i="9"/>
  <c r="K248" i="9"/>
  <c r="K247" i="9"/>
  <c r="K246" i="9"/>
  <c r="K245" i="9"/>
  <c r="K244" i="9"/>
  <c r="K243" i="9"/>
  <c r="K242" i="9"/>
  <c r="K241" i="9"/>
  <c r="K240" i="9"/>
  <c r="K239" i="9"/>
  <c r="K238" i="9"/>
  <c r="K237" i="9"/>
  <c r="K236" i="9"/>
  <c r="K235" i="9"/>
  <c r="K234" i="9"/>
  <c r="K233" i="9"/>
  <c r="K232" i="9"/>
  <c r="K231" i="9"/>
  <c r="K230" i="9"/>
  <c r="K229" i="9"/>
  <c r="K228" i="9"/>
  <c r="K227" i="9"/>
  <c r="K226" i="9"/>
  <c r="K225" i="9"/>
  <c r="K224" i="9"/>
  <c r="K223" i="9"/>
  <c r="K222" i="9"/>
  <c r="K221" i="9"/>
  <c r="K220" i="9"/>
  <c r="K219" i="9"/>
  <c r="K218" i="9"/>
  <c r="K217" i="9"/>
  <c r="K216" i="9"/>
  <c r="K215" i="9"/>
  <c r="K214" i="9"/>
  <c r="K213" i="9"/>
  <c r="K212" i="9"/>
  <c r="K211" i="9"/>
  <c r="K210" i="9"/>
  <c r="K209" i="9"/>
  <c r="K208" i="9"/>
  <c r="K207" i="9"/>
  <c r="K206" i="9"/>
  <c r="K205" i="9"/>
  <c r="K204" i="9"/>
  <c r="K203" i="9"/>
  <c r="K202" i="9"/>
  <c r="K201" i="9"/>
  <c r="K200" i="9"/>
  <c r="K199" i="9"/>
  <c r="K198" i="9"/>
  <c r="K197" i="9"/>
  <c r="K196" i="9"/>
  <c r="K195" i="9"/>
  <c r="K194" i="9"/>
  <c r="K193" i="9"/>
  <c r="K192" i="9"/>
  <c r="K191" i="9"/>
  <c r="K190" i="9"/>
  <c r="K189" i="9"/>
  <c r="K188" i="9"/>
  <c r="K187" i="9"/>
  <c r="K186" i="9"/>
  <c r="K185" i="9"/>
  <c r="K184" i="9"/>
  <c r="K183" i="9"/>
  <c r="K182" i="9"/>
  <c r="K181" i="9"/>
  <c r="K180" i="9"/>
  <c r="K179" i="9"/>
  <c r="K178" i="9"/>
  <c r="K177" i="9"/>
  <c r="K176" i="9"/>
  <c r="K175" i="9"/>
  <c r="K174" i="9"/>
  <c r="K173" i="9"/>
  <c r="K172" i="9"/>
  <c r="K171" i="9"/>
  <c r="K170" i="9"/>
  <c r="K169" i="9"/>
  <c r="K168" i="9"/>
  <c r="K167" i="9"/>
  <c r="K166" i="9"/>
  <c r="K165" i="9"/>
  <c r="K164" i="9"/>
  <c r="K163" i="9"/>
  <c r="K162" i="9"/>
  <c r="K161" i="9"/>
  <c r="K160" i="9"/>
  <c r="K159" i="9"/>
  <c r="K158" i="9"/>
  <c r="K157" i="9"/>
  <c r="K156" i="9"/>
  <c r="K155" i="9"/>
  <c r="K154" i="9"/>
  <c r="K153" i="9"/>
  <c r="K152" i="9"/>
  <c r="K151" i="9"/>
  <c r="K150" i="9"/>
  <c r="K149" i="9"/>
  <c r="K148" i="9"/>
  <c r="K147" i="9"/>
  <c r="K146" i="9"/>
  <c r="K145" i="9"/>
  <c r="K144" i="9"/>
  <c r="K143" i="9"/>
  <c r="K142" i="9"/>
  <c r="K141" i="9"/>
  <c r="K140" i="9"/>
  <c r="K139" i="9"/>
  <c r="K138" i="9"/>
  <c r="K137" i="9"/>
  <c r="K136" i="9"/>
  <c r="K135" i="9"/>
  <c r="K134" i="9"/>
  <c r="K133" i="9"/>
  <c r="K132" i="9"/>
  <c r="K131" i="9"/>
  <c r="K130" i="9"/>
  <c r="K129" i="9"/>
  <c r="K128" i="9"/>
  <c r="K127" i="9"/>
  <c r="K126" i="9"/>
  <c r="K125" i="9"/>
  <c r="K124" i="9"/>
  <c r="K123" i="9"/>
  <c r="K122" i="9"/>
  <c r="K121" i="9"/>
  <c r="K120" i="9"/>
  <c r="K119" i="9"/>
  <c r="K118" i="9"/>
  <c r="K117" i="9"/>
  <c r="K116" i="9"/>
  <c r="K115" i="9"/>
  <c r="K114" i="9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53" i="9"/>
  <c r="F52" i="9"/>
  <c r="D41" i="9" a="1"/>
  <c r="E35" i="9"/>
  <c r="K1059" i="8"/>
  <c r="K1058" i="8"/>
  <c r="K1057" i="8"/>
  <c r="K1056" i="8"/>
  <c r="K1055" i="8"/>
  <c r="K1054" i="8"/>
  <c r="K1053" i="8"/>
  <c r="K1052" i="8"/>
  <c r="K1051" i="8"/>
  <c r="K1050" i="8"/>
  <c r="K1049" i="8"/>
  <c r="K1048" i="8"/>
  <c r="K1047" i="8"/>
  <c r="K1046" i="8"/>
  <c r="K1045" i="8"/>
  <c r="K1044" i="8"/>
  <c r="K1043" i="8"/>
  <c r="K1042" i="8"/>
  <c r="K1041" i="8"/>
  <c r="K1040" i="8"/>
  <c r="K1039" i="8"/>
  <c r="K1038" i="8"/>
  <c r="K1037" i="8"/>
  <c r="K1036" i="8"/>
  <c r="K1035" i="8"/>
  <c r="K1034" i="8"/>
  <c r="K1033" i="8"/>
  <c r="K1032" i="8"/>
  <c r="K1031" i="8"/>
  <c r="K1030" i="8"/>
  <c r="K1029" i="8"/>
  <c r="K1028" i="8"/>
  <c r="K1027" i="8"/>
  <c r="K1026" i="8"/>
  <c r="K1025" i="8"/>
  <c r="K1024" i="8"/>
  <c r="K1023" i="8"/>
  <c r="K1022" i="8"/>
  <c r="K1021" i="8"/>
  <c r="K1020" i="8"/>
  <c r="K1019" i="8"/>
  <c r="K1018" i="8"/>
  <c r="K1017" i="8"/>
  <c r="K1016" i="8"/>
  <c r="K1015" i="8"/>
  <c r="K1014" i="8"/>
  <c r="K1013" i="8"/>
  <c r="K1012" i="8"/>
  <c r="K1011" i="8"/>
  <c r="K1010" i="8"/>
  <c r="K1009" i="8"/>
  <c r="K1008" i="8"/>
  <c r="K1007" i="8"/>
  <c r="K1006" i="8"/>
  <c r="K1005" i="8"/>
  <c r="K1004" i="8"/>
  <c r="K1003" i="8"/>
  <c r="K1002" i="8"/>
  <c r="K1001" i="8"/>
  <c r="K1000" i="8"/>
  <c r="K999" i="8"/>
  <c r="K998" i="8"/>
  <c r="K997" i="8"/>
  <c r="K996" i="8"/>
  <c r="K995" i="8"/>
  <c r="K994" i="8"/>
  <c r="K993" i="8"/>
  <c r="K992" i="8"/>
  <c r="K991" i="8"/>
  <c r="K990" i="8"/>
  <c r="K989" i="8"/>
  <c r="K988" i="8"/>
  <c r="K987" i="8"/>
  <c r="K986" i="8"/>
  <c r="K985" i="8"/>
  <c r="K984" i="8"/>
  <c r="K983" i="8"/>
  <c r="K982" i="8"/>
  <c r="K981" i="8"/>
  <c r="K980" i="8"/>
  <c r="K979" i="8"/>
  <c r="K978" i="8"/>
  <c r="K977" i="8"/>
  <c r="K976" i="8"/>
  <c r="K975" i="8"/>
  <c r="K974" i="8"/>
  <c r="K973" i="8"/>
  <c r="K972" i="8"/>
  <c r="K971" i="8"/>
  <c r="K970" i="8"/>
  <c r="K969" i="8"/>
  <c r="K968" i="8"/>
  <c r="K967" i="8"/>
  <c r="K966" i="8"/>
  <c r="K965" i="8"/>
  <c r="K964" i="8"/>
  <c r="K963" i="8"/>
  <c r="K962" i="8"/>
  <c r="K961" i="8"/>
  <c r="K960" i="8"/>
  <c r="K959" i="8"/>
  <c r="K958" i="8"/>
  <c r="K957" i="8"/>
  <c r="K956" i="8"/>
  <c r="K955" i="8"/>
  <c r="K954" i="8"/>
  <c r="K953" i="8"/>
  <c r="K952" i="8"/>
  <c r="K951" i="8"/>
  <c r="K950" i="8"/>
  <c r="K949" i="8"/>
  <c r="K948" i="8"/>
  <c r="K947" i="8"/>
  <c r="K946" i="8"/>
  <c r="K945" i="8"/>
  <c r="K944" i="8"/>
  <c r="K943" i="8"/>
  <c r="K942" i="8"/>
  <c r="K941" i="8"/>
  <c r="K940" i="8"/>
  <c r="K939" i="8"/>
  <c r="K938" i="8"/>
  <c r="K937" i="8"/>
  <c r="K936" i="8"/>
  <c r="K935" i="8"/>
  <c r="K934" i="8"/>
  <c r="K933" i="8"/>
  <c r="K932" i="8"/>
  <c r="K931" i="8"/>
  <c r="K930" i="8"/>
  <c r="K929" i="8"/>
  <c r="K928" i="8"/>
  <c r="K927" i="8"/>
  <c r="K926" i="8"/>
  <c r="K925" i="8"/>
  <c r="K924" i="8"/>
  <c r="K923" i="8"/>
  <c r="K922" i="8"/>
  <c r="K921" i="8"/>
  <c r="K920" i="8"/>
  <c r="K919" i="8"/>
  <c r="K918" i="8"/>
  <c r="K917" i="8"/>
  <c r="K916" i="8"/>
  <c r="K915" i="8"/>
  <c r="K914" i="8"/>
  <c r="K913" i="8"/>
  <c r="K912" i="8"/>
  <c r="K911" i="8"/>
  <c r="K910" i="8"/>
  <c r="K909" i="8"/>
  <c r="K908" i="8"/>
  <c r="K907" i="8"/>
  <c r="K906" i="8"/>
  <c r="K905" i="8"/>
  <c r="K904" i="8"/>
  <c r="K903" i="8"/>
  <c r="K902" i="8"/>
  <c r="K901" i="8"/>
  <c r="K900" i="8"/>
  <c r="K899" i="8"/>
  <c r="K898" i="8"/>
  <c r="K897" i="8"/>
  <c r="K896" i="8"/>
  <c r="K895" i="8"/>
  <c r="K894" i="8"/>
  <c r="K893" i="8"/>
  <c r="K892" i="8"/>
  <c r="K891" i="8"/>
  <c r="K890" i="8"/>
  <c r="K889" i="8"/>
  <c r="K888" i="8"/>
  <c r="K887" i="8"/>
  <c r="K886" i="8"/>
  <c r="K885" i="8"/>
  <c r="K884" i="8"/>
  <c r="K883" i="8"/>
  <c r="K882" i="8"/>
  <c r="K881" i="8"/>
  <c r="K880" i="8"/>
  <c r="K879" i="8"/>
  <c r="K878" i="8"/>
  <c r="K877" i="8"/>
  <c r="K876" i="8"/>
  <c r="K875" i="8"/>
  <c r="K874" i="8"/>
  <c r="K873" i="8"/>
  <c r="K872" i="8"/>
  <c r="K871" i="8"/>
  <c r="K870" i="8"/>
  <c r="K869" i="8"/>
  <c r="K868" i="8"/>
  <c r="K867" i="8"/>
  <c r="K866" i="8"/>
  <c r="K865" i="8"/>
  <c r="K864" i="8"/>
  <c r="K863" i="8"/>
  <c r="K862" i="8"/>
  <c r="K861" i="8"/>
  <c r="K860" i="8"/>
  <c r="K859" i="8"/>
  <c r="K858" i="8"/>
  <c r="K857" i="8"/>
  <c r="K856" i="8"/>
  <c r="K855" i="8"/>
  <c r="K854" i="8"/>
  <c r="K853" i="8"/>
  <c r="K852" i="8"/>
  <c r="K851" i="8"/>
  <c r="K850" i="8"/>
  <c r="K849" i="8"/>
  <c r="K848" i="8"/>
  <c r="K847" i="8"/>
  <c r="K846" i="8"/>
  <c r="K845" i="8"/>
  <c r="K844" i="8"/>
  <c r="K843" i="8"/>
  <c r="K842" i="8"/>
  <c r="K841" i="8"/>
  <c r="K840" i="8"/>
  <c r="K839" i="8"/>
  <c r="K838" i="8"/>
  <c r="K837" i="8"/>
  <c r="K836" i="8"/>
  <c r="K835" i="8"/>
  <c r="K834" i="8"/>
  <c r="K833" i="8"/>
  <c r="K832" i="8"/>
  <c r="K831" i="8"/>
  <c r="K830" i="8"/>
  <c r="K829" i="8"/>
  <c r="K828" i="8"/>
  <c r="K827" i="8"/>
  <c r="K826" i="8"/>
  <c r="K825" i="8"/>
  <c r="K824" i="8"/>
  <c r="K823" i="8"/>
  <c r="K822" i="8"/>
  <c r="K821" i="8"/>
  <c r="K820" i="8"/>
  <c r="K819" i="8"/>
  <c r="K818" i="8"/>
  <c r="K817" i="8"/>
  <c r="K816" i="8"/>
  <c r="K815" i="8"/>
  <c r="K814" i="8"/>
  <c r="K813" i="8"/>
  <c r="K812" i="8"/>
  <c r="K811" i="8"/>
  <c r="K810" i="8"/>
  <c r="K809" i="8"/>
  <c r="K808" i="8"/>
  <c r="K807" i="8"/>
  <c r="K806" i="8"/>
  <c r="K805" i="8"/>
  <c r="K804" i="8"/>
  <c r="K803" i="8"/>
  <c r="K802" i="8"/>
  <c r="K801" i="8"/>
  <c r="K800" i="8"/>
  <c r="K799" i="8"/>
  <c r="K798" i="8"/>
  <c r="K797" i="8"/>
  <c r="K796" i="8"/>
  <c r="K795" i="8"/>
  <c r="K794" i="8"/>
  <c r="K793" i="8"/>
  <c r="K792" i="8"/>
  <c r="K791" i="8"/>
  <c r="K790" i="8"/>
  <c r="K789" i="8"/>
  <c r="K788" i="8"/>
  <c r="K787" i="8"/>
  <c r="K786" i="8"/>
  <c r="K785" i="8"/>
  <c r="K784" i="8"/>
  <c r="K783" i="8"/>
  <c r="K782" i="8"/>
  <c r="K781" i="8"/>
  <c r="K780" i="8"/>
  <c r="K779" i="8"/>
  <c r="K778" i="8"/>
  <c r="K777" i="8"/>
  <c r="K776" i="8"/>
  <c r="K775" i="8"/>
  <c r="K774" i="8"/>
  <c r="K773" i="8"/>
  <c r="K772" i="8"/>
  <c r="K771" i="8"/>
  <c r="K770" i="8"/>
  <c r="K769" i="8"/>
  <c r="K768" i="8"/>
  <c r="K767" i="8"/>
  <c r="K766" i="8"/>
  <c r="K765" i="8"/>
  <c r="K764" i="8"/>
  <c r="K763" i="8"/>
  <c r="K762" i="8"/>
  <c r="K761" i="8"/>
  <c r="K760" i="8"/>
  <c r="K759" i="8"/>
  <c r="K758" i="8"/>
  <c r="K757" i="8"/>
  <c r="K756" i="8"/>
  <c r="K755" i="8"/>
  <c r="K754" i="8"/>
  <c r="K753" i="8"/>
  <c r="K752" i="8"/>
  <c r="K751" i="8"/>
  <c r="K750" i="8"/>
  <c r="K749" i="8"/>
  <c r="K748" i="8"/>
  <c r="K747" i="8"/>
  <c r="K746" i="8"/>
  <c r="K745" i="8"/>
  <c r="K744" i="8"/>
  <c r="K743" i="8"/>
  <c r="K742" i="8"/>
  <c r="K741" i="8"/>
  <c r="K740" i="8"/>
  <c r="K739" i="8"/>
  <c r="K738" i="8"/>
  <c r="K737" i="8"/>
  <c r="K736" i="8"/>
  <c r="K735" i="8"/>
  <c r="K734" i="8"/>
  <c r="K733" i="8"/>
  <c r="K732" i="8"/>
  <c r="K731" i="8"/>
  <c r="K730" i="8"/>
  <c r="K729" i="8"/>
  <c r="K728" i="8"/>
  <c r="K727" i="8"/>
  <c r="K726" i="8"/>
  <c r="K725" i="8"/>
  <c r="K724" i="8"/>
  <c r="K723" i="8"/>
  <c r="K722" i="8"/>
  <c r="K721" i="8"/>
  <c r="K720" i="8"/>
  <c r="K719" i="8"/>
  <c r="K718" i="8"/>
  <c r="K717" i="8"/>
  <c r="K716" i="8"/>
  <c r="K715" i="8"/>
  <c r="K714" i="8"/>
  <c r="K713" i="8"/>
  <c r="K712" i="8"/>
  <c r="K711" i="8"/>
  <c r="K710" i="8"/>
  <c r="K709" i="8"/>
  <c r="K708" i="8"/>
  <c r="K707" i="8"/>
  <c r="K706" i="8"/>
  <c r="K705" i="8"/>
  <c r="K704" i="8"/>
  <c r="K703" i="8"/>
  <c r="K702" i="8"/>
  <c r="K701" i="8"/>
  <c r="K700" i="8"/>
  <c r="K699" i="8"/>
  <c r="K698" i="8"/>
  <c r="K697" i="8"/>
  <c r="K696" i="8"/>
  <c r="K695" i="8"/>
  <c r="K694" i="8"/>
  <c r="K693" i="8"/>
  <c r="K692" i="8"/>
  <c r="K691" i="8"/>
  <c r="K690" i="8"/>
  <c r="K689" i="8"/>
  <c r="K688" i="8"/>
  <c r="K687" i="8"/>
  <c r="K686" i="8"/>
  <c r="K685" i="8"/>
  <c r="K684" i="8"/>
  <c r="K683" i="8"/>
  <c r="K682" i="8"/>
  <c r="K681" i="8"/>
  <c r="K680" i="8"/>
  <c r="K679" i="8"/>
  <c r="K678" i="8"/>
  <c r="K677" i="8"/>
  <c r="K676" i="8"/>
  <c r="K675" i="8"/>
  <c r="K674" i="8"/>
  <c r="K673" i="8"/>
  <c r="K672" i="8"/>
  <c r="K671" i="8"/>
  <c r="K670" i="8"/>
  <c r="K669" i="8"/>
  <c r="K668" i="8"/>
  <c r="K667" i="8"/>
  <c r="K666" i="8"/>
  <c r="K665" i="8"/>
  <c r="K664" i="8"/>
  <c r="K663" i="8"/>
  <c r="K662" i="8"/>
  <c r="K661" i="8"/>
  <c r="K660" i="8"/>
  <c r="K659" i="8"/>
  <c r="K658" i="8"/>
  <c r="K657" i="8"/>
  <c r="K656" i="8"/>
  <c r="K655" i="8"/>
  <c r="K654" i="8"/>
  <c r="K653" i="8"/>
  <c r="K652" i="8"/>
  <c r="K651" i="8"/>
  <c r="K650" i="8"/>
  <c r="K649" i="8"/>
  <c r="K648" i="8"/>
  <c r="K647" i="8"/>
  <c r="K646" i="8"/>
  <c r="K645" i="8"/>
  <c r="K644" i="8"/>
  <c r="K643" i="8"/>
  <c r="K642" i="8"/>
  <c r="K641" i="8"/>
  <c r="K640" i="8"/>
  <c r="K639" i="8"/>
  <c r="K638" i="8"/>
  <c r="K637" i="8"/>
  <c r="K636" i="8"/>
  <c r="K635" i="8"/>
  <c r="K634" i="8"/>
  <c r="K633" i="8"/>
  <c r="K632" i="8"/>
  <c r="K631" i="8"/>
  <c r="K630" i="8"/>
  <c r="K629" i="8"/>
  <c r="K628" i="8"/>
  <c r="K627" i="8"/>
  <c r="K626" i="8"/>
  <c r="K625" i="8"/>
  <c r="K624" i="8"/>
  <c r="K623" i="8"/>
  <c r="K622" i="8"/>
  <c r="K621" i="8"/>
  <c r="K620" i="8"/>
  <c r="K619" i="8"/>
  <c r="K618" i="8"/>
  <c r="K617" i="8"/>
  <c r="K616" i="8"/>
  <c r="K615" i="8"/>
  <c r="K614" i="8"/>
  <c r="K613" i="8"/>
  <c r="K612" i="8"/>
  <c r="K611" i="8"/>
  <c r="K610" i="8"/>
  <c r="K609" i="8"/>
  <c r="K608" i="8"/>
  <c r="K607" i="8"/>
  <c r="K606" i="8"/>
  <c r="K605" i="8"/>
  <c r="K604" i="8"/>
  <c r="K603" i="8"/>
  <c r="K602" i="8"/>
  <c r="K601" i="8"/>
  <c r="K600" i="8"/>
  <c r="K599" i="8"/>
  <c r="K598" i="8"/>
  <c r="K597" i="8"/>
  <c r="K596" i="8"/>
  <c r="K595" i="8"/>
  <c r="K594" i="8"/>
  <c r="K593" i="8"/>
  <c r="K592" i="8"/>
  <c r="K591" i="8"/>
  <c r="K590" i="8"/>
  <c r="K589" i="8"/>
  <c r="K588" i="8"/>
  <c r="K587" i="8"/>
  <c r="K586" i="8"/>
  <c r="K585" i="8"/>
  <c r="K584" i="8"/>
  <c r="K583" i="8"/>
  <c r="K582" i="8"/>
  <c r="K581" i="8"/>
  <c r="K580" i="8"/>
  <c r="K579" i="8"/>
  <c r="K578" i="8"/>
  <c r="K577" i="8"/>
  <c r="K576" i="8"/>
  <c r="K575" i="8"/>
  <c r="K574" i="8"/>
  <c r="K573" i="8"/>
  <c r="K572" i="8"/>
  <c r="K571" i="8"/>
  <c r="K570" i="8"/>
  <c r="K569" i="8"/>
  <c r="K568" i="8"/>
  <c r="K567" i="8"/>
  <c r="K566" i="8"/>
  <c r="K565" i="8"/>
  <c r="K564" i="8"/>
  <c r="K563" i="8"/>
  <c r="K562" i="8"/>
  <c r="K561" i="8"/>
  <c r="K560" i="8"/>
  <c r="K559" i="8"/>
  <c r="K558" i="8"/>
  <c r="K557" i="8"/>
  <c r="K556" i="8"/>
  <c r="K555" i="8"/>
  <c r="K554" i="8"/>
  <c r="K553" i="8"/>
  <c r="K552" i="8"/>
  <c r="K551" i="8"/>
  <c r="K550" i="8"/>
  <c r="K549" i="8"/>
  <c r="K548" i="8"/>
  <c r="K547" i="8"/>
  <c r="K546" i="8"/>
  <c r="K545" i="8"/>
  <c r="K544" i="8"/>
  <c r="K543" i="8"/>
  <c r="K542" i="8"/>
  <c r="K541" i="8"/>
  <c r="K540" i="8"/>
  <c r="K539" i="8"/>
  <c r="K538" i="8"/>
  <c r="K537" i="8"/>
  <c r="K536" i="8"/>
  <c r="K535" i="8"/>
  <c r="K534" i="8"/>
  <c r="K533" i="8"/>
  <c r="K532" i="8"/>
  <c r="K531" i="8"/>
  <c r="K530" i="8"/>
  <c r="K529" i="8"/>
  <c r="K528" i="8"/>
  <c r="K527" i="8"/>
  <c r="K526" i="8"/>
  <c r="K525" i="8"/>
  <c r="K524" i="8"/>
  <c r="K523" i="8"/>
  <c r="K522" i="8"/>
  <c r="K521" i="8"/>
  <c r="K520" i="8"/>
  <c r="K519" i="8"/>
  <c r="K518" i="8"/>
  <c r="K517" i="8"/>
  <c r="K516" i="8"/>
  <c r="K515" i="8"/>
  <c r="K514" i="8"/>
  <c r="K513" i="8"/>
  <c r="K512" i="8"/>
  <c r="K511" i="8"/>
  <c r="K510" i="8"/>
  <c r="K509" i="8"/>
  <c r="K508" i="8"/>
  <c r="K507" i="8"/>
  <c r="K506" i="8"/>
  <c r="K505" i="8"/>
  <c r="K504" i="8"/>
  <c r="K503" i="8"/>
  <c r="K502" i="8"/>
  <c r="K501" i="8"/>
  <c r="K500" i="8"/>
  <c r="K499" i="8"/>
  <c r="K498" i="8"/>
  <c r="K497" i="8"/>
  <c r="K496" i="8"/>
  <c r="K495" i="8"/>
  <c r="K494" i="8"/>
  <c r="K493" i="8"/>
  <c r="K492" i="8"/>
  <c r="K491" i="8"/>
  <c r="K490" i="8"/>
  <c r="K489" i="8"/>
  <c r="K488" i="8"/>
  <c r="K487" i="8"/>
  <c r="K486" i="8"/>
  <c r="K485" i="8"/>
  <c r="K484" i="8"/>
  <c r="K483" i="8"/>
  <c r="K482" i="8"/>
  <c r="K481" i="8"/>
  <c r="K480" i="8"/>
  <c r="K479" i="8"/>
  <c r="K478" i="8"/>
  <c r="K477" i="8"/>
  <c r="K476" i="8"/>
  <c r="K475" i="8"/>
  <c r="K474" i="8"/>
  <c r="K473" i="8"/>
  <c r="K472" i="8"/>
  <c r="K471" i="8"/>
  <c r="K470" i="8"/>
  <c r="K469" i="8"/>
  <c r="K468" i="8"/>
  <c r="K467" i="8"/>
  <c r="K466" i="8"/>
  <c r="K465" i="8"/>
  <c r="K464" i="8"/>
  <c r="K463" i="8"/>
  <c r="K462" i="8"/>
  <c r="K461" i="8"/>
  <c r="K460" i="8"/>
  <c r="K459" i="8"/>
  <c r="K458" i="8"/>
  <c r="K457" i="8"/>
  <c r="K456" i="8"/>
  <c r="K455" i="8"/>
  <c r="K454" i="8"/>
  <c r="K453" i="8"/>
  <c r="K452" i="8"/>
  <c r="K451" i="8"/>
  <c r="K450" i="8"/>
  <c r="K449" i="8"/>
  <c r="K448" i="8"/>
  <c r="K447" i="8"/>
  <c r="K446" i="8"/>
  <c r="K445" i="8"/>
  <c r="K444" i="8"/>
  <c r="K443" i="8"/>
  <c r="K442" i="8"/>
  <c r="K441" i="8"/>
  <c r="K440" i="8"/>
  <c r="K439" i="8"/>
  <c r="K438" i="8"/>
  <c r="K437" i="8"/>
  <c r="K436" i="8"/>
  <c r="K435" i="8"/>
  <c r="K434" i="8"/>
  <c r="K433" i="8"/>
  <c r="K432" i="8"/>
  <c r="K431" i="8"/>
  <c r="K430" i="8"/>
  <c r="K429" i="8"/>
  <c r="K428" i="8"/>
  <c r="K427" i="8"/>
  <c r="K426" i="8"/>
  <c r="K425" i="8"/>
  <c r="K424" i="8"/>
  <c r="K423" i="8"/>
  <c r="K422" i="8"/>
  <c r="K421" i="8"/>
  <c r="K420" i="8"/>
  <c r="K419" i="8"/>
  <c r="K418" i="8"/>
  <c r="K417" i="8"/>
  <c r="K416" i="8"/>
  <c r="K415" i="8"/>
  <c r="K414" i="8"/>
  <c r="K413" i="8"/>
  <c r="K412" i="8"/>
  <c r="K411" i="8"/>
  <c r="K410" i="8"/>
  <c r="K409" i="8"/>
  <c r="K408" i="8"/>
  <c r="K407" i="8"/>
  <c r="K406" i="8"/>
  <c r="K405" i="8"/>
  <c r="K404" i="8"/>
  <c r="K403" i="8"/>
  <c r="K402" i="8"/>
  <c r="K401" i="8"/>
  <c r="K400" i="8"/>
  <c r="K399" i="8"/>
  <c r="K398" i="8"/>
  <c r="K397" i="8"/>
  <c r="K396" i="8"/>
  <c r="K395" i="8"/>
  <c r="K394" i="8"/>
  <c r="K393" i="8"/>
  <c r="K392" i="8"/>
  <c r="K391" i="8"/>
  <c r="K390" i="8"/>
  <c r="K389" i="8"/>
  <c r="K388" i="8"/>
  <c r="K387" i="8"/>
  <c r="K386" i="8"/>
  <c r="K385" i="8"/>
  <c r="K384" i="8"/>
  <c r="K383" i="8"/>
  <c r="K382" i="8"/>
  <c r="K381" i="8"/>
  <c r="K380" i="8"/>
  <c r="K379" i="8"/>
  <c r="K378" i="8"/>
  <c r="K377" i="8"/>
  <c r="K376" i="8"/>
  <c r="K375" i="8"/>
  <c r="K374" i="8"/>
  <c r="K373" i="8"/>
  <c r="K372" i="8"/>
  <c r="K371" i="8"/>
  <c r="K370" i="8"/>
  <c r="K369" i="8"/>
  <c r="K368" i="8"/>
  <c r="K367" i="8"/>
  <c r="K366" i="8"/>
  <c r="K365" i="8"/>
  <c r="K364" i="8"/>
  <c r="K363" i="8"/>
  <c r="K362" i="8"/>
  <c r="K361" i="8"/>
  <c r="K360" i="8"/>
  <c r="K359" i="8"/>
  <c r="K358" i="8"/>
  <c r="K357" i="8"/>
  <c r="K356" i="8"/>
  <c r="K355" i="8"/>
  <c r="K354" i="8"/>
  <c r="K353" i="8"/>
  <c r="K352" i="8"/>
  <c r="K351" i="8"/>
  <c r="K350" i="8"/>
  <c r="K349" i="8"/>
  <c r="K348" i="8"/>
  <c r="K347" i="8"/>
  <c r="K346" i="8"/>
  <c r="K345" i="8"/>
  <c r="K344" i="8"/>
  <c r="K343" i="8"/>
  <c r="K342" i="8"/>
  <c r="K341" i="8"/>
  <c r="K340" i="8"/>
  <c r="K339" i="8"/>
  <c r="K338" i="8"/>
  <c r="K337" i="8"/>
  <c r="K336" i="8"/>
  <c r="K335" i="8"/>
  <c r="K334" i="8"/>
  <c r="K333" i="8"/>
  <c r="K332" i="8"/>
  <c r="K331" i="8"/>
  <c r="K330" i="8"/>
  <c r="K329" i="8"/>
  <c r="K328" i="8"/>
  <c r="K327" i="8"/>
  <c r="K326" i="8"/>
  <c r="K325" i="8"/>
  <c r="K324" i="8"/>
  <c r="K323" i="8"/>
  <c r="K322" i="8"/>
  <c r="K321" i="8"/>
  <c r="K320" i="8"/>
  <c r="K319" i="8"/>
  <c r="K318" i="8"/>
  <c r="K317" i="8"/>
  <c r="K316" i="8"/>
  <c r="K315" i="8"/>
  <c r="K314" i="8"/>
  <c r="K313" i="8"/>
  <c r="K312" i="8"/>
  <c r="K311" i="8"/>
  <c r="K310" i="8"/>
  <c r="K309" i="8"/>
  <c r="K308" i="8"/>
  <c r="K307" i="8"/>
  <c r="K306" i="8"/>
  <c r="K305" i="8"/>
  <c r="K304" i="8"/>
  <c r="K303" i="8"/>
  <c r="K302" i="8"/>
  <c r="K301" i="8"/>
  <c r="K300" i="8"/>
  <c r="K299" i="8"/>
  <c r="K298" i="8"/>
  <c r="K297" i="8"/>
  <c r="K296" i="8"/>
  <c r="K295" i="8"/>
  <c r="K294" i="8"/>
  <c r="K293" i="8"/>
  <c r="K292" i="8"/>
  <c r="K291" i="8"/>
  <c r="K290" i="8"/>
  <c r="K289" i="8"/>
  <c r="K288" i="8"/>
  <c r="K287" i="8"/>
  <c r="K286" i="8"/>
  <c r="K285" i="8"/>
  <c r="K284" i="8"/>
  <c r="K283" i="8"/>
  <c r="K282" i="8"/>
  <c r="K281" i="8"/>
  <c r="K280" i="8"/>
  <c r="K279" i="8"/>
  <c r="K278" i="8"/>
  <c r="K277" i="8"/>
  <c r="K276" i="8"/>
  <c r="K275" i="8"/>
  <c r="K274" i="8"/>
  <c r="K273" i="8"/>
  <c r="K272" i="8"/>
  <c r="K271" i="8"/>
  <c r="K270" i="8"/>
  <c r="K269" i="8"/>
  <c r="K268" i="8"/>
  <c r="K267" i="8"/>
  <c r="K266" i="8"/>
  <c r="K265" i="8"/>
  <c r="K264" i="8"/>
  <c r="K263" i="8"/>
  <c r="K262" i="8"/>
  <c r="K261" i="8"/>
  <c r="K260" i="8"/>
  <c r="K259" i="8"/>
  <c r="K258" i="8"/>
  <c r="K257" i="8"/>
  <c r="K256" i="8"/>
  <c r="K255" i="8"/>
  <c r="K254" i="8"/>
  <c r="K253" i="8"/>
  <c r="K252" i="8"/>
  <c r="K251" i="8"/>
  <c r="K250" i="8"/>
  <c r="K249" i="8"/>
  <c r="K248" i="8"/>
  <c r="K247" i="8"/>
  <c r="K246" i="8"/>
  <c r="K245" i="8"/>
  <c r="K244" i="8"/>
  <c r="K243" i="8"/>
  <c r="K242" i="8"/>
  <c r="K241" i="8"/>
  <c r="K240" i="8"/>
  <c r="K239" i="8"/>
  <c r="K238" i="8"/>
  <c r="K237" i="8"/>
  <c r="K236" i="8"/>
  <c r="K235" i="8"/>
  <c r="K234" i="8"/>
  <c r="K233" i="8"/>
  <c r="K232" i="8"/>
  <c r="K231" i="8"/>
  <c r="K230" i="8"/>
  <c r="K229" i="8"/>
  <c r="K228" i="8"/>
  <c r="K227" i="8"/>
  <c r="K226" i="8"/>
  <c r="K225" i="8"/>
  <c r="K224" i="8"/>
  <c r="K223" i="8"/>
  <c r="K222" i="8"/>
  <c r="K221" i="8"/>
  <c r="K220" i="8"/>
  <c r="K219" i="8"/>
  <c r="K218" i="8"/>
  <c r="K217" i="8"/>
  <c r="K216" i="8"/>
  <c r="K215" i="8"/>
  <c r="K214" i="8"/>
  <c r="K213" i="8"/>
  <c r="K212" i="8"/>
  <c r="K211" i="8"/>
  <c r="K210" i="8"/>
  <c r="K209" i="8"/>
  <c r="K208" i="8"/>
  <c r="K207" i="8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53" i="8"/>
  <c r="F52" i="8"/>
  <c r="D41" i="8" a="1"/>
  <c r="E35" i="8"/>
  <c r="K1059" i="7"/>
  <c r="K1058" i="7"/>
  <c r="K1057" i="7"/>
  <c r="K1056" i="7"/>
  <c r="K1055" i="7"/>
  <c r="K1054" i="7"/>
  <c r="K1053" i="7"/>
  <c r="K1052" i="7"/>
  <c r="K1051" i="7"/>
  <c r="K1050" i="7"/>
  <c r="K1049" i="7"/>
  <c r="K1048" i="7"/>
  <c r="K1047" i="7"/>
  <c r="K1046" i="7"/>
  <c r="K1045" i="7"/>
  <c r="K1044" i="7"/>
  <c r="K1043" i="7"/>
  <c r="K1042" i="7"/>
  <c r="K1041" i="7"/>
  <c r="K1040" i="7"/>
  <c r="K1039" i="7"/>
  <c r="K1038" i="7"/>
  <c r="K1037" i="7"/>
  <c r="K1036" i="7"/>
  <c r="K1035" i="7"/>
  <c r="K1034" i="7"/>
  <c r="K1033" i="7"/>
  <c r="K1032" i="7"/>
  <c r="K1031" i="7"/>
  <c r="K1030" i="7"/>
  <c r="K1029" i="7"/>
  <c r="K1028" i="7"/>
  <c r="K1027" i="7"/>
  <c r="K1026" i="7"/>
  <c r="K1025" i="7"/>
  <c r="K1024" i="7"/>
  <c r="K1023" i="7"/>
  <c r="K1022" i="7"/>
  <c r="K1021" i="7"/>
  <c r="K1020" i="7"/>
  <c r="K1019" i="7"/>
  <c r="K1018" i="7"/>
  <c r="K1017" i="7"/>
  <c r="K1016" i="7"/>
  <c r="K1015" i="7"/>
  <c r="K1014" i="7"/>
  <c r="K1013" i="7"/>
  <c r="K1012" i="7"/>
  <c r="K1011" i="7"/>
  <c r="K1010" i="7"/>
  <c r="K1009" i="7"/>
  <c r="K1008" i="7"/>
  <c r="K1007" i="7"/>
  <c r="K1006" i="7"/>
  <c r="K1005" i="7"/>
  <c r="K1004" i="7"/>
  <c r="K1003" i="7"/>
  <c r="K1002" i="7"/>
  <c r="K1001" i="7"/>
  <c r="K1000" i="7"/>
  <c r="K999" i="7"/>
  <c r="K998" i="7"/>
  <c r="K997" i="7"/>
  <c r="K996" i="7"/>
  <c r="K995" i="7"/>
  <c r="K994" i="7"/>
  <c r="K993" i="7"/>
  <c r="K992" i="7"/>
  <c r="K991" i="7"/>
  <c r="K990" i="7"/>
  <c r="K989" i="7"/>
  <c r="K988" i="7"/>
  <c r="K987" i="7"/>
  <c r="K986" i="7"/>
  <c r="K985" i="7"/>
  <c r="K984" i="7"/>
  <c r="K983" i="7"/>
  <c r="K982" i="7"/>
  <c r="K981" i="7"/>
  <c r="K980" i="7"/>
  <c r="K979" i="7"/>
  <c r="K978" i="7"/>
  <c r="K977" i="7"/>
  <c r="K976" i="7"/>
  <c r="K975" i="7"/>
  <c r="K974" i="7"/>
  <c r="K973" i="7"/>
  <c r="K972" i="7"/>
  <c r="K971" i="7"/>
  <c r="K970" i="7"/>
  <c r="K969" i="7"/>
  <c r="K968" i="7"/>
  <c r="K967" i="7"/>
  <c r="K966" i="7"/>
  <c r="K965" i="7"/>
  <c r="K964" i="7"/>
  <c r="K963" i="7"/>
  <c r="K962" i="7"/>
  <c r="K961" i="7"/>
  <c r="K960" i="7"/>
  <c r="K959" i="7"/>
  <c r="K958" i="7"/>
  <c r="K957" i="7"/>
  <c r="K956" i="7"/>
  <c r="K955" i="7"/>
  <c r="K954" i="7"/>
  <c r="K953" i="7"/>
  <c r="K952" i="7"/>
  <c r="K951" i="7"/>
  <c r="K950" i="7"/>
  <c r="K949" i="7"/>
  <c r="K948" i="7"/>
  <c r="K947" i="7"/>
  <c r="K946" i="7"/>
  <c r="K945" i="7"/>
  <c r="K944" i="7"/>
  <c r="K943" i="7"/>
  <c r="K942" i="7"/>
  <c r="K941" i="7"/>
  <c r="K940" i="7"/>
  <c r="K939" i="7"/>
  <c r="K938" i="7"/>
  <c r="K937" i="7"/>
  <c r="K936" i="7"/>
  <c r="K935" i="7"/>
  <c r="K934" i="7"/>
  <c r="K933" i="7"/>
  <c r="K932" i="7"/>
  <c r="K931" i="7"/>
  <c r="K930" i="7"/>
  <c r="K929" i="7"/>
  <c r="K928" i="7"/>
  <c r="K927" i="7"/>
  <c r="K926" i="7"/>
  <c r="K925" i="7"/>
  <c r="K924" i="7"/>
  <c r="K923" i="7"/>
  <c r="K922" i="7"/>
  <c r="K921" i="7"/>
  <c r="K920" i="7"/>
  <c r="K919" i="7"/>
  <c r="K918" i="7"/>
  <c r="K917" i="7"/>
  <c r="K916" i="7"/>
  <c r="K915" i="7"/>
  <c r="K914" i="7"/>
  <c r="K913" i="7"/>
  <c r="K912" i="7"/>
  <c r="K911" i="7"/>
  <c r="K910" i="7"/>
  <c r="K909" i="7"/>
  <c r="K908" i="7"/>
  <c r="K907" i="7"/>
  <c r="K906" i="7"/>
  <c r="K905" i="7"/>
  <c r="K904" i="7"/>
  <c r="K903" i="7"/>
  <c r="K902" i="7"/>
  <c r="K901" i="7"/>
  <c r="K900" i="7"/>
  <c r="K899" i="7"/>
  <c r="K898" i="7"/>
  <c r="K897" i="7"/>
  <c r="K896" i="7"/>
  <c r="K895" i="7"/>
  <c r="K894" i="7"/>
  <c r="K893" i="7"/>
  <c r="K892" i="7"/>
  <c r="K891" i="7"/>
  <c r="K890" i="7"/>
  <c r="K889" i="7"/>
  <c r="K888" i="7"/>
  <c r="K887" i="7"/>
  <c r="K886" i="7"/>
  <c r="K885" i="7"/>
  <c r="K884" i="7"/>
  <c r="K883" i="7"/>
  <c r="K882" i="7"/>
  <c r="K881" i="7"/>
  <c r="K880" i="7"/>
  <c r="K879" i="7"/>
  <c r="K878" i="7"/>
  <c r="K877" i="7"/>
  <c r="K876" i="7"/>
  <c r="K875" i="7"/>
  <c r="K874" i="7"/>
  <c r="K873" i="7"/>
  <c r="K872" i="7"/>
  <c r="K871" i="7"/>
  <c r="K870" i="7"/>
  <c r="K869" i="7"/>
  <c r="K868" i="7"/>
  <c r="K867" i="7"/>
  <c r="K866" i="7"/>
  <c r="K865" i="7"/>
  <c r="K864" i="7"/>
  <c r="K863" i="7"/>
  <c r="K862" i="7"/>
  <c r="K861" i="7"/>
  <c r="K860" i="7"/>
  <c r="K859" i="7"/>
  <c r="K858" i="7"/>
  <c r="K857" i="7"/>
  <c r="K856" i="7"/>
  <c r="K855" i="7"/>
  <c r="K854" i="7"/>
  <c r="K853" i="7"/>
  <c r="K852" i="7"/>
  <c r="K851" i="7"/>
  <c r="K850" i="7"/>
  <c r="K849" i="7"/>
  <c r="K848" i="7"/>
  <c r="K847" i="7"/>
  <c r="K846" i="7"/>
  <c r="K845" i="7"/>
  <c r="K844" i="7"/>
  <c r="K843" i="7"/>
  <c r="K842" i="7"/>
  <c r="K841" i="7"/>
  <c r="K840" i="7"/>
  <c r="K839" i="7"/>
  <c r="K838" i="7"/>
  <c r="K837" i="7"/>
  <c r="K836" i="7"/>
  <c r="K835" i="7"/>
  <c r="K834" i="7"/>
  <c r="K833" i="7"/>
  <c r="K832" i="7"/>
  <c r="K831" i="7"/>
  <c r="K830" i="7"/>
  <c r="K829" i="7"/>
  <c r="K828" i="7"/>
  <c r="K827" i="7"/>
  <c r="K826" i="7"/>
  <c r="K825" i="7"/>
  <c r="K824" i="7"/>
  <c r="K823" i="7"/>
  <c r="K822" i="7"/>
  <c r="K821" i="7"/>
  <c r="K820" i="7"/>
  <c r="K819" i="7"/>
  <c r="K818" i="7"/>
  <c r="K817" i="7"/>
  <c r="K816" i="7"/>
  <c r="K815" i="7"/>
  <c r="K814" i="7"/>
  <c r="K813" i="7"/>
  <c r="K812" i="7"/>
  <c r="K811" i="7"/>
  <c r="K810" i="7"/>
  <c r="K809" i="7"/>
  <c r="K808" i="7"/>
  <c r="K807" i="7"/>
  <c r="K806" i="7"/>
  <c r="K805" i="7"/>
  <c r="K804" i="7"/>
  <c r="K803" i="7"/>
  <c r="K802" i="7"/>
  <c r="K801" i="7"/>
  <c r="K800" i="7"/>
  <c r="K799" i="7"/>
  <c r="K798" i="7"/>
  <c r="K797" i="7"/>
  <c r="K796" i="7"/>
  <c r="K795" i="7"/>
  <c r="K794" i="7"/>
  <c r="K793" i="7"/>
  <c r="K792" i="7"/>
  <c r="K791" i="7"/>
  <c r="K790" i="7"/>
  <c r="K789" i="7"/>
  <c r="K788" i="7"/>
  <c r="K787" i="7"/>
  <c r="K786" i="7"/>
  <c r="K785" i="7"/>
  <c r="K784" i="7"/>
  <c r="K783" i="7"/>
  <c r="K782" i="7"/>
  <c r="K781" i="7"/>
  <c r="K780" i="7"/>
  <c r="K779" i="7"/>
  <c r="K778" i="7"/>
  <c r="K777" i="7"/>
  <c r="K776" i="7"/>
  <c r="K775" i="7"/>
  <c r="K774" i="7"/>
  <c r="K773" i="7"/>
  <c r="K772" i="7"/>
  <c r="K771" i="7"/>
  <c r="K770" i="7"/>
  <c r="K769" i="7"/>
  <c r="K768" i="7"/>
  <c r="K767" i="7"/>
  <c r="K766" i="7"/>
  <c r="K765" i="7"/>
  <c r="K764" i="7"/>
  <c r="K763" i="7"/>
  <c r="K762" i="7"/>
  <c r="K761" i="7"/>
  <c r="K760" i="7"/>
  <c r="K759" i="7"/>
  <c r="K758" i="7"/>
  <c r="K757" i="7"/>
  <c r="K756" i="7"/>
  <c r="K755" i="7"/>
  <c r="K754" i="7"/>
  <c r="K753" i="7"/>
  <c r="K752" i="7"/>
  <c r="K751" i="7"/>
  <c r="K750" i="7"/>
  <c r="K749" i="7"/>
  <c r="K748" i="7"/>
  <c r="K747" i="7"/>
  <c r="K746" i="7"/>
  <c r="K745" i="7"/>
  <c r="K744" i="7"/>
  <c r="K743" i="7"/>
  <c r="K742" i="7"/>
  <c r="K741" i="7"/>
  <c r="K740" i="7"/>
  <c r="K739" i="7"/>
  <c r="K738" i="7"/>
  <c r="K737" i="7"/>
  <c r="K736" i="7"/>
  <c r="K735" i="7"/>
  <c r="K734" i="7"/>
  <c r="K733" i="7"/>
  <c r="K732" i="7"/>
  <c r="K731" i="7"/>
  <c r="K730" i="7"/>
  <c r="K729" i="7"/>
  <c r="K728" i="7"/>
  <c r="K727" i="7"/>
  <c r="K726" i="7"/>
  <c r="K725" i="7"/>
  <c r="K724" i="7"/>
  <c r="K723" i="7"/>
  <c r="K722" i="7"/>
  <c r="K721" i="7"/>
  <c r="K720" i="7"/>
  <c r="K719" i="7"/>
  <c r="K718" i="7"/>
  <c r="K717" i="7"/>
  <c r="K716" i="7"/>
  <c r="K715" i="7"/>
  <c r="K714" i="7"/>
  <c r="K713" i="7"/>
  <c r="K712" i="7"/>
  <c r="K711" i="7"/>
  <c r="K710" i="7"/>
  <c r="K709" i="7"/>
  <c r="K708" i="7"/>
  <c r="K707" i="7"/>
  <c r="K706" i="7"/>
  <c r="K705" i="7"/>
  <c r="K704" i="7"/>
  <c r="K703" i="7"/>
  <c r="K702" i="7"/>
  <c r="K701" i="7"/>
  <c r="K700" i="7"/>
  <c r="K699" i="7"/>
  <c r="K698" i="7"/>
  <c r="K697" i="7"/>
  <c r="K696" i="7"/>
  <c r="K695" i="7"/>
  <c r="K694" i="7"/>
  <c r="K693" i="7"/>
  <c r="K692" i="7"/>
  <c r="K691" i="7"/>
  <c r="K690" i="7"/>
  <c r="K689" i="7"/>
  <c r="K688" i="7"/>
  <c r="K687" i="7"/>
  <c r="K686" i="7"/>
  <c r="K685" i="7"/>
  <c r="K684" i="7"/>
  <c r="K683" i="7"/>
  <c r="K682" i="7"/>
  <c r="K681" i="7"/>
  <c r="K680" i="7"/>
  <c r="K679" i="7"/>
  <c r="K678" i="7"/>
  <c r="K677" i="7"/>
  <c r="K676" i="7"/>
  <c r="K675" i="7"/>
  <c r="K674" i="7"/>
  <c r="K673" i="7"/>
  <c r="K672" i="7"/>
  <c r="K671" i="7"/>
  <c r="K670" i="7"/>
  <c r="K669" i="7"/>
  <c r="K668" i="7"/>
  <c r="K667" i="7"/>
  <c r="K666" i="7"/>
  <c r="K665" i="7"/>
  <c r="K664" i="7"/>
  <c r="K663" i="7"/>
  <c r="K662" i="7"/>
  <c r="K661" i="7"/>
  <c r="K660" i="7"/>
  <c r="K659" i="7"/>
  <c r="K658" i="7"/>
  <c r="K657" i="7"/>
  <c r="K656" i="7"/>
  <c r="K655" i="7"/>
  <c r="K654" i="7"/>
  <c r="K653" i="7"/>
  <c r="K652" i="7"/>
  <c r="K651" i="7"/>
  <c r="K650" i="7"/>
  <c r="K649" i="7"/>
  <c r="K648" i="7"/>
  <c r="K647" i="7"/>
  <c r="K646" i="7"/>
  <c r="K645" i="7"/>
  <c r="K644" i="7"/>
  <c r="K643" i="7"/>
  <c r="K642" i="7"/>
  <c r="K641" i="7"/>
  <c r="K640" i="7"/>
  <c r="K639" i="7"/>
  <c r="K638" i="7"/>
  <c r="K637" i="7"/>
  <c r="K636" i="7"/>
  <c r="K635" i="7"/>
  <c r="K634" i="7"/>
  <c r="K633" i="7"/>
  <c r="K632" i="7"/>
  <c r="K631" i="7"/>
  <c r="K630" i="7"/>
  <c r="K629" i="7"/>
  <c r="K628" i="7"/>
  <c r="K627" i="7"/>
  <c r="K626" i="7"/>
  <c r="K625" i="7"/>
  <c r="K624" i="7"/>
  <c r="K623" i="7"/>
  <c r="K622" i="7"/>
  <c r="K621" i="7"/>
  <c r="K620" i="7"/>
  <c r="K619" i="7"/>
  <c r="K618" i="7"/>
  <c r="K617" i="7"/>
  <c r="K616" i="7"/>
  <c r="K615" i="7"/>
  <c r="K614" i="7"/>
  <c r="K613" i="7"/>
  <c r="K612" i="7"/>
  <c r="K611" i="7"/>
  <c r="K610" i="7"/>
  <c r="K609" i="7"/>
  <c r="K608" i="7"/>
  <c r="K607" i="7"/>
  <c r="K606" i="7"/>
  <c r="K605" i="7"/>
  <c r="K604" i="7"/>
  <c r="K603" i="7"/>
  <c r="K602" i="7"/>
  <c r="K601" i="7"/>
  <c r="K600" i="7"/>
  <c r="K599" i="7"/>
  <c r="K598" i="7"/>
  <c r="K597" i="7"/>
  <c r="K596" i="7"/>
  <c r="K595" i="7"/>
  <c r="K594" i="7"/>
  <c r="K593" i="7"/>
  <c r="K592" i="7"/>
  <c r="K591" i="7"/>
  <c r="K590" i="7"/>
  <c r="K589" i="7"/>
  <c r="K588" i="7"/>
  <c r="K587" i="7"/>
  <c r="K586" i="7"/>
  <c r="K585" i="7"/>
  <c r="K584" i="7"/>
  <c r="K583" i="7"/>
  <c r="K582" i="7"/>
  <c r="K581" i="7"/>
  <c r="K580" i="7"/>
  <c r="K579" i="7"/>
  <c r="K578" i="7"/>
  <c r="K577" i="7"/>
  <c r="K576" i="7"/>
  <c r="K575" i="7"/>
  <c r="K574" i="7"/>
  <c r="K573" i="7"/>
  <c r="K572" i="7"/>
  <c r="K571" i="7"/>
  <c r="K570" i="7"/>
  <c r="K569" i="7"/>
  <c r="K568" i="7"/>
  <c r="K567" i="7"/>
  <c r="K566" i="7"/>
  <c r="K565" i="7"/>
  <c r="K564" i="7"/>
  <c r="K563" i="7"/>
  <c r="K562" i="7"/>
  <c r="K561" i="7"/>
  <c r="K560" i="7"/>
  <c r="K559" i="7"/>
  <c r="K558" i="7"/>
  <c r="K557" i="7"/>
  <c r="K556" i="7"/>
  <c r="K555" i="7"/>
  <c r="K554" i="7"/>
  <c r="K553" i="7"/>
  <c r="K552" i="7"/>
  <c r="K551" i="7"/>
  <c r="K550" i="7"/>
  <c r="K549" i="7"/>
  <c r="K548" i="7"/>
  <c r="K547" i="7"/>
  <c r="K546" i="7"/>
  <c r="K545" i="7"/>
  <c r="K544" i="7"/>
  <c r="K543" i="7"/>
  <c r="K542" i="7"/>
  <c r="K541" i="7"/>
  <c r="K540" i="7"/>
  <c r="K539" i="7"/>
  <c r="K538" i="7"/>
  <c r="K537" i="7"/>
  <c r="K536" i="7"/>
  <c r="K535" i="7"/>
  <c r="K534" i="7"/>
  <c r="K533" i="7"/>
  <c r="K532" i="7"/>
  <c r="K531" i="7"/>
  <c r="K530" i="7"/>
  <c r="K529" i="7"/>
  <c r="K528" i="7"/>
  <c r="K527" i="7"/>
  <c r="K526" i="7"/>
  <c r="K525" i="7"/>
  <c r="K524" i="7"/>
  <c r="K523" i="7"/>
  <c r="K522" i="7"/>
  <c r="K521" i="7"/>
  <c r="K520" i="7"/>
  <c r="K519" i="7"/>
  <c r="K518" i="7"/>
  <c r="K517" i="7"/>
  <c r="K516" i="7"/>
  <c r="K515" i="7"/>
  <c r="K514" i="7"/>
  <c r="K513" i="7"/>
  <c r="K512" i="7"/>
  <c r="K511" i="7"/>
  <c r="K510" i="7"/>
  <c r="K509" i="7"/>
  <c r="K508" i="7"/>
  <c r="K507" i="7"/>
  <c r="K506" i="7"/>
  <c r="K505" i="7"/>
  <c r="K504" i="7"/>
  <c r="K503" i="7"/>
  <c r="K502" i="7"/>
  <c r="K501" i="7"/>
  <c r="K500" i="7"/>
  <c r="K499" i="7"/>
  <c r="K498" i="7"/>
  <c r="K497" i="7"/>
  <c r="K496" i="7"/>
  <c r="K495" i="7"/>
  <c r="K494" i="7"/>
  <c r="K493" i="7"/>
  <c r="K492" i="7"/>
  <c r="K491" i="7"/>
  <c r="K490" i="7"/>
  <c r="K489" i="7"/>
  <c r="K488" i="7"/>
  <c r="K487" i="7"/>
  <c r="K486" i="7"/>
  <c r="K485" i="7"/>
  <c r="K484" i="7"/>
  <c r="K483" i="7"/>
  <c r="K482" i="7"/>
  <c r="K481" i="7"/>
  <c r="K480" i="7"/>
  <c r="K479" i="7"/>
  <c r="K478" i="7"/>
  <c r="K477" i="7"/>
  <c r="K476" i="7"/>
  <c r="K475" i="7"/>
  <c r="K474" i="7"/>
  <c r="K473" i="7"/>
  <c r="K472" i="7"/>
  <c r="K471" i="7"/>
  <c r="K470" i="7"/>
  <c r="K469" i="7"/>
  <c r="K468" i="7"/>
  <c r="K467" i="7"/>
  <c r="K466" i="7"/>
  <c r="K465" i="7"/>
  <c r="K464" i="7"/>
  <c r="K463" i="7"/>
  <c r="K462" i="7"/>
  <c r="K461" i="7"/>
  <c r="K460" i="7"/>
  <c r="K459" i="7"/>
  <c r="K458" i="7"/>
  <c r="K457" i="7"/>
  <c r="K456" i="7"/>
  <c r="K455" i="7"/>
  <c r="K454" i="7"/>
  <c r="K453" i="7"/>
  <c r="K452" i="7"/>
  <c r="K451" i="7"/>
  <c r="K450" i="7"/>
  <c r="K449" i="7"/>
  <c r="K448" i="7"/>
  <c r="K447" i="7"/>
  <c r="K446" i="7"/>
  <c r="K445" i="7"/>
  <c r="K444" i="7"/>
  <c r="K443" i="7"/>
  <c r="K442" i="7"/>
  <c r="K441" i="7"/>
  <c r="K440" i="7"/>
  <c r="K439" i="7"/>
  <c r="K438" i="7"/>
  <c r="K437" i="7"/>
  <c r="K436" i="7"/>
  <c r="K435" i="7"/>
  <c r="K434" i="7"/>
  <c r="K433" i="7"/>
  <c r="K432" i="7"/>
  <c r="K431" i="7"/>
  <c r="K430" i="7"/>
  <c r="K429" i="7"/>
  <c r="K428" i="7"/>
  <c r="K427" i="7"/>
  <c r="K426" i="7"/>
  <c r="K425" i="7"/>
  <c r="K424" i="7"/>
  <c r="K423" i="7"/>
  <c r="K422" i="7"/>
  <c r="K421" i="7"/>
  <c r="K420" i="7"/>
  <c r="K419" i="7"/>
  <c r="K418" i="7"/>
  <c r="K417" i="7"/>
  <c r="K416" i="7"/>
  <c r="K415" i="7"/>
  <c r="K414" i="7"/>
  <c r="K413" i="7"/>
  <c r="K412" i="7"/>
  <c r="K411" i="7"/>
  <c r="K410" i="7"/>
  <c r="K409" i="7"/>
  <c r="K408" i="7"/>
  <c r="K407" i="7"/>
  <c r="K406" i="7"/>
  <c r="K405" i="7"/>
  <c r="K404" i="7"/>
  <c r="K403" i="7"/>
  <c r="K402" i="7"/>
  <c r="K401" i="7"/>
  <c r="K400" i="7"/>
  <c r="K399" i="7"/>
  <c r="K398" i="7"/>
  <c r="K397" i="7"/>
  <c r="K396" i="7"/>
  <c r="K395" i="7"/>
  <c r="K394" i="7"/>
  <c r="K393" i="7"/>
  <c r="K392" i="7"/>
  <c r="K391" i="7"/>
  <c r="K390" i="7"/>
  <c r="K389" i="7"/>
  <c r="K388" i="7"/>
  <c r="K387" i="7"/>
  <c r="K386" i="7"/>
  <c r="K385" i="7"/>
  <c r="K384" i="7"/>
  <c r="K383" i="7"/>
  <c r="K382" i="7"/>
  <c r="K381" i="7"/>
  <c r="K380" i="7"/>
  <c r="K379" i="7"/>
  <c r="K378" i="7"/>
  <c r="K377" i="7"/>
  <c r="K376" i="7"/>
  <c r="K375" i="7"/>
  <c r="K374" i="7"/>
  <c r="K373" i="7"/>
  <c r="K372" i="7"/>
  <c r="K371" i="7"/>
  <c r="K370" i="7"/>
  <c r="K369" i="7"/>
  <c r="K368" i="7"/>
  <c r="K367" i="7"/>
  <c r="K366" i="7"/>
  <c r="K365" i="7"/>
  <c r="K364" i="7"/>
  <c r="K363" i="7"/>
  <c r="K362" i="7"/>
  <c r="K361" i="7"/>
  <c r="K360" i="7"/>
  <c r="K359" i="7"/>
  <c r="K358" i="7"/>
  <c r="K357" i="7"/>
  <c r="K356" i="7"/>
  <c r="K355" i="7"/>
  <c r="K354" i="7"/>
  <c r="K353" i="7"/>
  <c r="K352" i="7"/>
  <c r="K351" i="7"/>
  <c r="K350" i="7"/>
  <c r="K349" i="7"/>
  <c r="K348" i="7"/>
  <c r="K347" i="7"/>
  <c r="K346" i="7"/>
  <c r="K345" i="7"/>
  <c r="K344" i="7"/>
  <c r="K343" i="7"/>
  <c r="K342" i="7"/>
  <c r="K341" i="7"/>
  <c r="K340" i="7"/>
  <c r="K339" i="7"/>
  <c r="K338" i="7"/>
  <c r="K337" i="7"/>
  <c r="K336" i="7"/>
  <c r="K335" i="7"/>
  <c r="K334" i="7"/>
  <c r="K333" i="7"/>
  <c r="K332" i="7"/>
  <c r="K331" i="7"/>
  <c r="K330" i="7"/>
  <c r="K329" i="7"/>
  <c r="K328" i="7"/>
  <c r="K327" i="7"/>
  <c r="K326" i="7"/>
  <c r="K325" i="7"/>
  <c r="K324" i="7"/>
  <c r="K323" i="7"/>
  <c r="K322" i="7"/>
  <c r="K321" i="7"/>
  <c r="K320" i="7"/>
  <c r="K319" i="7"/>
  <c r="K318" i="7"/>
  <c r="K317" i="7"/>
  <c r="K316" i="7"/>
  <c r="K315" i="7"/>
  <c r="K314" i="7"/>
  <c r="K313" i="7"/>
  <c r="K312" i="7"/>
  <c r="K311" i="7"/>
  <c r="K310" i="7"/>
  <c r="K309" i="7"/>
  <c r="K308" i="7"/>
  <c r="K307" i="7"/>
  <c r="K306" i="7"/>
  <c r="K305" i="7"/>
  <c r="K304" i="7"/>
  <c r="K303" i="7"/>
  <c r="K302" i="7"/>
  <c r="K301" i="7"/>
  <c r="K300" i="7"/>
  <c r="K299" i="7"/>
  <c r="K298" i="7"/>
  <c r="K297" i="7"/>
  <c r="K296" i="7"/>
  <c r="K295" i="7"/>
  <c r="K294" i="7"/>
  <c r="K293" i="7"/>
  <c r="K292" i="7"/>
  <c r="K291" i="7"/>
  <c r="K290" i="7"/>
  <c r="K289" i="7"/>
  <c r="K288" i="7"/>
  <c r="K287" i="7"/>
  <c r="K286" i="7"/>
  <c r="K285" i="7"/>
  <c r="K284" i="7"/>
  <c r="K283" i="7"/>
  <c r="K282" i="7"/>
  <c r="K281" i="7"/>
  <c r="K280" i="7"/>
  <c r="K279" i="7"/>
  <c r="K278" i="7"/>
  <c r="K277" i="7"/>
  <c r="K276" i="7"/>
  <c r="K275" i="7"/>
  <c r="K274" i="7"/>
  <c r="K273" i="7"/>
  <c r="K272" i="7"/>
  <c r="K271" i="7"/>
  <c r="K270" i="7"/>
  <c r="K269" i="7"/>
  <c r="K268" i="7"/>
  <c r="K267" i="7"/>
  <c r="K266" i="7"/>
  <c r="K265" i="7"/>
  <c r="K264" i="7"/>
  <c r="K263" i="7"/>
  <c r="K262" i="7"/>
  <c r="K261" i="7"/>
  <c r="K260" i="7"/>
  <c r="K259" i="7"/>
  <c r="K258" i="7"/>
  <c r="K257" i="7"/>
  <c r="K256" i="7"/>
  <c r="K255" i="7"/>
  <c r="K254" i="7"/>
  <c r="K253" i="7"/>
  <c r="K252" i="7"/>
  <c r="K251" i="7"/>
  <c r="K250" i="7"/>
  <c r="K249" i="7"/>
  <c r="K248" i="7"/>
  <c r="K247" i="7"/>
  <c r="K246" i="7"/>
  <c r="K245" i="7"/>
  <c r="K244" i="7"/>
  <c r="K243" i="7"/>
  <c r="K242" i="7"/>
  <c r="K241" i="7"/>
  <c r="K240" i="7"/>
  <c r="K239" i="7"/>
  <c r="K238" i="7"/>
  <c r="K237" i="7"/>
  <c r="K236" i="7"/>
  <c r="K235" i="7"/>
  <c r="K234" i="7"/>
  <c r="K233" i="7"/>
  <c r="K232" i="7"/>
  <c r="K231" i="7"/>
  <c r="K230" i="7"/>
  <c r="K229" i="7"/>
  <c r="K228" i="7"/>
  <c r="K227" i="7"/>
  <c r="K226" i="7"/>
  <c r="K225" i="7"/>
  <c r="K224" i="7"/>
  <c r="K223" i="7"/>
  <c r="K222" i="7"/>
  <c r="K221" i="7"/>
  <c r="K220" i="7"/>
  <c r="K219" i="7"/>
  <c r="K218" i="7"/>
  <c r="K217" i="7"/>
  <c r="K216" i="7"/>
  <c r="K215" i="7"/>
  <c r="K214" i="7"/>
  <c r="K213" i="7"/>
  <c r="K212" i="7"/>
  <c r="K211" i="7"/>
  <c r="K210" i="7"/>
  <c r="K209" i="7"/>
  <c r="K208" i="7"/>
  <c r="K207" i="7"/>
  <c r="K206" i="7"/>
  <c r="K205" i="7"/>
  <c r="K204" i="7"/>
  <c r="K203" i="7"/>
  <c r="K202" i="7"/>
  <c r="K201" i="7"/>
  <c r="K200" i="7"/>
  <c r="K199" i="7"/>
  <c r="K198" i="7"/>
  <c r="K197" i="7"/>
  <c r="K196" i="7"/>
  <c r="K195" i="7"/>
  <c r="K194" i="7"/>
  <c r="K193" i="7"/>
  <c r="K192" i="7"/>
  <c r="K191" i="7"/>
  <c r="K190" i="7"/>
  <c r="K189" i="7"/>
  <c r="K188" i="7"/>
  <c r="K187" i="7"/>
  <c r="K186" i="7"/>
  <c r="K185" i="7"/>
  <c r="K184" i="7"/>
  <c r="K183" i="7"/>
  <c r="K182" i="7"/>
  <c r="K181" i="7"/>
  <c r="K180" i="7"/>
  <c r="K179" i="7"/>
  <c r="K178" i="7"/>
  <c r="K177" i="7"/>
  <c r="K176" i="7"/>
  <c r="K175" i="7"/>
  <c r="K174" i="7"/>
  <c r="K173" i="7"/>
  <c r="K172" i="7"/>
  <c r="K171" i="7"/>
  <c r="K170" i="7"/>
  <c r="K169" i="7"/>
  <c r="K168" i="7"/>
  <c r="K167" i="7"/>
  <c r="K166" i="7"/>
  <c r="K165" i="7"/>
  <c r="K164" i="7"/>
  <c r="K163" i="7"/>
  <c r="K162" i="7"/>
  <c r="K161" i="7"/>
  <c r="K160" i="7"/>
  <c r="K159" i="7"/>
  <c r="K158" i="7"/>
  <c r="K157" i="7"/>
  <c r="K156" i="7"/>
  <c r="K155" i="7"/>
  <c r="K154" i="7"/>
  <c r="K153" i="7"/>
  <c r="K152" i="7"/>
  <c r="K151" i="7"/>
  <c r="K150" i="7"/>
  <c r="K149" i="7"/>
  <c r="K148" i="7"/>
  <c r="K147" i="7"/>
  <c r="K146" i="7"/>
  <c r="K145" i="7"/>
  <c r="K144" i="7"/>
  <c r="K143" i="7"/>
  <c r="K142" i="7"/>
  <c r="K141" i="7"/>
  <c r="K140" i="7"/>
  <c r="K139" i="7"/>
  <c r="K138" i="7"/>
  <c r="K137" i="7"/>
  <c r="K136" i="7"/>
  <c r="K135" i="7"/>
  <c r="K134" i="7"/>
  <c r="K133" i="7"/>
  <c r="K132" i="7"/>
  <c r="K131" i="7"/>
  <c r="K130" i="7"/>
  <c r="K129" i="7"/>
  <c r="K128" i="7"/>
  <c r="K127" i="7"/>
  <c r="K126" i="7"/>
  <c r="K125" i="7"/>
  <c r="K124" i="7"/>
  <c r="K123" i="7"/>
  <c r="K122" i="7"/>
  <c r="K121" i="7"/>
  <c r="K120" i="7"/>
  <c r="K119" i="7"/>
  <c r="K118" i="7"/>
  <c r="K117" i="7"/>
  <c r="K116" i="7"/>
  <c r="K115" i="7"/>
  <c r="K114" i="7"/>
  <c r="K113" i="7"/>
  <c r="K112" i="7"/>
  <c r="K111" i="7"/>
  <c r="K110" i="7"/>
  <c r="K109" i="7"/>
  <c r="K108" i="7"/>
  <c r="K107" i="7"/>
  <c r="K106" i="7"/>
  <c r="K105" i="7"/>
  <c r="K104" i="7"/>
  <c r="K103" i="7"/>
  <c r="K102" i="7"/>
  <c r="K101" i="7"/>
  <c r="K100" i="7"/>
  <c r="K99" i="7"/>
  <c r="K98" i="7"/>
  <c r="K97" i="7"/>
  <c r="K96" i="7"/>
  <c r="K95" i="7"/>
  <c r="K94" i="7"/>
  <c r="K93" i="7"/>
  <c r="K92" i="7"/>
  <c r="K91" i="7"/>
  <c r="K90" i="7"/>
  <c r="K89" i="7"/>
  <c r="K88" i="7"/>
  <c r="K87" i="7"/>
  <c r="K86" i="7"/>
  <c r="K85" i="7"/>
  <c r="K84" i="7"/>
  <c r="K83" i="7"/>
  <c r="K82" i="7"/>
  <c r="K81" i="7"/>
  <c r="K80" i="7"/>
  <c r="K79" i="7"/>
  <c r="K78" i="7"/>
  <c r="K77" i="7"/>
  <c r="K76" i="7"/>
  <c r="K75" i="7"/>
  <c r="K74" i="7"/>
  <c r="K73" i="7"/>
  <c r="K72" i="7"/>
  <c r="K71" i="7"/>
  <c r="K70" i="7"/>
  <c r="K69" i="7"/>
  <c r="K68" i="7"/>
  <c r="K67" i="7"/>
  <c r="K66" i="7"/>
  <c r="K65" i="7"/>
  <c r="K64" i="7"/>
  <c r="K63" i="7"/>
  <c r="K62" i="7"/>
  <c r="K53" i="7"/>
  <c r="F52" i="7"/>
  <c r="D41" i="7" a="1"/>
  <c r="E35" i="7"/>
  <c r="K1058" i="6"/>
  <c r="K1057" i="6"/>
  <c r="K1056" i="6"/>
  <c r="K1055" i="6"/>
  <c r="K1054" i="6"/>
  <c r="K1053" i="6"/>
  <c r="K1052" i="6"/>
  <c r="K1051" i="6"/>
  <c r="K1050" i="6"/>
  <c r="K1049" i="6"/>
  <c r="K1048" i="6"/>
  <c r="K1047" i="6"/>
  <c r="K1046" i="6"/>
  <c r="K1045" i="6"/>
  <c r="K1044" i="6"/>
  <c r="K1043" i="6"/>
  <c r="K1042" i="6"/>
  <c r="K1041" i="6"/>
  <c r="K1040" i="6"/>
  <c r="K1039" i="6"/>
  <c r="K1038" i="6"/>
  <c r="K1037" i="6"/>
  <c r="K1036" i="6"/>
  <c r="K1035" i="6"/>
  <c r="K1034" i="6"/>
  <c r="K1033" i="6"/>
  <c r="K1032" i="6"/>
  <c r="K1031" i="6"/>
  <c r="K1030" i="6"/>
  <c r="K1029" i="6"/>
  <c r="K1028" i="6"/>
  <c r="K1027" i="6"/>
  <c r="K1026" i="6"/>
  <c r="K1025" i="6"/>
  <c r="K1024" i="6"/>
  <c r="K1023" i="6"/>
  <c r="K1022" i="6"/>
  <c r="K1021" i="6"/>
  <c r="K1020" i="6"/>
  <c r="K1019" i="6"/>
  <c r="K1018" i="6"/>
  <c r="K1017" i="6"/>
  <c r="K1016" i="6"/>
  <c r="K1015" i="6"/>
  <c r="K1014" i="6"/>
  <c r="K1013" i="6"/>
  <c r="K1012" i="6"/>
  <c r="K1011" i="6"/>
  <c r="K1010" i="6"/>
  <c r="K1009" i="6"/>
  <c r="K1008" i="6"/>
  <c r="K1007" i="6"/>
  <c r="K1006" i="6"/>
  <c r="K1005" i="6"/>
  <c r="K1004" i="6"/>
  <c r="K1003" i="6"/>
  <c r="K1002" i="6"/>
  <c r="K1001" i="6"/>
  <c r="K1000" i="6"/>
  <c r="K999" i="6"/>
  <c r="K998" i="6"/>
  <c r="K997" i="6"/>
  <c r="K996" i="6"/>
  <c r="K995" i="6"/>
  <c r="K994" i="6"/>
  <c r="K993" i="6"/>
  <c r="K992" i="6"/>
  <c r="K991" i="6"/>
  <c r="K990" i="6"/>
  <c r="K989" i="6"/>
  <c r="K988" i="6"/>
  <c r="K987" i="6"/>
  <c r="K986" i="6"/>
  <c r="K985" i="6"/>
  <c r="K984" i="6"/>
  <c r="K983" i="6"/>
  <c r="K982" i="6"/>
  <c r="K981" i="6"/>
  <c r="K980" i="6"/>
  <c r="K979" i="6"/>
  <c r="K978" i="6"/>
  <c r="K977" i="6"/>
  <c r="K976" i="6"/>
  <c r="K975" i="6"/>
  <c r="K974" i="6"/>
  <c r="K973" i="6"/>
  <c r="K972" i="6"/>
  <c r="K971" i="6"/>
  <c r="K970" i="6"/>
  <c r="K969" i="6"/>
  <c r="K968" i="6"/>
  <c r="K967" i="6"/>
  <c r="K966" i="6"/>
  <c r="K965" i="6"/>
  <c r="K964" i="6"/>
  <c r="K963" i="6"/>
  <c r="K962" i="6"/>
  <c r="K961" i="6"/>
  <c r="K960" i="6"/>
  <c r="K959" i="6"/>
  <c r="K958" i="6"/>
  <c r="K957" i="6"/>
  <c r="K956" i="6"/>
  <c r="K955" i="6"/>
  <c r="K954" i="6"/>
  <c r="K953" i="6"/>
  <c r="K952" i="6"/>
  <c r="K951" i="6"/>
  <c r="K950" i="6"/>
  <c r="K949" i="6"/>
  <c r="K948" i="6"/>
  <c r="K947" i="6"/>
  <c r="K946" i="6"/>
  <c r="K945" i="6"/>
  <c r="K944" i="6"/>
  <c r="K943" i="6"/>
  <c r="K942" i="6"/>
  <c r="K941" i="6"/>
  <c r="K940" i="6"/>
  <c r="K939" i="6"/>
  <c r="K938" i="6"/>
  <c r="K937" i="6"/>
  <c r="K936" i="6"/>
  <c r="K935" i="6"/>
  <c r="K934" i="6"/>
  <c r="K933" i="6"/>
  <c r="K932" i="6"/>
  <c r="K931" i="6"/>
  <c r="K930" i="6"/>
  <c r="K929" i="6"/>
  <c r="K928" i="6"/>
  <c r="K927" i="6"/>
  <c r="K926" i="6"/>
  <c r="K925" i="6"/>
  <c r="K924" i="6"/>
  <c r="K923" i="6"/>
  <c r="K922" i="6"/>
  <c r="K921" i="6"/>
  <c r="K920" i="6"/>
  <c r="K919" i="6"/>
  <c r="K918" i="6"/>
  <c r="K917" i="6"/>
  <c r="K916" i="6"/>
  <c r="K915" i="6"/>
  <c r="K914" i="6"/>
  <c r="K913" i="6"/>
  <c r="K912" i="6"/>
  <c r="K911" i="6"/>
  <c r="K910" i="6"/>
  <c r="K909" i="6"/>
  <c r="K908" i="6"/>
  <c r="K907" i="6"/>
  <c r="K906" i="6"/>
  <c r="K905" i="6"/>
  <c r="K904" i="6"/>
  <c r="K903" i="6"/>
  <c r="K902" i="6"/>
  <c r="K901" i="6"/>
  <c r="K900" i="6"/>
  <c r="K899" i="6"/>
  <c r="K898" i="6"/>
  <c r="K897" i="6"/>
  <c r="K896" i="6"/>
  <c r="K895" i="6"/>
  <c r="K894" i="6"/>
  <c r="K893" i="6"/>
  <c r="K892" i="6"/>
  <c r="K891" i="6"/>
  <c r="K890" i="6"/>
  <c r="K889" i="6"/>
  <c r="K888" i="6"/>
  <c r="K887" i="6"/>
  <c r="K886" i="6"/>
  <c r="K885" i="6"/>
  <c r="K884" i="6"/>
  <c r="K883" i="6"/>
  <c r="K882" i="6"/>
  <c r="K881" i="6"/>
  <c r="K880" i="6"/>
  <c r="K879" i="6"/>
  <c r="K878" i="6"/>
  <c r="K877" i="6"/>
  <c r="K876" i="6"/>
  <c r="K875" i="6"/>
  <c r="K874" i="6"/>
  <c r="K873" i="6"/>
  <c r="K872" i="6"/>
  <c r="K871" i="6"/>
  <c r="K870" i="6"/>
  <c r="K869" i="6"/>
  <c r="K868" i="6"/>
  <c r="K867" i="6"/>
  <c r="K866" i="6"/>
  <c r="K865" i="6"/>
  <c r="K864" i="6"/>
  <c r="K863" i="6"/>
  <c r="K862" i="6"/>
  <c r="K861" i="6"/>
  <c r="K860" i="6"/>
  <c r="K859" i="6"/>
  <c r="K858" i="6"/>
  <c r="K857" i="6"/>
  <c r="K856" i="6"/>
  <c r="K855" i="6"/>
  <c r="K854" i="6"/>
  <c r="K853" i="6"/>
  <c r="K852" i="6"/>
  <c r="K851" i="6"/>
  <c r="K850" i="6"/>
  <c r="K849" i="6"/>
  <c r="K848" i="6"/>
  <c r="K847" i="6"/>
  <c r="K846" i="6"/>
  <c r="K845" i="6"/>
  <c r="K844" i="6"/>
  <c r="K843" i="6"/>
  <c r="K842" i="6"/>
  <c r="K841" i="6"/>
  <c r="K840" i="6"/>
  <c r="K839" i="6"/>
  <c r="K838" i="6"/>
  <c r="K837" i="6"/>
  <c r="K836" i="6"/>
  <c r="K835" i="6"/>
  <c r="K834" i="6"/>
  <c r="K833" i="6"/>
  <c r="K832" i="6"/>
  <c r="K831" i="6"/>
  <c r="K830" i="6"/>
  <c r="K829" i="6"/>
  <c r="K828" i="6"/>
  <c r="K827" i="6"/>
  <c r="K826" i="6"/>
  <c r="K825" i="6"/>
  <c r="K824" i="6"/>
  <c r="K823" i="6"/>
  <c r="K822" i="6"/>
  <c r="K821" i="6"/>
  <c r="K820" i="6"/>
  <c r="K819" i="6"/>
  <c r="K818" i="6"/>
  <c r="K817" i="6"/>
  <c r="K816" i="6"/>
  <c r="K815" i="6"/>
  <c r="K814" i="6"/>
  <c r="K813" i="6"/>
  <c r="K812" i="6"/>
  <c r="K811" i="6"/>
  <c r="K810" i="6"/>
  <c r="K809" i="6"/>
  <c r="K808" i="6"/>
  <c r="K807" i="6"/>
  <c r="K806" i="6"/>
  <c r="K805" i="6"/>
  <c r="K804" i="6"/>
  <c r="K803" i="6"/>
  <c r="K802" i="6"/>
  <c r="K801" i="6"/>
  <c r="K800" i="6"/>
  <c r="K799" i="6"/>
  <c r="K798" i="6"/>
  <c r="K797" i="6"/>
  <c r="K796" i="6"/>
  <c r="K795" i="6"/>
  <c r="K794" i="6"/>
  <c r="K793" i="6"/>
  <c r="K792" i="6"/>
  <c r="K791" i="6"/>
  <c r="K790" i="6"/>
  <c r="K789" i="6"/>
  <c r="K788" i="6"/>
  <c r="K787" i="6"/>
  <c r="K786" i="6"/>
  <c r="K785" i="6"/>
  <c r="K784" i="6"/>
  <c r="K783" i="6"/>
  <c r="K782" i="6"/>
  <c r="K781" i="6"/>
  <c r="K780" i="6"/>
  <c r="K779" i="6"/>
  <c r="K778" i="6"/>
  <c r="K777" i="6"/>
  <c r="K776" i="6"/>
  <c r="K775" i="6"/>
  <c r="K774" i="6"/>
  <c r="K773" i="6"/>
  <c r="K772" i="6"/>
  <c r="K771" i="6"/>
  <c r="K770" i="6"/>
  <c r="K769" i="6"/>
  <c r="K768" i="6"/>
  <c r="K767" i="6"/>
  <c r="K766" i="6"/>
  <c r="K765" i="6"/>
  <c r="K764" i="6"/>
  <c r="K763" i="6"/>
  <c r="K762" i="6"/>
  <c r="K761" i="6"/>
  <c r="K760" i="6"/>
  <c r="K759" i="6"/>
  <c r="K758" i="6"/>
  <c r="K757" i="6"/>
  <c r="K756" i="6"/>
  <c r="K755" i="6"/>
  <c r="K754" i="6"/>
  <c r="K753" i="6"/>
  <c r="K752" i="6"/>
  <c r="K751" i="6"/>
  <c r="K750" i="6"/>
  <c r="K749" i="6"/>
  <c r="K748" i="6"/>
  <c r="K747" i="6"/>
  <c r="K746" i="6"/>
  <c r="K745" i="6"/>
  <c r="K744" i="6"/>
  <c r="K743" i="6"/>
  <c r="K742" i="6"/>
  <c r="K741" i="6"/>
  <c r="K740" i="6"/>
  <c r="K739" i="6"/>
  <c r="K738" i="6"/>
  <c r="K737" i="6"/>
  <c r="K736" i="6"/>
  <c r="K735" i="6"/>
  <c r="K734" i="6"/>
  <c r="K733" i="6"/>
  <c r="K732" i="6"/>
  <c r="K731" i="6"/>
  <c r="K730" i="6"/>
  <c r="K729" i="6"/>
  <c r="K728" i="6"/>
  <c r="K727" i="6"/>
  <c r="K726" i="6"/>
  <c r="K725" i="6"/>
  <c r="K724" i="6"/>
  <c r="K723" i="6"/>
  <c r="K722" i="6"/>
  <c r="K721" i="6"/>
  <c r="K720" i="6"/>
  <c r="K719" i="6"/>
  <c r="K718" i="6"/>
  <c r="K717" i="6"/>
  <c r="K716" i="6"/>
  <c r="K715" i="6"/>
  <c r="K714" i="6"/>
  <c r="K713" i="6"/>
  <c r="K712" i="6"/>
  <c r="K711" i="6"/>
  <c r="K710" i="6"/>
  <c r="K709" i="6"/>
  <c r="K708" i="6"/>
  <c r="K707" i="6"/>
  <c r="K706" i="6"/>
  <c r="K705" i="6"/>
  <c r="K704" i="6"/>
  <c r="K703" i="6"/>
  <c r="K702" i="6"/>
  <c r="K701" i="6"/>
  <c r="K700" i="6"/>
  <c r="K699" i="6"/>
  <c r="K698" i="6"/>
  <c r="K697" i="6"/>
  <c r="K696" i="6"/>
  <c r="K695" i="6"/>
  <c r="K694" i="6"/>
  <c r="K693" i="6"/>
  <c r="K692" i="6"/>
  <c r="K691" i="6"/>
  <c r="K690" i="6"/>
  <c r="K689" i="6"/>
  <c r="K688" i="6"/>
  <c r="K687" i="6"/>
  <c r="K686" i="6"/>
  <c r="K685" i="6"/>
  <c r="K684" i="6"/>
  <c r="K683" i="6"/>
  <c r="K682" i="6"/>
  <c r="K681" i="6"/>
  <c r="K680" i="6"/>
  <c r="K679" i="6"/>
  <c r="K678" i="6"/>
  <c r="K677" i="6"/>
  <c r="K676" i="6"/>
  <c r="K675" i="6"/>
  <c r="K674" i="6"/>
  <c r="K673" i="6"/>
  <c r="K672" i="6"/>
  <c r="K671" i="6"/>
  <c r="K670" i="6"/>
  <c r="K669" i="6"/>
  <c r="K668" i="6"/>
  <c r="K667" i="6"/>
  <c r="K666" i="6"/>
  <c r="K665" i="6"/>
  <c r="K664" i="6"/>
  <c r="K663" i="6"/>
  <c r="K662" i="6"/>
  <c r="K661" i="6"/>
  <c r="K660" i="6"/>
  <c r="K659" i="6"/>
  <c r="K658" i="6"/>
  <c r="K657" i="6"/>
  <c r="K656" i="6"/>
  <c r="K655" i="6"/>
  <c r="K654" i="6"/>
  <c r="K653" i="6"/>
  <c r="K652" i="6"/>
  <c r="K651" i="6"/>
  <c r="K650" i="6"/>
  <c r="K649" i="6"/>
  <c r="K648" i="6"/>
  <c r="K647" i="6"/>
  <c r="K646" i="6"/>
  <c r="K645" i="6"/>
  <c r="K644" i="6"/>
  <c r="K643" i="6"/>
  <c r="K642" i="6"/>
  <c r="K641" i="6"/>
  <c r="K640" i="6"/>
  <c r="K639" i="6"/>
  <c r="K638" i="6"/>
  <c r="K637" i="6"/>
  <c r="K636" i="6"/>
  <c r="K635" i="6"/>
  <c r="K634" i="6"/>
  <c r="K633" i="6"/>
  <c r="K632" i="6"/>
  <c r="K631" i="6"/>
  <c r="K630" i="6"/>
  <c r="K629" i="6"/>
  <c r="K628" i="6"/>
  <c r="K627" i="6"/>
  <c r="K626" i="6"/>
  <c r="K625" i="6"/>
  <c r="K624" i="6"/>
  <c r="K623" i="6"/>
  <c r="K622" i="6"/>
  <c r="K621" i="6"/>
  <c r="K620" i="6"/>
  <c r="K619" i="6"/>
  <c r="K618" i="6"/>
  <c r="K617" i="6"/>
  <c r="K616" i="6"/>
  <c r="K615" i="6"/>
  <c r="K614" i="6"/>
  <c r="K613" i="6"/>
  <c r="K612" i="6"/>
  <c r="K611" i="6"/>
  <c r="K610" i="6"/>
  <c r="K609" i="6"/>
  <c r="K608" i="6"/>
  <c r="K607" i="6"/>
  <c r="K606" i="6"/>
  <c r="K605" i="6"/>
  <c r="K604" i="6"/>
  <c r="K603" i="6"/>
  <c r="K602" i="6"/>
  <c r="K601" i="6"/>
  <c r="K600" i="6"/>
  <c r="K599" i="6"/>
  <c r="K598" i="6"/>
  <c r="K597" i="6"/>
  <c r="K596" i="6"/>
  <c r="K595" i="6"/>
  <c r="K594" i="6"/>
  <c r="K593" i="6"/>
  <c r="K592" i="6"/>
  <c r="K591" i="6"/>
  <c r="K590" i="6"/>
  <c r="K589" i="6"/>
  <c r="K588" i="6"/>
  <c r="K587" i="6"/>
  <c r="K586" i="6"/>
  <c r="K585" i="6"/>
  <c r="K584" i="6"/>
  <c r="K583" i="6"/>
  <c r="K582" i="6"/>
  <c r="K581" i="6"/>
  <c r="K580" i="6"/>
  <c r="K579" i="6"/>
  <c r="K578" i="6"/>
  <c r="K577" i="6"/>
  <c r="K576" i="6"/>
  <c r="K575" i="6"/>
  <c r="K574" i="6"/>
  <c r="K573" i="6"/>
  <c r="K572" i="6"/>
  <c r="K571" i="6"/>
  <c r="K570" i="6"/>
  <c r="K569" i="6"/>
  <c r="K568" i="6"/>
  <c r="K567" i="6"/>
  <c r="K566" i="6"/>
  <c r="K565" i="6"/>
  <c r="K564" i="6"/>
  <c r="K563" i="6"/>
  <c r="K562" i="6"/>
  <c r="K561" i="6"/>
  <c r="K560" i="6"/>
  <c r="K559" i="6"/>
  <c r="K558" i="6"/>
  <c r="K557" i="6"/>
  <c r="K556" i="6"/>
  <c r="K555" i="6"/>
  <c r="K554" i="6"/>
  <c r="K553" i="6"/>
  <c r="K552" i="6"/>
  <c r="K551" i="6"/>
  <c r="K550" i="6"/>
  <c r="K549" i="6"/>
  <c r="K548" i="6"/>
  <c r="K547" i="6"/>
  <c r="K546" i="6"/>
  <c r="K545" i="6"/>
  <c r="K544" i="6"/>
  <c r="K543" i="6"/>
  <c r="K542" i="6"/>
  <c r="K541" i="6"/>
  <c r="K540" i="6"/>
  <c r="K539" i="6"/>
  <c r="K538" i="6"/>
  <c r="K537" i="6"/>
  <c r="K536" i="6"/>
  <c r="K535" i="6"/>
  <c r="K534" i="6"/>
  <c r="K533" i="6"/>
  <c r="K532" i="6"/>
  <c r="K531" i="6"/>
  <c r="K530" i="6"/>
  <c r="K529" i="6"/>
  <c r="K528" i="6"/>
  <c r="K527" i="6"/>
  <c r="K526" i="6"/>
  <c r="K525" i="6"/>
  <c r="K524" i="6"/>
  <c r="K523" i="6"/>
  <c r="K522" i="6"/>
  <c r="K521" i="6"/>
  <c r="K520" i="6"/>
  <c r="K519" i="6"/>
  <c r="K518" i="6"/>
  <c r="K517" i="6"/>
  <c r="K516" i="6"/>
  <c r="K515" i="6"/>
  <c r="K514" i="6"/>
  <c r="K513" i="6"/>
  <c r="K512" i="6"/>
  <c r="K511" i="6"/>
  <c r="K510" i="6"/>
  <c r="K509" i="6"/>
  <c r="K508" i="6"/>
  <c r="K507" i="6"/>
  <c r="K506" i="6"/>
  <c r="K505" i="6"/>
  <c r="K504" i="6"/>
  <c r="K503" i="6"/>
  <c r="K502" i="6"/>
  <c r="K501" i="6"/>
  <c r="K500" i="6"/>
  <c r="K499" i="6"/>
  <c r="K498" i="6"/>
  <c r="K497" i="6"/>
  <c r="K496" i="6"/>
  <c r="K495" i="6"/>
  <c r="K494" i="6"/>
  <c r="K493" i="6"/>
  <c r="K492" i="6"/>
  <c r="K491" i="6"/>
  <c r="K490" i="6"/>
  <c r="K489" i="6"/>
  <c r="K488" i="6"/>
  <c r="K487" i="6"/>
  <c r="K486" i="6"/>
  <c r="K485" i="6"/>
  <c r="K484" i="6"/>
  <c r="K483" i="6"/>
  <c r="K482" i="6"/>
  <c r="K481" i="6"/>
  <c r="K480" i="6"/>
  <c r="K479" i="6"/>
  <c r="K478" i="6"/>
  <c r="K477" i="6"/>
  <c r="K476" i="6"/>
  <c r="K475" i="6"/>
  <c r="K474" i="6"/>
  <c r="K473" i="6"/>
  <c r="K472" i="6"/>
  <c r="K471" i="6"/>
  <c r="K470" i="6"/>
  <c r="K469" i="6"/>
  <c r="K468" i="6"/>
  <c r="K467" i="6"/>
  <c r="K466" i="6"/>
  <c r="K465" i="6"/>
  <c r="K464" i="6"/>
  <c r="K463" i="6"/>
  <c r="K462" i="6"/>
  <c r="K461" i="6"/>
  <c r="K460" i="6"/>
  <c r="K459" i="6"/>
  <c r="K458" i="6"/>
  <c r="K457" i="6"/>
  <c r="K456" i="6"/>
  <c r="K455" i="6"/>
  <c r="K454" i="6"/>
  <c r="K453" i="6"/>
  <c r="K452" i="6"/>
  <c r="K451" i="6"/>
  <c r="K450" i="6"/>
  <c r="K449" i="6"/>
  <c r="K448" i="6"/>
  <c r="K447" i="6"/>
  <c r="K446" i="6"/>
  <c r="K445" i="6"/>
  <c r="K444" i="6"/>
  <c r="K443" i="6"/>
  <c r="K442" i="6"/>
  <c r="K441" i="6"/>
  <c r="K440" i="6"/>
  <c r="K439" i="6"/>
  <c r="K438" i="6"/>
  <c r="K437" i="6"/>
  <c r="K436" i="6"/>
  <c r="K435" i="6"/>
  <c r="K434" i="6"/>
  <c r="K433" i="6"/>
  <c r="K432" i="6"/>
  <c r="K431" i="6"/>
  <c r="K430" i="6"/>
  <c r="K429" i="6"/>
  <c r="K428" i="6"/>
  <c r="K427" i="6"/>
  <c r="K426" i="6"/>
  <c r="K425" i="6"/>
  <c r="K424" i="6"/>
  <c r="K423" i="6"/>
  <c r="K422" i="6"/>
  <c r="K421" i="6"/>
  <c r="K420" i="6"/>
  <c r="K419" i="6"/>
  <c r="K418" i="6"/>
  <c r="K417" i="6"/>
  <c r="K416" i="6"/>
  <c r="K415" i="6"/>
  <c r="K414" i="6"/>
  <c r="K413" i="6"/>
  <c r="K412" i="6"/>
  <c r="K411" i="6"/>
  <c r="K410" i="6"/>
  <c r="K409" i="6"/>
  <c r="K408" i="6"/>
  <c r="K407" i="6"/>
  <c r="K406" i="6"/>
  <c r="K405" i="6"/>
  <c r="K404" i="6"/>
  <c r="K403" i="6"/>
  <c r="K402" i="6"/>
  <c r="K401" i="6"/>
  <c r="K400" i="6"/>
  <c r="K399" i="6"/>
  <c r="K398" i="6"/>
  <c r="K397" i="6"/>
  <c r="K396" i="6"/>
  <c r="K395" i="6"/>
  <c r="K394" i="6"/>
  <c r="K393" i="6"/>
  <c r="K392" i="6"/>
  <c r="K391" i="6"/>
  <c r="K390" i="6"/>
  <c r="K389" i="6"/>
  <c r="K388" i="6"/>
  <c r="K387" i="6"/>
  <c r="K386" i="6"/>
  <c r="K385" i="6"/>
  <c r="K384" i="6"/>
  <c r="K383" i="6"/>
  <c r="K382" i="6"/>
  <c r="K381" i="6"/>
  <c r="K380" i="6"/>
  <c r="K379" i="6"/>
  <c r="K378" i="6"/>
  <c r="K377" i="6"/>
  <c r="K376" i="6"/>
  <c r="K375" i="6"/>
  <c r="K374" i="6"/>
  <c r="K373" i="6"/>
  <c r="K372" i="6"/>
  <c r="K371" i="6"/>
  <c r="K370" i="6"/>
  <c r="K369" i="6"/>
  <c r="K368" i="6"/>
  <c r="K367" i="6"/>
  <c r="K366" i="6"/>
  <c r="K365" i="6"/>
  <c r="K364" i="6"/>
  <c r="K363" i="6"/>
  <c r="K362" i="6"/>
  <c r="K361" i="6"/>
  <c r="K360" i="6"/>
  <c r="K359" i="6"/>
  <c r="K358" i="6"/>
  <c r="K357" i="6"/>
  <c r="K356" i="6"/>
  <c r="K355" i="6"/>
  <c r="K354" i="6"/>
  <c r="K353" i="6"/>
  <c r="K352" i="6"/>
  <c r="K351" i="6"/>
  <c r="K350" i="6"/>
  <c r="K349" i="6"/>
  <c r="K348" i="6"/>
  <c r="K347" i="6"/>
  <c r="K346" i="6"/>
  <c r="K345" i="6"/>
  <c r="K344" i="6"/>
  <c r="K343" i="6"/>
  <c r="K342" i="6"/>
  <c r="K341" i="6"/>
  <c r="K340" i="6"/>
  <c r="K339" i="6"/>
  <c r="K338" i="6"/>
  <c r="K337" i="6"/>
  <c r="K336" i="6"/>
  <c r="K335" i="6"/>
  <c r="K334" i="6"/>
  <c r="K333" i="6"/>
  <c r="K332" i="6"/>
  <c r="K331" i="6"/>
  <c r="K330" i="6"/>
  <c r="K329" i="6"/>
  <c r="K328" i="6"/>
  <c r="K327" i="6"/>
  <c r="K326" i="6"/>
  <c r="K325" i="6"/>
  <c r="K324" i="6"/>
  <c r="K323" i="6"/>
  <c r="K322" i="6"/>
  <c r="K321" i="6"/>
  <c r="K320" i="6"/>
  <c r="K319" i="6"/>
  <c r="K318" i="6"/>
  <c r="K317" i="6"/>
  <c r="K316" i="6"/>
  <c r="K315" i="6"/>
  <c r="K314" i="6"/>
  <c r="K313" i="6"/>
  <c r="K312" i="6"/>
  <c r="K311" i="6"/>
  <c r="K310" i="6"/>
  <c r="K309" i="6"/>
  <c r="K308" i="6"/>
  <c r="K307" i="6"/>
  <c r="K306" i="6"/>
  <c r="K305" i="6"/>
  <c r="K304" i="6"/>
  <c r="K303" i="6"/>
  <c r="K302" i="6"/>
  <c r="K301" i="6"/>
  <c r="K300" i="6"/>
  <c r="K299" i="6"/>
  <c r="K298" i="6"/>
  <c r="K297" i="6"/>
  <c r="K296" i="6"/>
  <c r="K295" i="6"/>
  <c r="K294" i="6"/>
  <c r="K293" i="6"/>
  <c r="K292" i="6"/>
  <c r="K291" i="6"/>
  <c r="K290" i="6"/>
  <c r="K289" i="6"/>
  <c r="K288" i="6"/>
  <c r="K287" i="6"/>
  <c r="K286" i="6"/>
  <c r="K285" i="6"/>
  <c r="K284" i="6"/>
  <c r="K283" i="6"/>
  <c r="K282" i="6"/>
  <c r="K281" i="6"/>
  <c r="K280" i="6"/>
  <c r="K279" i="6"/>
  <c r="K278" i="6"/>
  <c r="K277" i="6"/>
  <c r="K276" i="6"/>
  <c r="K275" i="6"/>
  <c r="K274" i="6"/>
  <c r="K273" i="6"/>
  <c r="K272" i="6"/>
  <c r="K271" i="6"/>
  <c r="K270" i="6"/>
  <c r="K269" i="6"/>
  <c r="K268" i="6"/>
  <c r="K267" i="6"/>
  <c r="K266" i="6"/>
  <c r="K265" i="6"/>
  <c r="K264" i="6"/>
  <c r="K263" i="6"/>
  <c r="K262" i="6"/>
  <c r="K261" i="6"/>
  <c r="K260" i="6"/>
  <c r="K259" i="6"/>
  <c r="K258" i="6"/>
  <c r="K257" i="6"/>
  <c r="K256" i="6"/>
  <c r="K255" i="6"/>
  <c r="K254" i="6"/>
  <c r="K253" i="6"/>
  <c r="K252" i="6"/>
  <c r="K251" i="6"/>
  <c r="K250" i="6"/>
  <c r="K249" i="6"/>
  <c r="K248" i="6"/>
  <c r="K247" i="6"/>
  <c r="K246" i="6"/>
  <c r="K245" i="6"/>
  <c r="K244" i="6"/>
  <c r="K243" i="6"/>
  <c r="K242" i="6"/>
  <c r="K241" i="6"/>
  <c r="K240" i="6"/>
  <c r="K239" i="6"/>
  <c r="K238" i="6"/>
  <c r="K237" i="6"/>
  <c r="K236" i="6"/>
  <c r="K235" i="6"/>
  <c r="K234" i="6"/>
  <c r="K233" i="6"/>
  <c r="K232" i="6"/>
  <c r="K231" i="6"/>
  <c r="K230" i="6"/>
  <c r="K229" i="6"/>
  <c r="K228" i="6"/>
  <c r="K227" i="6"/>
  <c r="K226" i="6"/>
  <c r="K225" i="6"/>
  <c r="K224" i="6"/>
  <c r="K223" i="6"/>
  <c r="K222" i="6"/>
  <c r="K221" i="6"/>
  <c r="K220" i="6"/>
  <c r="K219" i="6"/>
  <c r="K218" i="6"/>
  <c r="K217" i="6"/>
  <c r="K216" i="6"/>
  <c r="K215" i="6"/>
  <c r="K214" i="6"/>
  <c r="K213" i="6"/>
  <c r="K212" i="6"/>
  <c r="K211" i="6"/>
  <c r="K210" i="6"/>
  <c r="K209" i="6"/>
  <c r="K208" i="6"/>
  <c r="K207" i="6"/>
  <c r="K206" i="6"/>
  <c r="K205" i="6"/>
  <c r="K204" i="6"/>
  <c r="K203" i="6"/>
  <c r="K202" i="6"/>
  <c r="K201" i="6"/>
  <c r="K200" i="6"/>
  <c r="K199" i="6"/>
  <c r="K198" i="6"/>
  <c r="K197" i="6"/>
  <c r="K196" i="6"/>
  <c r="K195" i="6"/>
  <c r="K194" i="6"/>
  <c r="K193" i="6"/>
  <c r="K192" i="6"/>
  <c r="K191" i="6"/>
  <c r="K190" i="6"/>
  <c r="K189" i="6"/>
  <c r="K188" i="6"/>
  <c r="K187" i="6"/>
  <c r="K186" i="6"/>
  <c r="K185" i="6"/>
  <c r="K184" i="6"/>
  <c r="K183" i="6"/>
  <c r="K182" i="6"/>
  <c r="K181" i="6"/>
  <c r="K180" i="6"/>
  <c r="K179" i="6"/>
  <c r="K178" i="6"/>
  <c r="K177" i="6"/>
  <c r="K176" i="6"/>
  <c r="K175" i="6"/>
  <c r="K174" i="6"/>
  <c r="K173" i="6"/>
  <c r="K172" i="6"/>
  <c r="K171" i="6"/>
  <c r="K170" i="6"/>
  <c r="K169" i="6"/>
  <c r="K168" i="6"/>
  <c r="K167" i="6"/>
  <c r="K166" i="6"/>
  <c r="K165" i="6"/>
  <c r="K164" i="6"/>
  <c r="K163" i="6"/>
  <c r="K162" i="6"/>
  <c r="K161" i="6"/>
  <c r="K160" i="6"/>
  <c r="K159" i="6"/>
  <c r="K158" i="6"/>
  <c r="K157" i="6"/>
  <c r="K156" i="6"/>
  <c r="K155" i="6"/>
  <c r="K154" i="6"/>
  <c r="K153" i="6"/>
  <c r="K152" i="6"/>
  <c r="K151" i="6"/>
  <c r="K150" i="6"/>
  <c r="K149" i="6"/>
  <c r="K148" i="6"/>
  <c r="K147" i="6"/>
  <c r="K146" i="6"/>
  <c r="K145" i="6"/>
  <c r="K144" i="6"/>
  <c r="K143" i="6"/>
  <c r="K142" i="6"/>
  <c r="K141" i="6"/>
  <c r="K140" i="6"/>
  <c r="K139" i="6"/>
  <c r="K138" i="6"/>
  <c r="K137" i="6"/>
  <c r="K136" i="6"/>
  <c r="K135" i="6"/>
  <c r="K134" i="6"/>
  <c r="K133" i="6"/>
  <c r="K132" i="6"/>
  <c r="K131" i="6"/>
  <c r="K130" i="6"/>
  <c r="K129" i="6"/>
  <c r="K128" i="6"/>
  <c r="K127" i="6"/>
  <c r="K126" i="6"/>
  <c r="K125" i="6"/>
  <c r="K124" i="6"/>
  <c r="K123" i="6"/>
  <c r="K122" i="6"/>
  <c r="K121" i="6"/>
  <c r="K120" i="6"/>
  <c r="K119" i="6"/>
  <c r="K118" i="6"/>
  <c r="K117" i="6"/>
  <c r="K116" i="6"/>
  <c r="K115" i="6"/>
  <c r="K114" i="6"/>
  <c r="K113" i="6"/>
  <c r="K112" i="6"/>
  <c r="K111" i="6"/>
  <c r="K110" i="6"/>
  <c r="K109" i="6"/>
  <c r="K108" i="6"/>
  <c r="K107" i="6"/>
  <c r="K106" i="6"/>
  <c r="K105" i="6"/>
  <c r="K104" i="6"/>
  <c r="K103" i="6"/>
  <c r="K102" i="6"/>
  <c r="K101" i="6"/>
  <c r="K100" i="6"/>
  <c r="K99" i="6"/>
  <c r="K98" i="6"/>
  <c r="K97" i="6"/>
  <c r="K96" i="6"/>
  <c r="K95" i="6"/>
  <c r="K94" i="6"/>
  <c r="K93" i="6"/>
  <c r="K92" i="6"/>
  <c r="K91" i="6"/>
  <c r="K90" i="6"/>
  <c r="K89" i="6"/>
  <c r="K88" i="6"/>
  <c r="K87" i="6"/>
  <c r="K86" i="6"/>
  <c r="K85" i="6"/>
  <c r="K84" i="6"/>
  <c r="K83" i="6"/>
  <c r="K82" i="6"/>
  <c r="K81" i="6"/>
  <c r="K80" i="6"/>
  <c r="K79" i="6"/>
  <c r="K78" i="6"/>
  <c r="K77" i="6"/>
  <c r="K76" i="6"/>
  <c r="K75" i="6"/>
  <c r="K74" i="6"/>
  <c r="K73" i="6"/>
  <c r="K72" i="6"/>
  <c r="K71" i="6"/>
  <c r="K70" i="6"/>
  <c r="K69" i="6"/>
  <c r="K68" i="6"/>
  <c r="K67" i="6"/>
  <c r="K66" i="6"/>
  <c r="K65" i="6"/>
  <c r="K64" i="6"/>
  <c r="K63" i="6"/>
  <c r="K62" i="6"/>
  <c r="K53" i="6"/>
  <c r="F52" i="6"/>
  <c r="D41" i="6" a="1"/>
  <c r="F51" i="6" s="1"/>
  <c r="E35" i="6"/>
  <c r="K1059" i="5"/>
  <c r="K1058" i="5"/>
  <c r="K1057" i="5"/>
  <c r="K1056" i="5"/>
  <c r="K1055" i="5"/>
  <c r="K1054" i="5"/>
  <c r="K1053" i="5"/>
  <c r="K1052" i="5"/>
  <c r="K1051" i="5"/>
  <c r="K1050" i="5"/>
  <c r="K1049" i="5"/>
  <c r="K1048" i="5"/>
  <c r="K1047" i="5"/>
  <c r="K1046" i="5"/>
  <c r="K1045" i="5"/>
  <c r="K1044" i="5"/>
  <c r="K1043" i="5"/>
  <c r="K1042" i="5"/>
  <c r="K1041" i="5"/>
  <c r="K1040" i="5"/>
  <c r="K1039" i="5"/>
  <c r="K1038" i="5"/>
  <c r="K1037" i="5"/>
  <c r="K1036" i="5"/>
  <c r="K1035" i="5"/>
  <c r="K1034" i="5"/>
  <c r="K1033" i="5"/>
  <c r="K1032" i="5"/>
  <c r="K1031" i="5"/>
  <c r="K1030" i="5"/>
  <c r="K1029" i="5"/>
  <c r="K1028" i="5"/>
  <c r="K1027" i="5"/>
  <c r="K1026" i="5"/>
  <c r="K1025" i="5"/>
  <c r="K1024" i="5"/>
  <c r="K1023" i="5"/>
  <c r="K1022" i="5"/>
  <c r="K1021" i="5"/>
  <c r="K1020" i="5"/>
  <c r="K1019" i="5"/>
  <c r="K1018" i="5"/>
  <c r="K1017" i="5"/>
  <c r="K1016" i="5"/>
  <c r="K1015" i="5"/>
  <c r="K1014" i="5"/>
  <c r="K1013" i="5"/>
  <c r="K1012" i="5"/>
  <c r="K1011" i="5"/>
  <c r="K1010" i="5"/>
  <c r="K1009" i="5"/>
  <c r="K1008" i="5"/>
  <c r="K1007" i="5"/>
  <c r="K1006" i="5"/>
  <c r="K1005" i="5"/>
  <c r="K1004" i="5"/>
  <c r="K1003" i="5"/>
  <c r="K1002" i="5"/>
  <c r="K1001" i="5"/>
  <c r="K1000" i="5"/>
  <c r="K999" i="5"/>
  <c r="K998" i="5"/>
  <c r="K997" i="5"/>
  <c r="K996" i="5"/>
  <c r="K995" i="5"/>
  <c r="K994" i="5"/>
  <c r="K993" i="5"/>
  <c r="K992" i="5"/>
  <c r="K991" i="5"/>
  <c r="K990" i="5"/>
  <c r="K989" i="5"/>
  <c r="K988" i="5"/>
  <c r="K987" i="5"/>
  <c r="K986" i="5"/>
  <c r="K985" i="5"/>
  <c r="K984" i="5"/>
  <c r="K983" i="5"/>
  <c r="K982" i="5"/>
  <c r="K981" i="5"/>
  <c r="K980" i="5"/>
  <c r="K979" i="5"/>
  <c r="K978" i="5"/>
  <c r="K977" i="5"/>
  <c r="K976" i="5"/>
  <c r="K975" i="5"/>
  <c r="K974" i="5"/>
  <c r="K973" i="5"/>
  <c r="K972" i="5"/>
  <c r="K971" i="5"/>
  <c r="K970" i="5"/>
  <c r="K969" i="5"/>
  <c r="K968" i="5"/>
  <c r="K967" i="5"/>
  <c r="K966" i="5"/>
  <c r="K965" i="5"/>
  <c r="K964" i="5"/>
  <c r="K963" i="5"/>
  <c r="K962" i="5"/>
  <c r="K961" i="5"/>
  <c r="K960" i="5"/>
  <c r="K959" i="5"/>
  <c r="K958" i="5"/>
  <c r="K957" i="5"/>
  <c r="K956" i="5"/>
  <c r="K955" i="5"/>
  <c r="K954" i="5"/>
  <c r="K953" i="5"/>
  <c r="K952" i="5"/>
  <c r="K951" i="5"/>
  <c r="K950" i="5"/>
  <c r="K949" i="5"/>
  <c r="K948" i="5"/>
  <c r="K947" i="5"/>
  <c r="K946" i="5"/>
  <c r="K945" i="5"/>
  <c r="K944" i="5"/>
  <c r="K943" i="5"/>
  <c r="K942" i="5"/>
  <c r="K941" i="5"/>
  <c r="K940" i="5"/>
  <c r="K939" i="5"/>
  <c r="K938" i="5"/>
  <c r="K937" i="5"/>
  <c r="K936" i="5"/>
  <c r="K935" i="5"/>
  <c r="K934" i="5"/>
  <c r="K933" i="5"/>
  <c r="K932" i="5"/>
  <c r="K931" i="5"/>
  <c r="K930" i="5"/>
  <c r="K929" i="5"/>
  <c r="K928" i="5"/>
  <c r="K927" i="5"/>
  <c r="K926" i="5"/>
  <c r="K925" i="5"/>
  <c r="K924" i="5"/>
  <c r="K923" i="5"/>
  <c r="K922" i="5"/>
  <c r="K921" i="5"/>
  <c r="K920" i="5"/>
  <c r="K919" i="5"/>
  <c r="K918" i="5"/>
  <c r="K917" i="5"/>
  <c r="K916" i="5"/>
  <c r="K915" i="5"/>
  <c r="K914" i="5"/>
  <c r="K913" i="5"/>
  <c r="K912" i="5"/>
  <c r="K911" i="5"/>
  <c r="K910" i="5"/>
  <c r="K909" i="5"/>
  <c r="K908" i="5"/>
  <c r="K907" i="5"/>
  <c r="K906" i="5"/>
  <c r="K905" i="5"/>
  <c r="K904" i="5"/>
  <c r="K903" i="5"/>
  <c r="K902" i="5"/>
  <c r="K901" i="5"/>
  <c r="K900" i="5"/>
  <c r="K899" i="5"/>
  <c r="K898" i="5"/>
  <c r="K897" i="5"/>
  <c r="K896" i="5"/>
  <c r="K895" i="5"/>
  <c r="K894" i="5"/>
  <c r="K893" i="5"/>
  <c r="K892" i="5"/>
  <c r="K891" i="5"/>
  <c r="K890" i="5"/>
  <c r="K889" i="5"/>
  <c r="K888" i="5"/>
  <c r="K887" i="5"/>
  <c r="K886" i="5"/>
  <c r="K885" i="5"/>
  <c r="K884" i="5"/>
  <c r="K883" i="5"/>
  <c r="K882" i="5"/>
  <c r="K881" i="5"/>
  <c r="K880" i="5"/>
  <c r="K879" i="5"/>
  <c r="K878" i="5"/>
  <c r="K877" i="5"/>
  <c r="K876" i="5"/>
  <c r="K875" i="5"/>
  <c r="K874" i="5"/>
  <c r="K873" i="5"/>
  <c r="K872" i="5"/>
  <c r="K871" i="5"/>
  <c r="K870" i="5"/>
  <c r="K869" i="5"/>
  <c r="K868" i="5"/>
  <c r="K867" i="5"/>
  <c r="K866" i="5"/>
  <c r="K865" i="5"/>
  <c r="K864" i="5"/>
  <c r="K863" i="5"/>
  <c r="K862" i="5"/>
  <c r="K861" i="5"/>
  <c r="K860" i="5"/>
  <c r="K859" i="5"/>
  <c r="K858" i="5"/>
  <c r="K857" i="5"/>
  <c r="K856" i="5"/>
  <c r="K855" i="5"/>
  <c r="K854" i="5"/>
  <c r="K853" i="5"/>
  <c r="K852" i="5"/>
  <c r="K851" i="5"/>
  <c r="K850" i="5"/>
  <c r="K849" i="5"/>
  <c r="K848" i="5"/>
  <c r="K847" i="5"/>
  <c r="K846" i="5"/>
  <c r="K845" i="5"/>
  <c r="K844" i="5"/>
  <c r="K843" i="5"/>
  <c r="K842" i="5"/>
  <c r="K841" i="5"/>
  <c r="K840" i="5"/>
  <c r="K839" i="5"/>
  <c r="K838" i="5"/>
  <c r="K837" i="5"/>
  <c r="K836" i="5"/>
  <c r="K835" i="5"/>
  <c r="K834" i="5"/>
  <c r="K833" i="5"/>
  <c r="K832" i="5"/>
  <c r="K831" i="5"/>
  <c r="K830" i="5"/>
  <c r="K829" i="5"/>
  <c r="K828" i="5"/>
  <c r="K827" i="5"/>
  <c r="K826" i="5"/>
  <c r="K825" i="5"/>
  <c r="K824" i="5"/>
  <c r="K823" i="5"/>
  <c r="K822" i="5"/>
  <c r="K821" i="5"/>
  <c r="K820" i="5"/>
  <c r="K819" i="5"/>
  <c r="K818" i="5"/>
  <c r="K817" i="5"/>
  <c r="K816" i="5"/>
  <c r="K815" i="5"/>
  <c r="K814" i="5"/>
  <c r="K813" i="5"/>
  <c r="K812" i="5"/>
  <c r="K811" i="5"/>
  <c r="K810" i="5"/>
  <c r="K809" i="5"/>
  <c r="K808" i="5"/>
  <c r="K807" i="5"/>
  <c r="K806" i="5"/>
  <c r="K805" i="5"/>
  <c r="K804" i="5"/>
  <c r="K803" i="5"/>
  <c r="K802" i="5"/>
  <c r="K801" i="5"/>
  <c r="K800" i="5"/>
  <c r="K799" i="5"/>
  <c r="K798" i="5"/>
  <c r="K797" i="5"/>
  <c r="K796" i="5"/>
  <c r="K795" i="5"/>
  <c r="K794" i="5"/>
  <c r="K793" i="5"/>
  <c r="K792" i="5"/>
  <c r="K791" i="5"/>
  <c r="K790" i="5"/>
  <c r="K789" i="5"/>
  <c r="K788" i="5"/>
  <c r="K787" i="5"/>
  <c r="K786" i="5"/>
  <c r="K785" i="5"/>
  <c r="K784" i="5"/>
  <c r="K783" i="5"/>
  <c r="K782" i="5"/>
  <c r="K781" i="5"/>
  <c r="K780" i="5"/>
  <c r="K779" i="5"/>
  <c r="K778" i="5"/>
  <c r="K777" i="5"/>
  <c r="K776" i="5"/>
  <c r="K775" i="5"/>
  <c r="K774" i="5"/>
  <c r="K773" i="5"/>
  <c r="K772" i="5"/>
  <c r="K771" i="5"/>
  <c r="K770" i="5"/>
  <c r="K769" i="5"/>
  <c r="K768" i="5"/>
  <c r="K767" i="5"/>
  <c r="K766" i="5"/>
  <c r="K765" i="5"/>
  <c r="K764" i="5"/>
  <c r="K763" i="5"/>
  <c r="K762" i="5"/>
  <c r="K761" i="5"/>
  <c r="K760" i="5"/>
  <c r="K759" i="5"/>
  <c r="K758" i="5"/>
  <c r="K757" i="5"/>
  <c r="K756" i="5"/>
  <c r="K755" i="5"/>
  <c r="K754" i="5"/>
  <c r="K753" i="5"/>
  <c r="K752" i="5"/>
  <c r="K751" i="5"/>
  <c r="K750" i="5"/>
  <c r="K749" i="5"/>
  <c r="K748" i="5"/>
  <c r="K747" i="5"/>
  <c r="K746" i="5"/>
  <c r="K745" i="5"/>
  <c r="K744" i="5"/>
  <c r="K743" i="5"/>
  <c r="K742" i="5"/>
  <c r="K741" i="5"/>
  <c r="K740" i="5"/>
  <c r="K739" i="5"/>
  <c r="K738" i="5"/>
  <c r="K737" i="5"/>
  <c r="K736" i="5"/>
  <c r="K735" i="5"/>
  <c r="K734" i="5"/>
  <c r="K733" i="5"/>
  <c r="K732" i="5"/>
  <c r="K731" i="5"/>
  <c r="K730" i="5"/>
  <c r="K729" i="5"/>
  <c r="K728" i="5"/>
  <c r="K727" i="5"/>
  <c r="K726" i="5"/>
  <c r="K725" i="5"/>
  <c r="K724" i="5"/>
  <c r="K723" i="5"/>
  <c r="K722" i="5"/>
  <c r="K721" i="5"/>
  <c r="K720" i="5"/>
  <c r="K719" i="5"/>
  <c r="K718" i="5"/>
  <c r="K717" i="5"/>
  <c r="K716" i="5"/>
  <c r="K715" i="5"/>
  <c r="K714" i="5"/>
  <c r="K713" i="5"/>
  <c r="K712" i="5"/>
  <c r="K711" i="5"/>
  <c r="K710" i="5"/>
  <c r="K709" i="5"/>
  <c r="K708" i="5"/>
  <c r="K707" i="5"/>
  <c r="K706" i="5"/>
  <c r="K705" i="5"/>
  <c r="K704" i="5"/>
  <c r="K703" i="5"/>
  <c r="K702" i="5"/>
  <c r="K701" i="5"/>
  <c r="K700" i="5"/>
  <c r="K699" i="5"/>
  <c r="K698" i="5"/>
  <c r="K697" i="5"/>
  <c r="K696" i="5"/>
  <c r="K695" i="5"/>
  <c r="K694" i="5"/>
  <c r="K693" i="5"/>
  <c r="K692" i="5"/>
  <c r="K691" i="5"/>
  <c r="K690" i="5"/>
  <c r="K689" i="5"/>
  <c r="K688" i="5"/>
  <c r="K687" i="5"/>
  <c r="K686" i="5"/>
  <c r="K685" i="5"/>
  <c r="K684" i="5"/>
  <c r="K683" i="5"/>
  <c r="K682" i="5"/>
  <c r="K681" i="5"/>
  <c r="K680" i="5"/>
  <c r="K679" i="5"/>
  <c r="K678" i="5"/>
  <c r="K677" i="5"/>
  <c r="K676" i="5"/>
  <c r="K675" i="5"/>
  <c r="K674" i="5"/>
  <c r="K673" i="5"/>
  <c r="K672" i="5"/>
  <c r="K671" i="5"/>
  <c r="K670" i="5"/>
  <c r="K669" i="5"/>
  <c r="K668" i="5"/>
  <c r="K667" i="5"/>
  <c r="K666" i="5"/>
  <c r="K665" i="5"/>
  <c r="K664" i="5"/>
  <c r="K663" i="5"/>
  <c r="K662" i="5"/>
  <c r="K661" i="5"/>
  <c r="K660" i="5"/>
  <c r="K659" i="5"/>
  <c r="K658" i="5"/>
  <c r="K657" i="5"/>
  <c r="K656" i="5"/>
  <c r="K655" i="5"/>
  <c r="K654" i="5"/>
  <c r="K653" i="5"/>
  <c r="K652" i="5"/>
  <c r="K651" i="5"/>
  <c r="K650" i="5"/>
  <c r="K649" i="5"/>
  <c r="K648" i="5"/>
  <c r="K647" i="5"/>
  <c r="K646" i="5"/>
  <c r="K645" i="5"/>
  <c r="K644" i="5"/>
  <c r="K643" i="5"/>
  <c r="K642" i="5"/>
  <c r="K641" i="5"/>
  <c r="K640" i="5"/>
  <c r="K639" i="5"/>
  <c r="K638" i="5"/>
  <c r="K637" i="5"/>
  <c r="K636" i="5"/>
  <c r="K635" i="5"/>
  <c r="K634" i="5"/>
  <c r="K633" i="5"/>
  <c r="K632" i="5"/>
  <c r="K631" i="5"/>
  <c r="K630" i="5"/>
  <c r="K629" i="5"/>
  <c r="K628" i="5"/>
  <c r="K627" i="5"/>
  <c r="K626" i="5"/>
  <c r="K625" i="5"/>
  <c r="K624" i="5"/>
  <c r="K623" i="5"/>
  <c r="K622" i="5"/>
  <c r="K621" i="5"/>
  <c r="K620" i="5"/>
  <c r="K619" i="5"/>
  <c r="K618" i="5"/>
  <c r="K617" i="5"/>
  <c r="K616" i="5"/>
  <c r="K615" i="5"/>
  <c r="K614" i="5"/>
  <c r="K613" i="5"/>
  <c r="K612" i="5"/>
  <c r="K611" i="5"/>
  <c r="K610" i="5"/>
  <c r="K609" i="5"/>
  <c r="K608" i="5"/>
  <c r="K607" i="5"/>
  <c r="K606" i="5"/>
  <c r="K605" i="5"/>
  <c r="K604" i="5"/>
  <c r="K603" i="5"/>
  <c r="K602" i="5"/>
  <c r="K601" i="5"/>
  <c r="K600" i="5"/>
  <c r="K599" i="5"/>
  <c r="K598" i="5"/>
  <c r="K597" i="5"/>
  <c r="K596" i="5"/>
  <c r="K595" i="5"/>
  <c r="K594" i="5"/>
  <c r="K593" i="5"/>
  <c r="K592" i="5"/>
  <c r="K591" i="5"/>
  <c r="K590" i="5"/>
  <c r="K589" i="5"/>
  <c r="K588" i="5"/>
  <c r="K587" i="5"/>
  <c r="K586" i="5"/>
  <c r="K585" i="5"/>
  <c r="K584" i="5"/>
  <c r="K583" i="5"/>
  <c r="K582" i="5"/>
  <c r="K581" i="5"/>
  <c r="K580" i="5"/>
  <c r="K579" i="5"/>
  <c r="K578" i="5"/>
  <c r="K577" i="5"/>
  <c r="K576" i="5"/>
  <c r="K575" i="5"/>
  <c r="K574" i="5"/>
  <c r="K573" i="5"/>
  <c r="K572" i="5"/>
  <c r="K571" i="5"/>
  <c r="K570" i="5"/>
  <c r="K569" i="5"/>
  <c r="K568" i="5"/>
  <c r="K567" i="5"/>
  <c r="K566" i="5"/>
  <c r="K565" i="5"/>
  <c r="K564" i="5"/>
  <c r="K563" i="5"/>
  <c r="K562" i="5"/>
  <c r="K561" i="5"/>
  <c r="K560" i="5"/>
  <c r="K559" i="5"/>
  <c r="K558" i="5"/>
  <c r="K557" i="5"/>
  <c r="K556" i="5"/>
  <c r="K555" i="5"/>
  <c r="K554" i="5"/>
  <c r="K553" i="5"/>
  <c r="K552" i="5"/>
  <c r="K551" i="5"/>
  <c r="K550" i="5"/>
  <c r="K549" i="5"/>
  <c r="K548" i="5"/>
  <c r="K547" i="5"/>
  <c r="K546" i="5"/>
  <c r="K545" i="5"/>
  <c r="K544" i="5"/>
  <c r="K543" i="5"/>
  <c r="K542" i="5"/>
  <c r="K541" i="5"/>
  <c r="K540" i="5"/>
  <c r="K539" i="5"/>
  <c r="K538" i="5"/>
  <c r="K537" i="5"/>
  <c r="K536" i="5"/>
  <c r="K535" i="5"/>
  <c r="K534" i="5"/>
  <c r="K533" i="5"/>
  <c r="K532" i="5"/>
  <c r="K531" i="5"/>
  <c r="K530" i="5"/>
  <c r="K529" i="5"/>
  <c r="K528" i="5"/>
  <c r="K527" i="5"/>
  <c r="K526" i="5"/>
  <c r="K525" i="5"/>
  <c r="K524" i="5"/>
  <c r="K523" i="5"/>
  <c r="K522" i="5"/>
  <c r="K521" i="5"/>
  <c r="K520" i="5"/>
  <c r="K519" i="5"/>
  <c r="K518" i="5"/>
  <c r="K517" i="5"/>
  <c r="K516" i="5"/>
  <c r="K515" i="5"/>
  <c r="K514" i="5"/>
  <c r="K513" i="5"/>
  <c r="K512" i="5"/>
  <c r="K511" i="5"/>
  <c r="K510" i="5"/>
  <c r="K509" i="5"/>
  <c r="K508" i="5"/>
  <c r="K507" i="5"/>
  <c r="K506" i="5"/>
  <c r="K505" i="5"/>
  <c r="K504" i="5"/>
  <c r="K503" i="5"/>
  <c r="K502" i="5"/>
  <c r="K501" i="5"/>
  <c r="K500" i="5"/>
  <c r="K499" i="5"/>
  <c r="K498" i="5"/>
  <c r="K497" i="5"/>
  <c r="K496" i="5"/>
  <c r="K495" i="5"/>
  <c r="K494" i="5"/>
  <c r="K493" i="5"/>
  <c r="K492" i="5"/>
  <c r="K491" i="5"/>
  <c r="K490" i="5"/>
  <c r="K489" i="5"/>
  <c r="K488" i="5"/>
  <c r="K487" i="5"/>
  <c r="K486" i="5"/>
  <c r="K485" i="5"/>
  <c r="K484" i="5"/>
  <c r="K483" i="5"/>
  <c r="K482" i="5"/>
  <c r="K481" i="5"/>
  <c r="K480" i="5"/>
  <c r="K479" i="5"/>
  <c r="K478" i="5"/>
  <c r="K477" i="5"/>
  <c r="K476" i="5"/>
  <c r="K475" i="5"/>
  <c r="K474" i="5"/>
  <c r="K473" i="5"/>
  <c r="K472" i="5"/>
  <c r="K471" i="5"/>
  <c r="K470" i="5"/>
  <c r="K469" i="5"/>
  <c r="K468" i="5"/>
  <c r="K467" i="5"/>
  <c r="K466" i="5"/>
  <c r="K465" i="5"/>
  <c r="K464" i="5"/>
  <c r="K463" i="5"/>
  <c r="K462" i="5"/>
  <c r="K461" i="5"/>
  <c r="K460" i="5"/>
  <c r="K459" i="5"/>
  <c r="K458" i="5"/>
  <c r="K457" i="5"/>
  <c r="K456" i="5"/>
  <c r="K455" i="5"/>
  <c r="K454" i="5"/>
  <c r="K453" i="5"/>
  <c r="K452" i="5"/>
  <c r="K451" i="5"/>
  <c r="K450" i="5"/>
  <c r="K449" i="5"/>
  <c r="K448" i="5"/>
  <c r="K447" i="5"/>
  <c r="K446" i="5"/>
  <c r="K445" i="5"/>
  <c r="K444" i="5"/>
  <c r="K443" i="5"/>
  <c r="K442" i="5"/>
  <c r="K441" i="5"/>
  <c r="K440" i="5"/>
  <c r="K439" i="5"/>
  <c r="K438" i="5"/>
  <c r="K437" i="5"/>
  <c r="K436" i="5"/>
  <c r="K435" i="5"/>
  <c r="K434" i="5"/>
  <c r="K433" i="5"/>
  <c r="K432" i="5"/>
  <c r="K431" i="5"/>
  <c r="K430" i="5"/>
  <c r="K429" i="5"/>
  <c r="K428" i="5"/>
  <c r="K427" i="5"/>
  <c r="K426" i="5"/>
  <c r="K425" i="5"/>
  <c r="K424" i="5"/>
  <c r="K423" i="5"/>
  <c r="K422" i="5"/>
  <c r="K421" i="5"/>
  <c r="K420" i="5"/>
  <c r="K419" i="5"/>
  <c r="K418" i="5"/>
  <c r="K417" i="5"/>
  <c r="K416" i="5"/>
  <c r="K415" i="5"/>
  <c r="K414" i="5"/>
  <c r="K413" i="5"/>
  <c r="K412" i="5"/>
  <c r="K411" i="5"/>
  <c r="K410" i="5"/>
  <c r="K409" i="5"/>
  <c r="K408" i="5"/>
  <c r="K407" i="5"/>
  <c r="K406" i="5"/>
  <c r="K405" i="5"/>
  <c r="K404" i="5"/>
  <c r="K403" i="5"/>
  <c r="K402" i="5"/>
  <c r="K401" i="5"/>
  <c r="K400" i="5"/>
  <c r="K399" i="5"/>
  <c r="K398" i="5"/>
  <c r="K397" i="5"/>
  <c r="K396" i="5"/>
  <c r="K395" i="5"/>
  <c r="K394" i="5"/>
  <c r="K393" i="5"/>
  <c r="K392" i="5"/>
  <c r="K391" i="5"/>
  <c r="K390" i="5"/>
  <c r="K389" i="5"/>
  <c r="K388" i="5"/>
  <c r="K387" i="5"/>
  <c r="K386" i="5"/>
  <c r="K385" i="5"/>
  <c r="K384" i="5"/>
  <c r="K383" i="5"/>
  <c r="K382" i="5"/>
  <c r="K381" i="5"/>
  <c r="K380" i="5"/>
  <c r="K379" i="5"/>
  <c r="K378" i="5"/>
  <c r="K377" i="5"/>
  <c r="K376" i="5"/>
  <c r="K375" i="5"/>
  <c r="K374" i="5"/>
  <c r="K373" i="5"/>
  <c r="K372" i="5"/>
  <c r="K371" i="5"/>
  <c r="K370" i="5"/>
  <c r="K369" i="5"/>
  <c r="K368" i="5"/>
  <c r="K367" i="5"/>
  <c r="K366" i="5"/>
  <c r="K365" i="5"/>
  <c r="K364" i="5"/>
  <c r="K363" i="5"/>
  <c r="K362" i="5"/>
  <c r="K361" i="5"/>
  <c r="K360" i="5"/>
  <c r="K359" i="5"/>
  <c r="K358" i="5"/>
  <c r="K357" i="5"/>
  <c r="K356" i="5"/>
  <c r="K355" i="5"/>
  <c r="K354" i="5"/>
  <c r="K353" i="5"/>
  <c r="K352" i="5"/>
  <c r="K351" i="5"/>
  <c r="K350" i="5"/>
  <c r="K349" i="5"/>
  <c r="K348" i="5"/>
  <c r="K347" i="5"/>
  <c r="K346" i="5"/>
  <c r="K345" i="5"/>
  <c r="K344" i="5"/>
  <c r="K343" i="5"/>
  <c r="K342" i="5"/>
  <c r="K341" i="5"/>
  <c r="K340" i="5"/>
  <c r="K339" i="5"/>
  <c r="K338" i="5"/>
  <c r="K337" i="5"/>
  <c r="K336" i="5"/>
  <c r="K335" i="5"/>
  <c r="K334" i="5"/>
  <c r="K333" i="5"/>
  <c r="K332" i="5"/>
  <c r="K331" i="5"/>
  <c r="K330" i="5"/>
  <c r="K329" i="5"/>
  <c r="K328" i="5"/>
  <c r="K327" i="5"/>
  <c r="K326" i="5"/>
  <c r="K325" i="5"/>
  <c r="K324" i="5"/>
  <c r="K323" i="5"/>
  <c r="K322" i="5"/>
  <c r="K321" i="5"/>
  <c r="K320" i="5"/>
  <c r="K319" i="5"/>
  <c r="K318" i="5"/>
  <c r="K317" i="5"/>
  <c r="K316" i="5"/>
  <c r="K315" i="5"/>
  <c r="K314" i="5"/>
  <c r="K313" i="5"/>
  <c r="K312" i="5"/>
  <c r="K311" i="5"/>
  <c r="K310" i="5"/>
  <c r="K309" i="5"/>
  <c r="K308" i="5"/>
  <c r="K307" i="5"/>
  <c r="K306" i="5"/>
  <c r="K305" i="5"/>
  <c r="K304" i="5"/>
  <c r="K303" i="5"/>
  <c r="K302" i="5"/>
  <c r="K301" i="5"/>
  <c r="K300" i="5"/>
  <c r="K299" i="5"/>
  <c r="K298" i="5"/>
  <c r="K297" i="5"/>
  <c r="K296" i="5"/>
  <c r="K295" i="5"/>
  <c r="K294" i="5"/>
  <c r="K293" i="5"/>
  <c r="K292" i="5"/>
  <c r="K291" i="5"/>
  <c r="K290" i="5"/>
  <c r="K289" i="5"/>
  <c r="K288" i="5"/>
  <c r="K287" i="5"/>
  <c r="K286" i="5"/>
  <c r="K285" i="5"/>
  <c r="K284" i="5"/>
  <c r="K283" i="5"/>
  <c r="K282" i="5"/>
  <c r="K281" i="5"/>
  <c r="K280" i="5"/>
  <c r="K279" i="5"/>
  <c r="K278" i="5"/>
  <c r="K277" i="5"/>
  <c r="K276" i="5"/>
  <c r="K275" i="5"/>
  <c r="K274" i="5"/>
  <c r="K273" i="5"/>
  <c r="K272" i="5"/>
  <c r="K271" i="5"/>
  <c r="K270" i="5"/>
  <c r="K269" i="5"/>
  <c r="K268" i="5"/>
  <c r="K267" i="5"/>
  <c r="K266" i="5"/>
  <c r="K265" i="5"/>
  <c r="K264" i="5"/>
  <c r="K263" i="5"/>
  <c r="K262" i="5"/>
  <c r="K261" i="5"/>
  <c r="K260" i="5"/>
  <c r="K259" i="5"/>
  <c r="K258" i="5"/>
  <c r="K257" i="5"/>
  <c r="K256" i="5"/>
  <c r="K255" i="5"/>
  <c r="K254" i="5"/>
  <c r="K253" i="5"/>
  <c r="K252" i="5"/>
  <c r="K251" i="5"/>
  <c r="K250" i="5"/>
  <c r="K249" i="5"/>
  <c r="K248" i="5"/>
  <c r="K247" i="5"/>
  <c r="K246" i="5"/>
  <c r="K245" i="5"/>
  <c r="K244" i="5"/>
  <c r="K243" i="5"/>
  <c r="K242" i="5"/>
  <c r="K241" i="5"/>
  <c r="K240" i="5"/>
  <c r="K239" i="5"/>
  <c r="K238" i="5"/>
  <c r="K237" i="5"/>
  <c r="K236" i="5"/>
  <c r="K235" i="5"/>
  <c r="K234" i="5"/>
  <c r="K233" i="5"/>
  <c r="K232" i="5"/>
  <c r="K231" i="5"/>
  <c r="K230" i="5"/>
  <c r="K229" i="5"/>
  <c r="K228" i="5"/>
  <c r="K227" i="5"/>
  <c r="K226" i="5"/>
  <c r="K225" i="5"/>
  <c r="K224" i="5"/>
  <c r="K223" i="5"/>
  <c r="K222" i="5"/>
  <c r="K221" i="5"/>
  <c r="K220" i="5"/>
  <c r="K219" i="5"/>
  <c r="K218" i="5"/>
  <c r="K217" i="5"/>
  <c r="K216" i="5"/>
  <c r="K215" i="5"/>
  <c r="K214" i="5"/>
  <c r="K213" i="5"/>
  <c r="K212" i="5"/>
  <c r="K211" i="5"/>
  <c r="K210" i="5"/>
  <c r="K209" i="5"/>
  <c r="K208" i="5"/>
  <c r="K207" i="5"/>
  <c r="K206" i="5"/>
  <c r="K205" i="5"/>
  <c r="K204" i="5"/>
  <c r="K203" i="5"/>
  <c r="K202" i="5"/>
  <c r="K201" i="5"/>
  <c r="K200" i="5"/>
  <c r="K199" i="5"/>
  <c r="K198" i="5"/>
  <c r="K197" i="5"/>
  <c r="K196" i="5"/>
  <c r="K195" i="5"/>
  <c r="K194" i="5"/>
  <c r="K193" i="5"/>
  <c r="K192" i="5"/>
  <c r="K191" i="5"/>
  <c r="K190" i="5"/>
  <c r="K189" i="5"/>
  <c r="K188" i="5"/>
  <c r="K187" i="5"/>
  <c r="K186" i="5"/>
  <c r="K185" i="5"/>
  <c r="K184" i="5"/>
  <c r="K183" i="5"/>
  <c r="K182" i="5"/>
  <c r="K181" i="5"/>
  <c r="K180" i="5"/>
  <c r="K179" i="5"/>
  <c r="K178" i="5"/>
  <c r="K177" i="5"/>
  <c r="K176" i="5"/>
  <c r="K175" i="5"/>
  <c r="K174" i="5"/>
  <c r="K173" i="5"/>
  <c r="K172" i="5"/>
  <c r="K171" i="5"/>
  <c r="K170" i="5"/>
  <c r="K169" i="5"/>
  <c r="K168" i="5"/>
  <c r="K167" i="5"/>
  <c r="K166" i="5"/>
  <c r="K165" i="5"/>
  <c r="K164" i="5"/>
  <c r="K163" i="5"/>
  <c r="K162" i="5"/>
  <c r="K161" i="5"/>
  <c r="K160" i="5"/>
  <c r="K159" i="5"/>
  <c r="K158" i="5"/>
  <c r="K157" i="5"/>
  <c r="K156" i="5"/>
  <c r="K155" i="5"/>
  <c r="K154" i="5"/>
  <c r="K153" i="5"/>
  <c r="K152" i="5"/>
  <c r="K151" i="5"/>
  <c r="K150" i="5"/>
  <c r="K149" i="5"/>
  <c r="K148" i="5"/>
  <c r="K147" i="5"/>
  <c r="K146" i="5"/>
  <c r="K145" i="5"/>
  <c r="K144" i="5"/>
  <c r="K143" i="5"/>
  <c r="K142" i="5"/>
  <c r="K141" i="5"/>
  <c r="K140" i="5"/>
  <c r="K139" i="5"/>
  <c r="K138" i="5"/>
  <c r="K137" i="5"/>
  <c r="K136" i="5"/>
  <c r="K135" i="5"/>
  <c r="K134" i="5"/>
  <c r="K133" i="5"/>
  <c r="K132" i="5"/>
  <c r="K131" i="5"/>
  <c r="K130" i="5"/>
  <c r="K129" i="5"/>
  <c r="K128" i="5"/>
  <c r="K127" i="5"/>
  <c r="K126" i="5"/>
  <c r="K125" i="5"/>
  <c r="K124" i="5"/>
  <c r="K123" i="5"/>
  <c r="K122" i="5"/>
  <c r="K121" i="5"/>
  <c r="K120" i="5"/>
  <c r="K119" i="5"/>
  <c r="K118" i="5"/>
  <c r="K117" i="5"/>
  <c r="K116" i="5"/>
  <c r="K115" i="5"/>
  <c r="K114" i="5"/>
  <c r="K113" i="5"/>
  <c r="K112" i="5"/>
  <c r="K111" i="5"/>
  <c r="K110" i="5"/>
  <c r="K109" i="5"/>
  <c r="K108" i="5"/>
  <c r="K107" i="5"/>
  <c r="K106" i="5"/>
  <c r="K105" i="5"/>
  <c r="K104" i="5"/>
  <c r="K103" i="5"/>
  <c r="K102" i="5"/>
  <c r="K101" i="5"/>
  <c r="K100" i="5"/>
  <c r="K99" i="5"/>
  <c r="K98" i="5"/>
  <c r="K97" i="5"/>
  <c r="K96" i="5"/>
  <c r="K95" i="5"/>
  <c r="K94" i="5"/>
  <c r="K93" i="5"/>
  <c r="K92" i="5"/>
  <c r="K91" i="5"/>
  <c r="K90" i="5"/>
  <c r="K89" i="5"/>
  <c r="K88" i="5"/>
  <c r="K87" i="5"/>
  <c r="K86" i="5"/>
  <c r="K85" i="5"/>
  <c r="K84" i="5"/>
  <c r="K83" i="5"/>
  <c r="K82" i="5"/>
  <c r="K81" i="5"/>
  <c r="K80" i="5"/>
  <c r="K79" i="5"/>
  <c r="K78" i="5"/>
  <c r="K77" i="5"/>
  <c r="K76" i="5"/>
  <c r="K75" i="5"/>
  <c r="K74" i="5"/>
  <c r="K73" i="5"/>
  <c r="K72" i="5"/>
  <c r="K71" i="5"/>
  <c r="K70" i="5"/>
  <c r="K69" i="5"/>
  <c r="K68" i="5"/>
  <c r="K67" i="5"/>
  <c r="K66" i="5"/>
  <c r="K65" i="5"/>
  <c r="K64" i="5"/>
  <c r="K63" i="5"/>
  <c r="K62" i="5"/>
  <c r="K53" i="5"/>
  <c r="F52" i="5"/>
  <c r="D41" i="5" a="1"/>
  <c r="E35" i="5"/>
  <c r="K1059" i="4"/>
  <c r="K1058" i="4"/>
  <c r="K1057" i="4"/>
  <c r="K1056" i="4"/>
  <c r="K1055" i="4"/>
  <c r="K1054" i="4"/>
  <c r="K1053" i="4"/>
  <c r="K1052" i="4"/>
  <c r="K1051" i="4"/>
  <c r="K1050" i="4"/>
  <c r="K1049" i="4"/>
  <c r="K1048" i="4"/>
  <c r="K1047" i="4"/>
  <c r="K1046" i="4"/>
  <c r="K1045" i="4"/>
  <c r="K1044" i="4"/>
  <c r="K1043" i="4"/>
  <c r="K1042" i="4"/>
  <c r="K1041" i="4"/>
  <c r="K1040" i="4"/>
  <c r="K1039" i="4"/>
  <c r="K1038" i="4"/>
  <c r="K1037" i="4"/>
  <c r="K1036" i="4"/>
  <c r="K1035" i="4"/>
  <c r="K1034" i="4"/>
  <c r="K1033" i="4"/>
  <c r="K1032" i="4"/>
  <c r="K1031" i="4"/>
  <c r="K1030" i="4"/>
  <c r="K1029" i="4"/>
  <c r="K1028" i="4"/>
  <c r="K1027" i="4"/>
  <c r="K1026" i="4"/>
  <c r="K1025" i="4"/>
  <c r="K1024" i="4"/>
  <c r="K1023" i="4"/>
  <c r="K1022" i="4"/>
  <c r="K1021" i="4"/>
  <c r="K1020" i="4"/>
  <c r="K1019" i="4"/>
  <c r="K1018" i="4"/>
  <c r="K1017" i="4"/>
  <c r="K1016" i="4"/>
  <c r="K1015" i="4"/>
  <c r="K1014" i="4"/>
  <c r="K1013" i="4"/>
  <c r="K1012" i="4"/>
  <c r="K1011" i="4"/>
  <c r="K1010" i="4"/>
  <c r="K1009" i="4"/>
  <c r="K1008" i="4"/>
  <c r="K1007" i="4"/>
  <c r="K1006" i="4"/>
  <c r="K1005" i="4"/>
  <c r="K1004" i="4"/>
  <c r="K1003" i="4"/>
  <c r="K1002" i="4"/>
  <c r="K1001" i="4"/>
  <c r="K1000" i="4"/>
  <c r="K999" i="4"/>
  <c r="K998" i="4"/>
  <c r="K997" i="4"/>
  <c r="K996" i="4"/>
  <c r="K995" i="4"/>
  <c r="K994" i="4"/>
  <c r="K993" i="4"/>
  <c r="K992" i="4"/>
  <c r="K991" i="4"/>
  <c r="K990" i="4"/>
  <c r="K989" i="4"/>
  <c r="K988" i="4"/>
  <c r="K987" i="4"/>
  <c r="K986" i="4"/>
  <c r="K985" i="4"/>
  <c r="K984" i="4"/>
  <c r="K983" i="4"/>
  <c r="K982" i="4"/>
  <c r="K981" i="4"/>
  <c r="K980" i="4"/>
  <c r="K979" i="4"/>
  <c r="K978" i="4"/>
  <c r="K977" i="4"/>
  <c r="K976" i="4"/>
  <c r="K975" i="4"/>
  <c r="K974" i="4"/>
  <c r="K973" i="4"/>
  <c r="K972" i="4"/>
  <c r="K971" i="4"/>
  <c r="K970" i="4"/>
  <c r="K969" i="4"/>
  <c r="K968" i="4"/>
  <c r="K967" i="4"/>
  <c r="K966" i="4"/>
  <c r="K965" i="4"/>
  <c r="K964" i="4"/>
  <c r="K963" i="4"/>
  <c r="K962" i="4"/>
  <c r="K961" i="4"/>
  <c r="K960" i="4"/>
  <c r="K959" i="4"/>
  <c r="K958" i="4"/>
  <c r="K957" i="4"/>
  <c r="K956" i="4"/>
  <c r="K955" i="4"/>
  <c r="K954" i="4"/>
  <c r="K953" i="4"/>
  <c r="K952" i="4"/>
  <c r="K951" i="4"/>
  <c r="K950" i="4"/>
  <c r="K949" i="4"/>
  <c r="K948" i="4"/>
  <c r="K947" i="4"/>
  <c r="K946" i="4"/>
  <c r="K945" i="4"/>
  <c r="K944" i="4"/>
  <c r="K943" i="4"/>
  <c r="K942" i="4"/>
  <c r="K941" i="4"/>
  <c r="K940" i="4"/>
  <c r="K939" i="4"/>
  <c r="K938" i="4"/>
  <c r="K937" i="4"/>
  <c r="K936" i="4"/>
  <c r="K935" i="4"/>
  <c r="K934" i="4"/>
  <c r="K933" i="4"/>
  <c r="K932" i="4"/>
  <c r="K931" i="4"/>
  <c r="K930" i="4"/>
  <c r="K929" i="4"/>
  <c r="K928" i="4"/>
  <c r="K927" i="4"/>
  <c r="K926" i="4"/>
  <c r="K925" i="4"/>
  <c r="K924" i="4"/>
  <c r="K923" i="4"/>
  <c r="K922" i="4"/>
  <c r="K921" i="4"/>
  <c r="K920" i="4"/>
  <c r="K919" i="4"/>
  <c r="K918" i="4"/>
  <c r="K917" i="4"/>
  <c r="K916" i="4"/>
  <c r="K915" i="4"/>
  <c r="K914" i="4"/>
  <c r="K913" i="4"/>
  <c r="K912" i="4"/>
  <c r="K911" i="4"/>
  <c r="K910" i="4"/>
  <c r="K909" i="4"/>
  <c r="K908" i="4"/>
  <c r="K907" i="4"/>
  <c r="K906" i="4"/>
  <c r="K905" i="4"/>
  <c r="K904" i="4"/>
  <c r="K903" i="4"/>
  <c r="K902" i="4"/>
  <c r="K901" i="4"/>
  <c r="K900" i="4"/>
  <c r="K899" i="4"/>
  <c r="K898" i="4"/>
  <c r="K897" i="4"/>
  <c r="K896" i="4"/>
  <c r="K895" i="4"/>
  <c r="K894" i="4"/>
  <c r="K893" i="4"/>
  <c r="K892" i="4"/>
  <c r="K891" i="4"/>
  <c r="K890" i="4"/>
  <c r="K889" i="4"/>
  <c r="K888" i="4"/>
  <c r="K887" i="4"/>
  <c r="K886" i="4"/>
  <c r="K885" i="4"/>
  <c r="K884" i="4"/>
  <c r="K883" i="4"/>
  <c r="K882" i="4"/>
  <c r="K881" i="4"/>
  <c r="K880" i="4"/>
  <c r="K879" i="4"/>
  <c r="K878" i="4"/>
  <c r="K877" i="4"/>
  <c r="K876" i="4"/>
  <c r="K875" i="4"/>
  <c r="K874" i="4"/>
  <c r="K873" i="4"/>
  <c r="K872" i="4"/>
  <c r="K871" i="4"/>
  <c r="K870" i="4"/>
  <c r="K869" i="4"/>
  <c r="K868" i="4"/>
  <c r="K867" i="4"/>
  <c r="K866" i="4"/>
  <c r="K865" i="4"/>
  <c r="K864" i="4"/>
  <c r="K863" i="4"/>
  <c r="K862" i="4"/>
  <c r="K861" i="4"/>
  <c r="K860" i="4"/>
  <c r="K859" i="4"/>
  <c r="K858" i="4"/>
  <c r="K857" i="4"/>
  <c r="K856" i="4"/>
  <c r="K855" i="4"/>
  <c r="K854" i="4"/>
  <c r="K853" i="4"/>
  <c r="K852" i="4"/>
  <c r="K851" i="4"/>
  <c r="K850" i="4"/>
  <c r="K849" i="4"/>
  <c r="K848" i="4"/>
  <c r="K847" i="4"/>
  <c r="K846" i="4"/>
  <c r="K845" i="4"/>
  <c r="K844" i="4"/>
  <c r="K843" i="4"/>
  <c r="K842" i="4"/>
  <c r="K841" i="4"/>
  <c r="K840" i="4"/>
  <c r="K839" i="4"/>
  <c r="K838" i="4"/>
  <c r="K837" i="4"/>
  <c r="K836" i="4"/>
  <c r="K835" i="4"/>
  <c r="K834" i="4"/>
  <c r="K833" i="4"/>
  <c r="K832" i="4"/>
  <c r="K831" i="4"/>
  <c r="K830" i="4"/>
  <c r="K829" i="4"/>
  <c r="K828" i="4"/>
  <c r="K827" i="4"/>
  <c r="K826" i="4"/>
  <c r="K825" i="4"/>
  <c r="K824" i="4"/>
  <c r="K823" i="4"/>
  <c r="K822" i="4"/>
  <c r="K821" i="4"/>
  <c r="K820" i="4"/>
  <c r="K819" i="4"/>
  <c r="K818" i="4"/>
  <c r="K817" i="4"/>
  <c r="K816" i="4"/>
  <c r="K815" i="4"/>
  <c r="K814" i="4"/>
  <c r="K813" i="4"/>
  <c r="K812" i="4"/>
  <c r="K811" i="4"/>
  <c r="K810" i="4"/>
  <c r="K809" i="4"/>
  <c r="K808" i="4"/>
  <c r="K807" i="4"/>
  <c r="K806" i="4"/>
  <c r="K805" i="4"/>
  <c r="K804" i="4"/>
  <c r="K803" i="4"/>
  <c r="K802" i="4"/>
  <c r="K801" i="4"/>
  <c r="K800" i="4"/>
  <c r="K799" i="4"/>
  <c r="K798" i="4"/>
  <c r="K797" i="4"/>
  <c r="K796" i="4"/>
  <c r="K795" i="4"/>
  <c r="K794" i="4"/>
  <c r="K793" i="4"/>
  <c r="K792" i="4"/>
  <c r="K791" i="4"/>
  <c r="K790" i="4"/>
  <c r="K789" i="4"/>
  <c r="K788" i="4"/>
  <c r="K787" i="4"/>
  <c r="K786" i="4"/>
  <c r="K785" i="4"/>
  <c r="K784" i="4"/>
  <c r="K783" i="4"/>
  <c r="K782" i="4"/>
  <c r="K781" i="4"/>
  <c r="K780" i="4"/>
  <c r="K779" i="4"/>
  <c r="K778" i="4"/>
  <c r="K777" i="4"/>
  <c r="K776" i="4"/>
  <c r="K775" i="4"/>
  <c r="K774" i="4"/>
  <c r="K773" i="4"/>
  <c r="K772" i="4"/>
  <c r="K771" i="4"/>
  <c r="K770" i="4"/>
  <c r="K769" i="4"/>
  <c r="K768" i="4"/>
  <c r="K767" i="4"/>
  <c r="K766" i="4"/>
  <c r="K765" i="4"/>
  <c r="K764" i="4"/>
  <c r="K763" i="4"/>
  <c r="K762" i="4"/>
  <c r="K761" i="4"/>
  <c r="K760" i="4"/>
  <c r="K759" i="4"/>
  <c r="K758" i="4"/>
  <c r="K757" i="4"/>
  <c r="K756" i="4"/>
  <c r="K755" i="4"/>
  <c r="K754" i="4"/>
  <c r="K753" i="4"/>
  <c r="K752" i="4"/>
  <c r="K751" i="4"/>
  <c r="K750" i="4"/>
  <c r="K749" i="4"/>
  <c r="K748" i="4"/>
  <c r="K747" i="4"/>
  <c r="K746" i="4"/>
  <c r="K745" i="4"/>
  <c r="K744" i="4"/>
  <c r="K743" i="4"/>
  <c r="K742" i="4"/>
  <c r="K741" i="4"/>
  <c r="K740" i="4"/>
  <c r="K739" i="4"/>
  <c r="K738" i="4"/>
  <c r="K737" i="4"/>
  <c r="K736" i="4"/>
  <c r="K735" i="4"/>
  <c r="K734" i="4"/>
  <c r="K733" i="4"/>
  <c r="K732" i="4"/>
  <c r="K731" i="4"/>
  <c r="K730" i="4"/>
  <c r="K729" i="4"/>
  <c r="K728" i="4"/>
  <c r="K727" i="4"/>
  <c r="K726" i="4"/>
  <c r="K725" i="4"/>
  <c r="K724" i="4"/>
  <c r="K723" i="4"/>
  <c r="K722" i="4"/>
  <c r="K721" i="4"/>
  <c r="K720" i="4"/>
  <c r="K719" i="4"/>
  <c r="K718" i="4"/>
  <c r="K717" i="4"/>
  <c r="K716" i="4"/>
  <c r="K715" i="4"/>
  <c r="K714" i="4"/>
  <c r="K713" i="4"/>
  <c r="K712" i="4"/>
  <c r="K711" i="4"/>
  <c r="K710" i="4"/>
  <c r="K709" i="4"/>
  <c r="K708" i="4"/>
  <c r="K707" i="4"/>
  <c r="K706" i="4"/>
  <c r="K705" i="4"/>
  <c r="K704" i="4"/>
  <c r="K703" i="4"/>
  <c r="K702" i="4"/>
  <c r="K701" i="4"/>
  <c r="K700" i="4"/>
  <c r="K699" i="4"/>
  <c r="K698" i="4"/>
  <c r="K697" i="4"/>
  <c r="K696" i="4"/>
  <c r="K695" i="4"/>
  <c r="K694" i="4"/>
  <c r="K693" i="4"/>
  <c r="K692" i="4"/>
  <c r="K691" i="4"/>
  <c r="K690" i="4"/>
  <c r="K689" i="4"/>
  <c r="K688" i="4"/>
  <c r="K687" i="4"/>
  <c r="K686" i="4"/>
  <c r="K685" i="4"/>
  <c r="K684" i="4"/>
  <c r="K683" i="4"/>
  <c r="K682" i="4"/>
  <c r="K681" i="4"/>
  <c r="K680" i="4"/>
  <c r="K679" i="4"/>
  <c r="K678" i="4"/>
  <c r="K677" i="4"/>
  <c r="K676" i="4"/>
  <c r="K675" i="4"/>
  <c r="K674" i="4"/>
  <c r="K673" i="4"/>
  <c r="K672" i="4"/>
  <c r="K671" i="4"/>
  <c r="K670" i="4"/>
  <c r="K669" i="4"/>
  <c r="K668" i="4"/>
  <c r="K667" i="4"/>
  <c r="K666" i="4"/>
  <c r="K665" i="4"/>
  <c r="K664" i="4"/>
  <c r="K663" i="4"/>
  <c r="K662" i="4"/>
  <c r="K661" i="4"/>
  <c r="K660" i="4"/>
  <c r="K659" i="4"/>
  <c r="K658" i="4"/>
  <c r="K657" i="4"/>
  <c r="K656" i="4"/>
  <c r="K655" i="4"/>
  <c r="K654" i="4"/>
  <c r="K653" i="4"/>
  <c r="K652" i="4"/>
  <c r="K651" i="4"/>
  <c r="K650" i="4"/>
  <c r="K649" i="4"/>
  <c r="K648" i="4"/>
  <c r="K647" i="4"/>
  <c r="K646" i="4"/>
  <c r="K645" i="4"/>
  <c r="K644" i="4"/>
  <c r="K643" i="4"/>
  <c r="K642" i="4"/>
  <c r="K641" i="4"/>
  <c r="K640" i="4"/>
  <c r="K639" i="4"/>
  <c r="K638" i="4"/>
  <c r="K637" i="4"/>
  <c r="K636" i="4"/>
  <c r="K635" i="4"/>
  <c r="K634" i="4"/>
  <c r="K633" i="4"/>
  <c r="K632" i="4"/>
  <c r="K631" i="4"/>
  <c r="K630" i="4"/>
  <c r="K629" i="4"/>
  <c r="K628" i="4"/>
  <c r="K627" i="4"/>
  <c r="K626" i="4"/>
  <c r="K625" i="4"/>
  <c r="K624" i="4"/>
  <c r="K623" i="4"/>
  <c r="K622" i="4"/>
  <c r="K621" i="4"/>
  <c r="K620" i="4"/>
  <c r="K619" i="4"/>
  <c r="K618" i="4"/>
  <c r="K617" i="4"/>
  <c r="K616" i="4"/>
  <c r="K615" i="4"/>
  <c r="K614" i="4"/>
  <c r="K613" i="4"/>
  <c r="K612" i="4"/>
  <c r="K611" i="4"/>
  <c r="K610" i="4"/>
  <c r="K609" i="4"/>
  <c r="K608" i="4"/>
  <c r="K607" i="4"/>
  <c r="K606" i="4"/>
  <c r="K605" i="4"/>
  <c r="K604" i="4"/>
  <c r="K603" i="4"/>
  <c r="K602" i="4"/>
  <c r="K601" i="4"/>
  <c r="K600" i="4"/>
  <c r="K599" i="4"/>
  <c r="K598" i="4"/>
  <c r="K597" i="4"/>
  <c r="K596" i="4"/>
  <c r="K595" i="4"/>
  <c r="K594" i="4"/>
  <c r="K593" i="4"/>
  <c r="K592" i="4"/>
  <c r="K591" i="4"/>
  <c r="K590" i="4"/>
  <c r="K589" i="4"/>
  <c r="K588" i="4"/>
  <c r="K587" i="4"/>
  <c r="K586" i="4"/>
  <c r="K585" i="4"/>
  <c r="K584" i="4"/>
  <c r="K583" i="4"/>
  <c r="K582" i="4"/>
  <c r="K581" i="4"/>
  <c r="K580" i="4"/>
  <c r="K579" i="4"/>
  <c r="K578" i="4"/>
  <c r="K577" i="4"/>
  <c r="K576" i="4"/>
  <c r="K575" i="4"/>
  <c r="K574" i="4"/>
  <c r="K573" i="4"/>
  <c r="K572" i="4"/>
  <c r="K571" i="4"/>
  <c r="K570" i="4"/>
  <c r="K569" i="4"/>
  <c r="K568" i="4"/>
  <c r="K567" i="4"/>
  <c r="K566" i="4"/>
  <c r="K565" i="4"/>
  <c r="K564" i="4"/>
  <c r="K563" i="4"/>
  <c r="K562" i="4"/>
  <c r="K561" i="4"/>
  <c r="K560" i="4"/>
  <c r="K559" i="4"/>
  <c r="K558" i="4"/>
  <c r="K557" i="4"/>
  <c r="K556" i="4"/>
  <c r="K555" i="4"/>
  <c r="K554" i="4"/>
  <c r="K553" i="4"/>
  <c r="K552" i="4"/>
  <c r="K551" i="4"/>
  <c r="K550" i="4"/>
  <c r="K549" i="4"/>
  <c r="K548" i="4"/>
  <c r="K547" i="4"/>
  <c r="K546" i="4"/>
  <c r="K545" i="4"/>
  <c r="K544" i="4"/>
  <c r="K543" i="4"/>
  <c r="K542" i="4"/>
  <c r="K541" i="4"/>
  <c r="K540" i="4"/>
  <c r="K539" i="4"/>
  <c r="K538" i="4"/>
  <c r="K537" i="4"/>
  <c r="K536" i="4"/>
  <c r="K535" i="4"/>
  <c r="K534" i="4"/>
  <c r="K533" i="4"/>
  <c r="K532" i="4"/>
  <c r="K531" i="4"/>
  <c r="K530" i="4"/>
  <c r="K529" i="4"/>
  <c r="K528" i="4"/>
  <c r="K527" i="4"/>
  <c r="K526" i="4"/>
  <c r="K525" i="4"/>
  <c r="K524" i="4"/>
  <c r="K523" i="4"/>
  <c r="K522" i="4"/>
  <c r="K521" i="4"/>
  <c r="K520" i="4"/>
  <c r="K519" i="4"/>
  <c r="K518" i="4"/>
  <c r="K517" i="4"/>
  <c r="K516" i="4"/>
  <c r="K515" i="4"/>
  <c r="K514" i="4"/>
  <c r="K513" i="4"/>
  <c r="K512" i="4"/>
  <c r="K511" i="4"/>
  <c r="K510" i="4"/>
  <c r="K509" i="4"/>
  <c r="K508" i="4"/>
  <c r="K507" i="4"/>
  <c r="K506" i="4"/>
  <c r="K505" i="4"/>
  <c r="K504" i="4"/>
  <c r="K503" i="4"/>
  <c r="K502" i="4"/>
  <c r="K501" i="4"/>
  <c r="K500" i="4"/>
  <c r="K499" i="4"/>
  <c r="K498" i="4"/>
  <c r="K497" i="4"/>
  <c r="K496" i="4"/>
  <c r="K495" i="4"/>
  <c r="K494" i="4"/>
  <c r="K493" i="4"/>
  <c r="K492" i="4"/>
  <c r="K491" i="4"/>
  <c r="K490" i="4"/>
  <c r="K489" i="4"/>
  <c r="K488" i="4"/>
  <c r="K487" i="4"/>
  <c r="K486" i="4"/>
  <c r="K485" i="4"/>
  <c r="K484" i="4"/>
  <c r="K483" i="4"/>
  <c r="K482" i="4"/>
  <c r="K481" i="4"/>
  <c r="K480" i="4"/>
  <c r="K479" i="4"/>
  <c r="K478" i="4"/>
  <c r="K477" i="4"/>
  <c r="K476" i="4"/>
  <c r="K475" i="4"/>
  <c r="K474" i="4"/>
  <c r="K473" i="4"/>
  <c r="K472" i="4"/>
  <c r="K471" i="4"/>
  <c r="K470" i="4"/>
  <c r="K469" i="4"/>
  <c r="K468" i="4"/>
  <c r="K467" i="4"/>
  <c r="K466" i="4"/>
  <c r="K465" i="4"/>
  <c r="K464" i="4"/>
  <c r="K463" i="4"/>
  <c r="K462" i="4"/>
  <c r="K461" i="4"/>
  <c r="K460" i="4"/>
  <c r="K459" i="4"/>
  <c r="K458" i="4"/>
  <c r="K457" i="4"/>
  <c r="K456" i="4"/>
  <c r="K455" i="4"/>
  <c r="K454" i="4"/>
  <c r="K453" i="4"/>
  <c r="K452" i="4"/>
  <c r="K451" i="4"/>
  <c r="K450" i="4"/>
  <c r="K449" i="4"/>
  <c r="K448" i="4"/>
  <c r="K447" i="4"/>
  <c r="K446" i="4"/>
  <c r="K445" i="4"/>
  <c r="K444" i="4"/>
  <c r="K443" i="4"/>
  <c r="K442" i="4"/>
  <c r="K441" i="4"/>
  <c r="K440" i="4"/>
  <c r="K439" i="4"/>
  <c r="K438" i="4"/>
  <c r="K437" i="4"/>
  <c r="K436" i="4"/>
  <c r="K435" i="4"/>
  <c r="K434" i="4"/>
  <c r="K433" i="4"/>
  <c r="K432" i="4"/>
  <c r="K431" i="4"/>
  <c r="K430" i="4"/>
  <c r="K429" i="4"/>
  <c r="K428" i="4"/>
  <c r="K427" i="4"/>
  <c r="K426" i="4"/>
  <c r="K425" i="4"/>
  <c r="K424" i="4"/>
  <c r="K423" i="4"/>
  <c r="K422" i="4"/>
  <c r="K421" i="4"/>
  <c r="K420" i="4"/>
  <c r="K419" i="4"/>
  <c r="K418" i="4"/>
  <c r="K417" i="4"/>
  <c r="K416" i="4"/>
  <c r="K415" i="4"/>
  <c r="K414" i="4"/>
  <c r="K413" i="4"/>
  <c r="K412" i="4"/>
  <c r="K411" i="4"/>
  <c r="K410" i="4"/>
  <c r="K409" i="4"/>
  <c r="K408" i="4"/>
  <c r="K407" i="4"/>
  <c r="K406" i="4"/>
  <c r="K405" i="4"/>
  <c r="K404" i="4"/>
  <c r="K403" i="4"/>
  <c r="K402" i="4"/>
  <c r="K401" i="4"/>
  <c r="K400" i="4"/>
  <c r="K399" i="4"/>
  <c r="K398" i="4"/>
  <c r="K397" i="4"/>
  <c r="K396" i="4"/>
  <c r="K395" i="4"/>
  <c r="K394" i="4"/>
  <c r="K393" i="4"/>
  <c r="K392" i="4"/>
  <c r="K391" i="4"/>
  <c r="K390" i="4"/>
  <c r="K389" i="4"/>
  <c r="K388" i="4"/>
  <c r="K387" i="4"/>
  <c r="K386" i="4"/>
  <c r="K385" i="4"/>
  <c r="K384" i="4"/>
  <c r="K383" i="4"/>
  <c r="K382" i="4"/>
  <c r="K381" i="4"/>
  <c r="K380" i="4"/>
  <c r="K379" i="4"/>
  <c r="K378" i="4"/>
  <c r="K377" i="4"/>
  <c r="K376" i="4"/>
  <c r="K375" i="4"/>
  <c r="K374" i="4"/>
  <c r="K373" i="4"/>
  <c r="K372" i="4"/>
  <c r="K371" i="4"/>
  <c r="K370" i="4"/>
  <c r="K369" i="4"/>
  <c r="K368" i="4"/>
  <c r="K367" i="4"/>
  <c r="K366" i="4"/>
  <c r="K365" i="4"/>
  <c r="K364" i="4"/>
  <c r="K363" i="4"/>
  <c r="K362" i="4"/>
  <c r="K361" i="4"/>
  <c r="K360" i="4"/>
  <c r="K359" i="4"/>
  <c r="K358" i="4"/>
  <c r="K357" i="4"/>
  <c r="K356" i="4"/>
  <c r="K355" i="4"/>
  <c r="K354" i="4"/>
  <c r="K353" i="4"/>
  <c r="K352" i="4"/>
  <c r="K351" i="4"/>
  <c r="K350" i="4"/>
  <c r="K349" i="4"/>
  <c r="K348" i="4"/>
  <c r="K347" i="4"/>
  <c r="K346" i="4"/>
  <c r="K345" i="4"/>
  <c r="K344" i="4"/>
  <c r="K343" i="4"/>
  <c r="K342" i="4"/>
  <c r="K341" i="4"/>
  <c r="K340" i="4"/>
  <c r="K339" i="4"/>
  <c r="K338" i="4"/>
  <c r="K337" i="4"/>
  <c r="K336" i="4"/>
  <c r="K335" i="4"/>
  <c r="K334" i="4"/>
  <c r="K333" i="4"/>
  <c r="K332" i="4"/>
  <c r="K331" i="4"/>
  <c r="K330" i="4"/>
  <c r="K329" i="4"/>
  <c r="K328" i="4"/>
  <c r="K327" i="4"/>
  <c r="K326" i="4"/>
  <c r="K325" i="4"/>
  <c r="K324" i="4"/>
  <c r="K323" i="4"/>
  <c r="K322" i="4"/>
  <c r="K321" i="4"/>
  <c r="K320" i="4"/>
  <c r="K319" i="4"/>
  <c r="K318" i="4"/>
  <c r="K317" i="4"/>
  <c r="K316" i="4"/>
  <c r="K315" i="4"/>
  <c r="K314" i="4"/>
  <c r="K313" i="4"/>
  <c r="K312" i="4"/>
  <c r="K311" i="4"/>
  <c r="K310" i="4"/>
  <c r="K309" i="4"/>
  <c r="K308" i="4"/>
  <c r="K307" i="4"/>
  <c r="K306" i="4"/>
  <c r="K305" i="4"/>
  <c r="K304" i="4"/>
  <c r="K303" i="4"/>
  <c r="K302" i="4"/>
  <c r="K301" i="4"/>
  <c r="K300" i="4"/>
  <c r="K299" i="4"/>
  <c r="K298" i="4"/>
  <c r="K297" i="4"/>
  <c r="K296" i="4"/>
  <c r="K295" i="4"/>
  <c r="K294" i="4"/>
  <c r="K293" i="4"/>
  <c r="K292" i="4"/>
  <c r="K291" i="4"/>
  <c r="K290" i="4"/>
  <c r="K289" i="4"/>
  <c r="K288" i="4"/>
  <c r="K287" i="4"/>
  <c r="K286" i="4"/>
  <c r="K285" i="4"/>
  <c r="K284" i="4"/>
  <c r="K283" i="4"/>
  <c r="K282" i="4"/>
  <c r="K281" i="4"/>
  <c r="K280" i="4"/>
  <c r="K279" i="4"/>
  <c r="K278" i="4"/>
  <c r="K277" i="4"/>
  <c r="K276" i="4"/>
  <c r="K275" i="4"/>
  <c r="K274" i="4"/>
  <c r="K273" i="4"/>
  <c r="K272" i="4"/>
  <c r="K271" i="4"/>
  <c r="K270" i="4"/>
  <c r="K269" i="4"/>
  <c r="K268" i="4"/>
  <c r="K267" i="4"/>
  <c r="K266" i="4"/>
  <c r="K265" i="4"/>
  <c r="K264" i="4"/>
  <c r="K263" i="4"/>
  <c r="K262" i="4"/>
  <c r="K261" i="4"/>
  <c r="K260" i="4"/>
  <c r="K259" i="4"/>
  <c r="K258" i="4"/>
  <c r="K257" i="4"/>
  <c r="K256" i="4"/>
  <c r="K255" i="4"/>
  <c r="K254" i="4"/>
  <c r="K253" i="4"/>
  <c r="K252" i="4"/>
  <c r="K251" i="4"/>
  <c r="K250" i="4"/>
  <c r="K249" i="4"/>
  <c r="K248" i="4"/>
  <c r="K247" i="4"/>
  <c r="K246" i="4"/>
  <c r="K245" i="4"/>
  <c r="K244" i="4"/>
  <c r="K243" i="4"/>
  <c r="K242" i="4"/>
  <c r="K241" i="4"/>
  <c r="K240" i="4"/>
  <c r="K239" i="4"/>
  <c r="K238" i="4"/>
  <c r="K237" i="4"/>
  <c r="K236" i="4"/>
  <c r="K235" i="4"/>
  <c r="K234" i="4"/>
  <c r="K233" i="4"/>
  <c r="K232" i="4"/>
  <c r="K231" i="4"/>
  <c r="K230" i="4"/>
  <c r="K229" i="4"/>
  <c r="K228" i="4"/>
  <c r="K227" i="4"/>
  <c r="K226" i="4"/>
  <c r="K225" i="4"/>
  <c r="K224" i="4"/>
  <c r="K223" i="4"/>
  <c r="K222" i="4"/>
  <c r="K221" i="4"/>
  <c r="K220" i="4"/>
  <c r="K219" i="4"/>
  <c r="K218" i="4"/>
  <c r="K217" i="4"/>
  <c r="K216" i="4"/>
  <c r="K215" i="4"/>
  <c r="K214" i="4"/>
  <c r="K213" i="4"/>
  <c r="K212" i="4"/>
  <c r="K211" i="4"/>
  <c r="K210" i="4"/>
  <c r="K209" i="4"/>
  <c r="K208" i="4"/>
  <c r="K207" i="4"/>
  <c r="K206" i="4"/>
  <c r="K205" i="4"/>
  <c r="K204" i="4"/>
  <c r="K203" i="4"/>
  <c r="K202" i="4"/>
  <c r="K201" i="4"/>
  <c r="K200" i="4"/>
  <c r="K199" i="4"/>
  <c r="K198" i="4"/>
  <c r="K197" i="4"/>
  <c r="K196" i="4"/>
  <c r="K195" i="4"/>
  <c r="K194" i="4"/>
  <c r="K193" i="4"/>
  <c r="K192" i="4"/>
  <c r="K191" i="4"/>
  <c r="K190" i="4"/>
  <c r="K189" i="4"/>
  <c r="K188" i="4"/>
  <c r="K187" i="4"/>
  <c r="K186" i="4"/>
  <c r="K185" i="4"/>
  <c r="K184" i="4"/>
  <c r="K183" i="4"/>
  <c r="K182" i="4"/>
  <c r="K181" i="4"/>
  <c r="K180" i="4"/>
  <c r="K179" i="4"/>
  <c r="K178" i="4"/>
  <c r="K177" i="4"/>
  <c r="K176" i="4"/>
  <c r="K175" i="4"/>
  <c r="K174" i="4"/>
  <c r="K173" i="4"/>
  <c r="K172" i="4"/>
  <c r="K171" i="4"/>
  <c r="K170" i="4"/>
  <c r="K169" i="4"/>
  <c r="K168" i="4"/>
  <c r="K167" i="4"/>
  <c r="K166" i="4"/>
  <c r="K165" i="4"/>
  <c r="K164" i="4"/>
  <c r="K163" i="4"/>
  <c r="K162" i="4"/>
  <c r="K161" i="4"/>
  <c r="K160" i="4"/>
  <c r="K159" i="4"/>
  <c r="K158" i="4"/>
  <c r="K157" i="4"/>
  <c r="K156" i="4"/>
  <c r="K155" i="4"/>
  <c r="K154" i="4"/>
  <c r="K153" i="4"/>
  <c r="K152" i="4"/>
  <c r="K151" i="4"/>
  <c r="K150" i="4"/>
  <c r="K149" i="4"/>
  <c r="K148" i="4"/>
  <c r="K147" i="4"/>
  <c r="K146" i="4"/>
  <c r="K145" i="4"/>
  <c r="K144" i="4"/>
  <c r="K143" i="4"/>
  <c r="K142" i="4"/>
  <c r="K141" i="4"/>
  <c r="K140" i="4"/>
  <c r="K139" i="4"/>
  <c r="K138" i="4"/>
  <c r="K137" i="4"/>
  <c r="K136" i="4"/>
  <c r="K135" i="4"/>
  <c r="K134" i="4"/>
  <c r="K133" i="4"/>
  <c r="K132" i="4"/>
  <c r="K131" i="4"/>
  <c r="K130" i="4"/>
  <c r="K129" i="4"/>
  <c r="K128" i="4"/>
  <c r="K127" i="4"/>
  <c r="K126" i="4"/>
  <c r="K125" i="4"/>
  <c r="K124" i="4"/>
  <c r="K123" i="4"/>
  <c r="K122" i="4"/>
  <c r="K121" i="4"/>
  <c r="K120" i="4"/>
  <c r="K119" i="4"/>
  <c r="K118" i="4"/>
  <c r="K117" i="4"/>
  <c r="K116" i="4"/>
  <c r="K115" i="4"/>
  <c r="K114" i="4"/>
  <c r="K113" i="4"/>
  <c r="K112" i="4"/>
  <c r="K111" i="4"/>
  <c r="K110" i="4"/>
  <c r="K109" i="4"/>
  <c r="K108" i="4"/>
  <c r="K107" i="4"/>
  <c r="K106" i="4"/>
  <c r="K105" i="4"/>
  <c r="K104" i="4"/>
  <c r="K103" i="4"/>
  <c r="K102" i="4"/>
  <c r="K101" i="4"/>
  <c r="K100" i="4"/>
  <c r="K99" i="4"/>
  <c r="K98" i="4"/>
  <c r="K97" i="4"/>
  <c r="K96" i="4"/>
  <c r="K95" i="4"/>
  <c r="K94" i="4"/>
  <c r="K93" i="4"/>
  <c r="K92" i="4"/>
  <c r="K91" i="4"/>
  <c r="K90" i="4"/>
  <c r="K89" i="4"/>
  <c r="K88" i="4"/>
  <c r="K87" i="4"/>
  <c r="K86" i="4"/>
  <c r="K85" i="4"/>
  <c r="K84" i="4"/>
  <c r="K83" i="4"/>
  <c r="K82" i="4"/>
  <c r="K81" i="4"/>
  <c r="K80" i="4"/>
  <c r="K79" i="4"/>
  <c r="K78" i="4"/>
  <c r="K77" i="4"/>
  <c r="K76" i="4"/>
  <c r="K75" i="4"/>
  <c r="K74" i="4"/>
  <c r="K73" i="4"/>
  <c r="K72" i="4"/>
  <c r="K71" i="4"/>
  <c r="K70" i="4"/>
  <c r="K69" i="4"/>
  <c r="K68" i="4"/>
  <c r="K67" i="4"/>
  <c r="K66" i="4"/>
  <c r="K65" i="4"/>
  <c r="K64" i="4"/>
  <c r="K63" i="4"/>
  <c r="K62" i="4"/>
  <c r="K53" i="4"/>
  <c r="F52" i="4"/>
  <c r="D41" i="4" a="1"/>
  <c r="F50" i="4" s="1"/>
  <c r="E35" i="4"/>
  <c r="F49" i="7" l="1"/>
  <c r="F51" i="7"/>
  <c r="F50" i="7"/>
  <c r="F51" i="9"/>
  <c r="F50" i="9"/>
  <c r="F49" i="9"/>
  <c r="F49" i="15"/>
  <c r="F51" i="15"/>
  <c r="F50" i="23"/>
  <c r="F49" i="23"/>
  <c r="F50" i="25"/>
  <c r="F49" i="25"/>
  <c r="F50" i="5"/>
  <c r="F49" i="5"/>
  <c r="F51" i="8"/>
  <c r="F50" i="8"/>
  <c r="F51" i="10"/>
  <c r="F49" i="10"/>
  <c r="F50" i="12"/>
  <c r="F51" i="12"/>
  <c r="F50" i="16"/>
  <c r="F51" i="16"/>
  <c r="F50" i="20"/>
  <c r="F51" i="20"/>
  <c r="F44" i="22"/>
  <c r="F51" i="22"/>
  <c r="F50" i="22"/>
  <c r="F49" i="22"/>
  <c r="F50" i="26"/>
  <c r="F51" i="26"/>
  <c r="F51" i="4"/>
  <c r="F51" i="5"/>
  <c r="F50" i="17"/>
  <c r="F49" i="18"/>
  <c r="F51" i="23"/>
  <c r="F51" i="24"/>
  <c r="F51" i="25"/>
  <c r="F51" i="17"/>
  <c r="F44" i="4"/>
  <c r="F49" i="4"/>
  <c r="F44" i="10"/>
  <c r="F50" i="10"/>
  <c r="F49" i="11"/>
  <c r="F50" i="11"/>
  <c r="F50" i="21"/>
  <c r="F49" i="21"/>
  <c r="F49" i="6"/>
  <c r="F50" i="6"/>
  <c r="F44" i="14"/>
  <c r="F49" i="14"/>
  <c r="F50" i="13"/>
  <c r="F49" i="13"/>
  <c r="F44" i="18"/>
  <c r="F50" i="18"/>
  <c r="F49" i="19"/>
  <c r="F50" i="19"/>
  <c r="F50" i="14"/>
  <c r="F50" i="15"/>
  <c r="F44" i="24"/>
  <c r="F49" i="24"/>
  <c r="F44" i="12"/>
  <c r="F49" i="12"/>
  <c r="F44" i="20"/>
  <c r="F49" i="20"/>
  <c r="F44" i="26"/>
  <c r="F49" i="26"/>
  <c r="F44" i="8"/>
  <c r="F49" i="8"/>
  <c r="F44" i="16"/>
  <c r="F49" i="16"/>
  <c r="F44" i="5"/>
  <c r="F48" i="5"/>
  <c r="F44" i="6"/>
  <c r="F48" i="6"/>
  <c r="F47" i="7"/>
  <c r="F48" i="7"/>
  <c r="F44" i="11"/>
  <c r="F48" i="11"/>
  <c r="F44" i="15"/>
  <c r="F48" i="15"/>
  <c r="F44" i="19"/>
  <c r="F48" i="19"/>
  <c r="F44" i="23"/>
  <c r="F48" i="23"/>
  <c r="F44" i="9"/>
  <c r="F48" i="9"/>
  <c r="F44" i="13"/>
  <c r="F48" i="13"/>
  <c r="F44" i="17"/>
  <c r="F48" i="17"/>
  <c r="F44" i="21"/>
  <c r="F48" i="21"/>
  <c r="F44" i="25"/>
  <c r="F48" i="25"/>
  <c r="F48" i="8"/>
  <c r="F48" i="10"/>
  <c r="F48" i="12"/>
  <c r="F48" i="14"/>
  <c r="F48" i="16"/>
  <c r="F48" i="18"/>
  <c r="F48" i="20"/>
  <c r="F48" i="22"/>
  <c r="F48" i="24"/>
  <c r="F48" i="26"/>
  <c r="F48" i="4"/>
  <c r="F42" i="13"/>
  <c r="F46" i="6"/>
  <c r="F42" i="7"/>
  <c r="F46" i="5"/>
  <c r="F45" i="12"/>
  <c r="F45" i="13"/>
  <c r="F45" i="14"/>
  <c r="F45" i="15"/>
  <c r="F45" i="16"/>
  <c r="F45" i="17"/>
  <c r="F45" i="18"/>
  <c r="F45" i="19"/>
  <c r="F45" i="20"/>
  <c r="F46" i="21"/>
  <c r="F46" i="22"/>
  <c r="F46" i="23"/>
  <c r="F46" i="24"/>
  <c r="F46" i="25"/>
  <c r="F46" i="13"/>
  <c r="F46" i="14"/>
  <c r="F46" i="15"/>
  <c r="F46" i="16"/>
  <c r="F46" i="17"/>
  <c r="F46" i="18"/>
  <c r="F46" i="19"/>
  <c r="F45" i="21"/>
  <c r="F45" i="22"/>
  <c r="F45" i="23"/>
  <c r="F45" i="24"/>
  <c r="F45" i="25"/>
  <c r="F45" i="26"/>
  <c r="F46" i="4"/>
  <c r="F46" i="26"/>
  <c r="F42" i="26"/>
  <c r="F42" i="25"/>
  <c r="F42" i="24"/>
  <c r="F42" i="23"/>
  <c r="F42" i="22"/>
  <c r="F42" i="21"/>
  <c r="F46" i="20"/>
  <c r="F42" i="20"/>
  <c r="F42" i="19"/>
  <c r="F42" i="18"/>
  <c r="F42" i="17"/>
  <c r="F42" i="16"/>
  <c r="F42" i="15"/>
  <c r="F42" i="14"/>
  <c r="F42" i="11"/>
  <c r="F45" i="11"/>
  <c r="F46" i="11"/>
  <c r="F42" i="10"/>
  <c r="F45" i="10"/>
  <c r="F46" i="10"/>
  <c r="F42" i="9"/>
  <c r="F45" i="9"/>
  <c r="F46" i="9"/>
  <c r="F42" i="8"/>
  <c r="F45" i="8"/>
  <c r="F46" i="8"/>
  <c r="F44" i="7"/>
  <c r="D41" i="7"/>
  <c r="F41" i="7" s="1"/>
  <c r="F45" i="7"/>
  <c r="F46" i="7"/>
  <c r="F42" i="6"/>
  <c r="F45" i="6"/>
  <c r="F42" i="5"/>
  <c r="F45" i="5"/>
  <c r="F42" i="4"/>
  <c r="F45" i="4"/>
  <c r="F43" i="26"/>
  <c r="F47" i="26"/>
  <c r="D41" i="26"/>
  <c r="F41" i="26" s="1"/>
  <c r="F43" i="25"/>
  <c r="F47" i="25"/>
  <c r="D41" i="25"/>
  <c r="F41" i="25" s="1"/>
  <c r="F43" i="24"/>
  <c r="F47" i="24"/>
  <c r="D41" i="24"/>
  <c r="F41" i="24" s="1"/>
  <c r="F43" i="23"/>
  <c r="F47" i="23"/>
  <c r="D41" i="23"/>
  <c r="F41" i="23" s="1"/>
  <c r="F43" i="22"/>
  <c r="F47" i="22"/>
  <c r="D41" i="22"/>
  <c r="F41" i="22" s="1"/>
  <c r="F43" i="21"/>
  <c r="F47" i="21"/>
  <c r="D41" i="21"/>
  <c r="F41" i="21" s="1"/>
  <c r="F43" i="20"/>
  <c r="F47" i="20"/>
  <c r="D41" i="20"/>
  <c r="F41" i="20" s="1"/>
  <c r="F43" i="19"/>
  <c r="F47" i="19"/>
  <c r="D41" i="19"/>
  <c r="F41" i="19" s="1"/>
  <c r="F43" i="18"/>
  <c r="F47" i="18"/>
  <c r="D41" i="18"/>
  <c r="F41" i="18" s="1"/>
  <c r="F43" i="17"/>
  <c r="F47" i="17"/>
  <c r="D41" i="17"/>
  <c r="F41" i="17" s="1"/>
  <c r="F43" i="16"/>
  <c r="F47" i="16"/>
  <c r="D41" i="16"/>
  <c r="F41" i="16" s="1"/>
  <c r="F43" i="15"/>
  <c r="F47" i="15"/>
  <c r="D41" i="15"/>
  <c r="F41" i="15" s="1"/>
  <c r="F43" i="14"/>
  <c r="F47" i="14"/>
  <c r="D41" i="14"/>
  <c r="F41" i="14" s="1"/>
  <c r="F43" i="13"/>
  <c r="F47" i="13"/>
  <c r="D41" i="13"/>
  <c r="F41" i="13" s="1"/>
  <c r="F42" i="12"/>
  <c r="F46" i="12"/>
  <c r="F43" i="12"/>
  <c r="F47" i="12"/>
  <c r="D41" i="12"/>
  <c r="F41" i="12" s="1"/>
  <c r="F43" i="11"/>
  <c r="F47" i="11"/>
  <c r="D41" i="11"/>
  <c r="F41" i="11" s="1"/>
  <c r="F43" i="10"/>
  <c r="F47" i="10"/>
  <c r="D41" i="10"/>
  <c r="F41" i="10" s="1"/>
  <c r="F43" i="9"/>
  <c r="F47" i="9"/>
  <c r="D41" i="9"/>
  <c r="F41" i="9" s="1"/>
  <c r="F43" i="8"/>
  <c r="F47" i="8"/>
  <c r="D41" i="8"/>
  <c r="F41" i="8" s="1"/>
  <c r="F43" i="7"/>
  <c r="F43" i="6"/>
  <c r="F47" i="6"/>
  <c r="D41" i="6"/>
  <c r="F41" i="6" s="1"/>
  <c r="F43" i="5"/>
  <c r="F47" i="5"/>
  <c r="D41" i="5"/>
  <c r="F41" i="5" s="1"/>
  <c r="F47" i="4"/>
  <c r="F43" i="4"/>
  <c r="D41" i="4"/>
  <c r="F41" i="4" s="1"/>
  <c r="E53" i="15" l="1"/>
  <c r="E19" i="15" s="1"/>
  <c r="E14" i="15" s="1"/>
  <c r="E16" i="15" s="1"/>
  <c r="E53" i="26"/>
  <c r="E19" i="26" s="1"/>
  <c r="E14" i="26" s="1"/>
  <c r="E16" i="26" s="1"/>
  <c r="E53" i="17"/>
  <c r="E19" i="17" s="1"/>
  <c r="E14" i="17" s="1"/>
  <c r="E16" i="17" s="1"/>
  <c r="E53" i="10"/>
  <c r="E19" i="10" s="1"/>
  <c r="E14" i="10" s="1"/>
  <c r="E16" i="10" s="1"/>
  <c r="E53" i="9"/>
  <c r="E19" i="9" s="1"/>
  <c r="E14" i="9" s="1"/>
  <c r="E16" i="9" s="1"/>
  <c r="E53" i="8"/>
  <c r="E19" i="8" s="1"/>
  <c r="E14" i="8" s="1"/>
  <c r="E16" i="8" s="1"/>
  <c r="E53" i="24"/>
  <c r="E19" i="24" s="1"/>
  <c r="E14" i="24" s="1"/>
  <c r="E16" i="24" s="1"/>
  <c r="E53" i="23"/>
  <c r="E19" i="23" s="1"/>
  <c r="E14" i="23" s="1"/>
  <c r="E16" i="23" s="1"/>
  <c r="E53" i="22"/>
  <c r="E19" i="22" s="1"/>
  <c r="E14" i="22" s="1"/>
  <c r="E16" i="22" s="1"/>
  <c r="E53" i="21"/>
  <c r="E19" i="21" s="1"/>
  <c r="E14" i="21" s="1"/>
  <c r="E16" i="21" s="1"/>
  <c r="E53" i="20"/>
  <c r="E19" i="20" s="1"/>
  <c r="E14" i="20" s="1"/>
  <c r="E16" i="20" s="1"/>
  <c r="E53" i="19"/>
  <c r="E19" i="19" s="1"/>
  <c r="E14" i="19" s="1"/>
  <c r="E16" i="19" s="1"/>
  <c r="E53" i="18"/>
  <c r="E19" i="18" s="1"/>
  <c r="E14" i="18" s="1"/>
  <c r="E16" i="18" s="1"/>
  <c r="E53" i="16"/>
  <c r="E19" i="16" s="1"/>
  <c r="E14" i="16" s="1"/>
  <c r="E16" i="16" s="1"/>
  <c r="E53" i="13"/>
  <c r="E19" i="13" s="1"/>
  <c r="E14" i="13" s="1"/>
  <c r="E16" i="13" s="1"/>
  <c r="E53" i="14"/>
  <c r="E19" i="14" s="1"/>
  <c r="E14" i="14" s="1"/>
  <c r="E16" i="14" s="1"/>
  <c r="E53" i="11"/>
  <c r="E19" i="11" s="1"/>
  <c r="E14" i="11" s="1"/>
  <c r="E16" i="11" s="1"/>
  <c r="E53" i="7"/>
  <c r="E19" i="7" s="1"/>
  <c r="E14" i="7" s="1"/>
  <c r="E16" i="7" s="1"/>
  <c r="E53" i="6"/>
  <c r="E19" i="6" s="1"/>
  <c r="E14" i="6" s="1"/>
  <c r="E16" i="6" s="1"/>
  <c r="E53" i="5"/>
  <c r="E19" i="5" s="1"/>
  <c r="E14" i="5" s="1"/>
  <c r="E16" i="5" s="1"/>
  <c r="E53" i="4"/>
  <c r="E19" i="4" s="1"/>
  <c r="E14" i="4" s="1"/>
  <c r="E16" i="4" s="1"/>
  <c r="E53" i="25"/>
  <c r="E19" i="25" s="1"/>
  <c r="E14" i="25" s="1"/>
  <c r="E16" i="25" s="1"/>
  <c r="E53" i="12"/>
  <c r="E19" i="12" s="1"/>
  <c r="E14" i="12" s="1"/>
  <c r="E16" i="12" s="1"/>
  <c r="K93" i="1" l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D41" i="1" a="1"/>
  <c r="D41" i="1" l="1"/>
  <c r="B10" i="2" l="1"/>
  <c r="K53" i="1"/>
  <c r="E35" i="1"/>
  <c r="F52" i="1" l="1"/>
  <c r="K86" i="1" l="1"/>
  <c r="K78" i="1"/>
  <c r="K70" i="1"/>
  <c r="K89" i="1"/>
  <c r="K85" i="1"/>
  <c r="K81" i="1"/>
  <c r="K77" i="1"/>
  <c r="K73" i="1"/>
  <c r="K69" i="1"/>
  <c r="K65" i="1"/>
  <c r="K92" i="1"/>
  <c r="K88" i="1"/>
  <c r="K84" i="1"/>
  <c r="K80" i="1"/>
  <c r="K76" i="1"/>
  <c r="K72" i="1"/>
  <c r="K68" i="1"/>
  <c r="K64" i="1"/>
  <c r="K90" i="1"/>
  <c r="K82" i="1"/>
  <c r="K74" i="1"/>
  <c r="K66" i="1"/>
  <c r="K91" i="1"/>
  <c r="K87" i="1"/>
  <c r="K83" i="1"/>
  <c r="K79" i="1"/>
  <c r="K75" i="1"/>
  <c r="K71" i="1"/>
  <c r="K67" i="1"/>
  <c r="K63" i="1"/>
  <c r="C1059" i="1"/>
  <c r="C1047" i="1"/>
  <c r="C1035" i="1"/>
  <c r="C1023" i="1"/>
  <c r="C1011" i="1"/>
  <c r="C999" i="1"/>
  <c r="C987" i="1"/>
  <c r="C975" i="1"/>
  <c r="C955" i="1"/>
  <c r="C1057" i="1"/>
  <c r="C1053" i="1"/>
  <c r="C1049" i="1"/>
  <c r="C1045" i="1"/>
  <c r="C1041" i="1"/>
  <c r="C1037" i="1"/>
  <c r="C1033" i="1"/>
  <c r="C1029" i="1"/>
  <c r="C1025" i="1"/>
  <c r="C1021" i="1"/>
  <c r="C1017" i="1"/>
  <c r="C1013" i="1"/>
  <c r="C1009" i="1"/>
  <c r="C1005" i="1"/>
  <c r="C1001" i="1"/>
  <c r="C997" i="1"/>
  <c r="C993" i="1"/>
  <c r="C989" i="1"/>
  <c r="C985" i="1"/>
  <c r="C981" i="1"/>
  <c r="C977" i="1"/>
  <c r="C973" i="1"/>
  <c r="C969" i="1"/>
  <c r="C965" i="1"/>
  <c r="C961" i="1"/>
  <c r="C957" i="1"/>
  <c r="C953" i="1"/>
  <c r="C949" i="1"/>
  <c r="C945" i="1"/>
  <c r="C941" i="1"/>
  <c r="C937" i="1"/>
  <c r="C933" i="1"/>
  <c r="C929" i="1"/>
  <c r="C925" i="1"/>
  <c r="C921" i="1"/>
  <c r="C917" i="1"/>
  <c r="C913" i="1"/>
  <c r="C909" i="1"/>
  <c r="C905" i="1"/>
  <c r="C901" i="1"/>
  <c r="C897" i="1"/>
  <c r="C893" i="1"/>
  <c r="C889" i="1"/>
  <c r="C885" i="1"/>
  <c r="C881" i="1"/>
  <c r="C877" i="1"/>
  <c r="C873" i="1"/>
  <c r="C869" i="1"/>
  <c r="C865" i="1"/>
  <c r="C861" i="1"/>
  <c r="C857" i="1"/>
  <c r="C853" i="1"/>
  <c r="C849" i="1"/>
  <c r="C845" i="1"/>
  <c r="C841" i="1"/>
  <c r="C837" i="1"/>
  <c r="C833" i="1"/>
  <c r="C829" i="1"/>
  <c r="C825" i="1"/>
  <c r="C821" i="1"/>
  <c r="C817" i="1"/>
  <c r="C813" i="1"/>
  <c r="C809" i="1"/>
  <c r="C805" i="1"/>
  <c r="C801" i="1"/>
  <c r="C797" i="1"/>
  <c r="C793" i="1"/>
  <c r="C789" i="1"/>
  <c r="C785" i="1"/>
  <c r="C781" i="1"/>
  <c r="C777" i="1"/>
  <c r="C773" i="1"/>
  <c r="C769" i="1"/>
  <c r="C765" i="1"/>
  <c r="C761" i="1"/>
  <c r="C757" i="1"/>
  <c r="C753" i="1"/>
  <c r="C749" i="1"/>
  <c r="C745" i="1"/>
  <c r="C741" i="1"/>
  <c r="C737" i="1"/>
  <c r="C733" i="1"/>
  <c r="C729" i="1"/>
  <c r="C725" i="1"/>
  <c r="C721" i="1"/>
  <c r="C717" i="1"/>
  <c r="C713" i="1"/>
  <c r="C709" i="1"/>
  <c r="C705" i="1"/>
  <c r="C701" i="1"/>
  <c r="C697" i="1"/>
  <c r="C693" i="1"/>
  <c r="C689" i="1"/>
  <c r="C685" i="1"/>
  <c r="C681" i="1"/>
  <c r="C677" i="1"/>
  <c r="C673" i="1"/>
  <c r="C669" i="1"/>
  <c r="C665" i="1"/>
  <c r="C661" i="1"/>
  <c r="C657" i="1"/>
  <c r="C1051" i="1"/>
  <c r="C1039" i="1"/>
  <c r="C1027" i="1"/>
  <c r="C1015" i="1"/>
  <c r="C1003" i="1"/>
  <c r="C991" i="1"/>
  <c r="C979" i="1"/>
  <c r="C971" i="1"/>
  <c r="C959" i="1"/>
  <c r="C62" i="1"/>
  <c r="C1056" i="1"/>
  <c r="C1052" i="1"/>
  <c r="C1048" i="1"/>
  <c r="C1044" i="1"/>
  <c r="C1040" i="1"/>
  <c r="C1036" i="1"/>
  <c r="C1032" i="1"/>
  <c r="C1028" i="1"/>
  <c r="C1024" i="1"/>
  <c r="C1020" i="1"/>
  <c r="C1016" i="1"/>
  <c r="C1012" i="1"/>
  <c r="C1008" i="1"/>
  <c r="C1004" i="1"/>
  <c r="C1000" i="1"/>
  <c r="C996" i="1"/>
  <c r="C992" i="1"/>
  <c r="C988" i="1"/>
  <c r="C984" i="1"/>
  <c r="C980" i="1"/>
  <c r="C976" i="1"/>
  <c r="C972" i="1"/>
  <c r="C968" i="1"/>
  <c r="C964" i="1"/>
  <c r="C960" i="1"/>
  <c r="C956" i="1"/>
  <c r="C952" i="1"/>
  <c r="C948" i="1"/>
  <c r="C944" i="1"/>
  <c r="C940" i="1"/>
  <c r="C936" i="1"/>
  <c r="C932" i="1"/>
  <c r="C928" i="1"/>
  <c r="C924" i="1"/>
  <c r="C920" i="1"/>
  <c r="C916" i="1"/>
  <c r="C912" i="1"/>
  <c r="C908" i="1"/>
  <c r="C904" i="1"/>
  <c r="C900" i="1"/>
  <c r="C896" i="1"/>
  <c r="C892" i="1"/>
  <c r="C888" i="1"/>
  <c r="C884" i="1"/>
  <c r="C880" i="1"/>
  <c r="C876" i="1"/>
  <c r="C872" i="1"/>
  <c r="C868" i="1"/>
  <c r="C864" i="1"/>
  <c r="C860" i="1"/>
  <c r="C856" i="1"/>
  <c r="C852" i="1"/>
  <c r="C848" i="1"/>
  <c r="C844" i="1"/>
  <c r="C840" i="1"/>
  <c r="C836" i="1"/>
  <c r="C832" i="1"/>
  <c r="C828" i="1"/>
  <c r="C824" i="1"/>
  <c r="C820" i="1"/>
  <c r="C816" i="1"/>
  <c r="C812" i="1"/>
  <c r="C808" i="1"/>
  <c r="C804" i="1"/>
  <c r="C800" i="1"/>
  <c r="C796" i="1"/>
  <c r="C792" i="1"/>
  <c r="C788" i="1"/>
  <c r="C784" i="1"/>
  <c r="C780" i="1"/>
  <c r="C776" i="1"/>
  <c r="C772" i="1"/>
  <c r="C768" i="1"/>
  <c r="C764" i="1"/>
  <c r="C760" i="1"/>
  <c r="C756" i="1"/>
  <c r="C752" i="1"/>
  <c r="C748" i="1"/>
  <c r="C744" i="1"/>
  <c r="C740" i="1"/>
  <c r="C736" i="1"/>
  <c r="C732" i="1"/>
  <c r="C728" i="1"/>
  <c r="C724" i="1"/>
  <c r="C720" i="1"/>
  <c r="C716" i="1"/>
  <c r="C712" i="1"/>
  <c r="C708" i="1"/>
  <c r="C704" i="1"/>
  <c r="C700" i="1"/>
  <c r="C696" i="1"/>
  <c r="C692" i="1"/>
  <c r="C688" i="1"/>
  <c r="C684" i="1"/>
  <c r="C680" i="1"/>
  <c r="C676" i="1"/>
  <c r="C672" i="1"/>
  <c r="C668" i="1"/>
  <c r="C664" i="1"/>
  <c r="C660" i="1"/>
  <c r="C654" i="1"/>
  <c r="C951" i="1"/>
  <c r="C947" i="1"/>
  <c r="C943" i="1"/>
  <c r="C939" i="1"/>
  <c r="C935" i="1"/>
  <c r="C931" i="1"/>
  <c r="C927" i="1"/>
  <c r="C923" i="1"/>
  <c r="C919" i="1"/>
  <c r="C915" i="1"/>
  <c r="C911" i="1"/>
  <c r="C907" i="1"/>
  <c r="C903" i="1"/>
  <c r="C899" i="1"/>
  <c r="C895" i="1"/>
  <c r="C891" i="1"/>
  <c r="C887" i="1"/>
  <c r="C883" i="1"/>
  <c r="C879" i="1"/>
  <c r="C875" i="1"/>
  <c r="C871" i="1"/>
  <c r="C867" i="1"/>
  <c r="C863" i="1"/>
  <c r="C859" i="1"/>
  <c r="C855" i="1"/>
  <c r="C851" i="1"/>
  <c r="C847" i="1"/>
  <c r="C843" i="1"/>
  <c r="C839" i="1"/>
  <c r="C835" i="1"/>
  <c r="C831" i="1"/>
  <c r="C827" i="1"/>
  <c r="C823" i="1"/>
  <c r="C819" i="1"/>
  <c r="C815" i="1"/>
  <c r="C811" i="1"/>
  <c r="C807" i="1"/>
  <c r="C803" i="1"/>
  <c r="C799" i="1"/>
  <c r="C795" i="1"/>
  <c r="C791" i="1"/>
  <c r="C787" i="1"/>
  <c r="C783" i="1"/>
  <c r="C779" i="1"/>
  <c r="C775" i="1"/>
  <c r="C771" i="1"/>
  <c r="C767" i="1"/>
  <c r="C763" i="1"/>
  <c r="C759" i="1"/>
  <c r="C755" i="1"/>
  <c r="C751" i="1"/>
  <c r="C747" i="1"/>
  <c r="C743" i="1"/>
  <c r="C739" i="1"/>
  <c r="C735" i="1"/>
  <c r="C731" i="1"/>
  <c r="C727" i="1"/>
  <c r="C723" i="1"/>
  <c r="C719" i="1"/>
  <c r="C715" i="1"/>
  <c r="C711" i="1"/>
  <c r="C707" i="1"/>
  <c r="C703" i="1"/>
  <c r="C699" i="1"/>
  <c r="C695" i="1"/>
  <c r="C691" i="1"/>
  <c r="C687" i="1"/>
  <c r="C683" i="1"/>
  <c r="C679" i="1"/>
  <c r="C675" i="1"/>
  <c r="C671" i="1"/>
  <c r="C667" i="1"/>
  <c r="C663" i="1"/>
  <c r="C659" i="1"/>
  <c r="C1055" i="1"/>
  <c r="C1043" i="1"/>
  <c r="C1031" i="1"/>
  <c r="C1019" i="1"/>
  <c r="C1007" i="1"/>
  <c r="C995" i="1"/>
  <c r="C983" i="1"/>
  <c r="C967" i="1"/>
  <c r="C963" i="1"/>
  <c r="K62" i="1"/>
  <c r="C1058" i="1"/>
  <c r="C1054" i="1"/>
  <c r="C1050" i="1"/>
  <c r="C1046" i="1"/>
  <c r="C1042" i="1"/>
  <c r="C1038" i="1"/>
  <c r="C1034" i="1"/>
  <c r="C1030" i="1"/>
  <c r="C1026" i="1"/>
  <c r="C1022" i="1"/>
  <c r="C1018" i="1"/>
  <c r="C1014" i="1"/>
  <c r="C1010" i="1"/>
  <c r="C1006" i="1"/>
  <c r="C1002" i="1"/>
  <c r="C998" i="1"/>
  <c r="C994" i="1"/>
  <c r="C990" i="1"/>
  <c r="C986" i="1"/>
  <c r="C982" i="1"/>
  <c r="C978" i="1"/>
  <c r="C974" i="1"/>
  <c r="C970" i="1"/>
  <c r="C966" i="1"/>
  <c r="C962" i="1"/>
  <c r="C958" i="1"/>
  <c r="C954" i="1"/>
  <c r="C950" i="1"/>
  <c r="C946" i="1"/>
  <c r="C942" i="1"/>
  <c r="C938" i="1"/>
  <c r="C934" i="1"/>
  <c r="C930" i="1"/>
  <c r="C926" i="1"/>
  <c r="C922" i="1"/>
  <c r="C918" i="1"/>
  <c r="C914" i="1"/>
  <c r="C910" i="1"/>
  <c r="C906" i="1"/>
  <c r="C902" i="1"/>
  <c r="C898" i="1"/>
  <c r="C894" i="1"/>
  <c r="C890" i="1"/>
  <c r="C886" i="1"/>
  <c r="C882" i="1"/>
  <c r="C878" i="1"/>
  <c r="C874" i="1"/>
  <c r="C870" i="1"/>
  <c r="C866" i="1"/>
  <c r="C862" i="1"/>
  <c r="C858" i="1"/>
  <c r="C854" i="1"/>
  <c r="C850" i="1"/>
  <c r="C846" i="1"/>
  <c r="C842" i="1"/>
  <c r="C838" i="1"/>
  <c r="C834" i="1"/>
  <c r="C830" i="1"/>
  <c r="C826" i="1"/>
  <c r="C822" i="1"/>
  <c r="C818" i="1"/>
  <c r="C814" i="1"/>
  <c r="C810" i="1"/>
  <c r="C806" i="1"/>
  <c r="C802" i="1"/>
  <c r="C798" i="1"/>
  <c r="C794" i="1"/>
  <c r="C790" i="1"/>
  <c r="C786" i="1"/>
  <c r="C782" i="1"/>
  <c r="C778" i="1"/>
  <c r="C774" i="1"/>
  <c r="C770" i="1"/>
  <c r="C766" i="1"/>
  <c r="C762" i="1"/>
  <c r="C758" i="1"/>
  <c r="C754" i="1"/>
  <c r="C750" i="1"/>
  <c r="C746" i="1"/>
  <c r="C742" i="1"/>
  <c r="C738" i="1"/>
  <c r="C734" i="1"/>
  <c r="C730" i="1"/>
  <c r="C726" i="1"/>
  <c r="C722" i="1"/>
  <c r="C718" i="1"/>
  <c r="C714" i="1"/>
  <c r="C710" i="1"/>
  <c r="C706" i="1"/>
  <c r="C702" i="1"/>
  <c r="C698" i="1"/>
  <c r="C694" i="1"/>
  <c r="C690" i="1"/>
  <c r="C686" i="1"/>
  <c r="C682" i="1"/>
  <c r="C678" i="1"/>
  <c r="C674" i="1"/>
  <c r="C670" i="1"/>
  <c r="C666" i="1"/>
  <c r="C662" i="1"/>
  <c r="C658" i="1"/>
  <c r="C655" i="1"/>
  <c r="C651" i="1"/>
  <c r="C647" i="1"/>
  <c r="C643" i="1"/>
  <c r="C639" i="1"/>
  <c r="C635" i="1"/>
  <c r="C631" i="1"/>
  <c r="C627" i="1"/>
  <c r="C623" i="1"/>
  <c r="C619" i="1"/>
  <c r="C615" i="1"/>
  <c r="C611" i="1"/>
  <c r="C607" i="1"/>
  <c r="C603" i="1"/>
  <c r="C599" i="1"/>
  <c r="C595" i="1"/>
  <c r="C591" i="1"/>
  <c r="C587" i="1"/>
  <c r="C583" i="1"/>
  <c r="C579" i="1"/>
  <c r="C575" i="1"/>
  <c r="C571" i="1"/>
  <c r="C567" i="1"/>
  <c r="C563" i="1"/>
  <c r="C559" i="1"/>
  <c r="C555" i="1"/>
  <c r="C551" i="1"/>
  <c r="C547" i="1"/>
  <c r="C543" i="1"/>
  <c r="C539" i="1"/>
  <c r="C535" i="1"/>
  <c r="C531" i="1"/>
  <c r="C527" i="1"/>
  <c r="C523" i="1"/>
  <c r="C519" i="1"/>
  <c r="C515" i="1"/>
  <c r="C511" i="1"/>
  <c r="C507" i="1"/>
  <c r="C503" i="1"/>
  <c r="C499" i="1"/>
  <c r="C495" i="1"/>
  <c r="C491" i="1"/>
  <c r="C487" i="1"/>
  <c r="C483" i="1"/>
  <c r="C479" i="1"/>
  <c r="C475" i="1"/>
  <c r="C471" i="1"/>
  <c r="C467" i="1"/>
  <c r="C463" i="1"/>
  <c r="C459" i="1"/>
  <c r="C455" i="1"/>
  <c r="C451" i="1"/>
  <c r="C447" i="1"/>
  <c r="C443" i="1"/>
  <c r="C439" i="1"/>
  <c r="C435" i="1"/>
  <c r="C431" i="1"/>
  <c r="C427" i="1"/>
  <c r="C423" i="1"/>
  <c r="C419" i="1"/>
  <c r="C415" i="1"/>
  <c r="C411" i="1"/>
  <c r="C407" i="1"/>
  <c r="C403" i="1"/>
  <c r="C395" i="1"/>
  <c r="C387" i="1"/>
  <c r="C374" i="1"/>
  <c r="C358" i="1"/>
  <c r="C342" i="1"/>
  <c r="C326" i="1"/>
  <c r="C310" i="1"/>
  <c r="C294" i="1"/>
  <c r="C278" i="1"/>
  <c r="C262" i="1"/>
  <c r="C246" i="1"/>
  <c r="C230" i="1"/>
  <c r="C214" i="1"/>
  <c r="C198" i="1"/>
  <c r="C182" i="1"/>
  <c r="C166" i="1"/>
  <c r="C150" i="1"/>
  <c r="C134" i="1"/>
  <c r="C118" i="1"/>
  <c r="C102" i="1"/>
  <c r="C86" i="1"/>
  <c r="C70" i="1"/>
  <c r="C650" i="1"/>
  <c r="C646" i="1"/>
  <c r="C642" i="1"/>
  <c r="C638" i="1"/>
  <c r="C634" i="1"/>
  <c r="C630" i="1"/>
  <c r="C626" i="1"/>
  <c r="C622" i="1"/>
  <c r="C618" i="1"/>
  <c r="C614" i="1"/>
  <c r="C610" i="1"/>
  <c r="C606" i="1"/>
  <c r="C602" i="1"/>
  <c r="C598" i="1"/>
  <c r="C594" i="1"/>
  <c r="C590" i="1"/>
  <c r="C586" i="1"/>
  <c r="C582" i="1"/>
  <c r="C578" i="1"/>
  <c r="C574" i="1"/>
  <c r="C570" i="1"/>
  <c r="C566" i="1"/>
  <c r="C562" i="1"/>
  <c r="C558" i="1"/>
  <c r="C554" i="1"/>
  <c r="C550" i="1"/>
  <c r="C546" i="1"/>
  <c r="C542" i="1"/>
  <c r="C538" i="1"/>
  <c r="C534" i="1"/>
  <c r="C530" i="1"/>
  <c r="C526" i="1"/>
  <c r="C522" i="1"/>
  <c r="C518" i="1"/>
  <c r="C514" i="1"/>
  <c r="C510" i="1"/>
  <c r="C506" i="1"/>
  <c r="C502" i="1"/>
  <c r="C498" i="1"/>
  <c r="C494" i="1"/>
  <c r="C490" i="1"/>
  <c r="C486" i="1"/>
  <c r="C482" i="1"/>
  <c r="C478" i="1"/>
  <c r="C474" i="1"/>
  <c r="C470" i="1"/>
  <c r="C466" i="1"/>
  <c r="C462" i="1"/>
  <c r="C458" i="1"/>
  <c r="C454" i="1"/>
  <c r="C450" i="1"/>
  <c r="C446" i="1"/>
  <c r="C442" i="1"/>
  <c r="C438" i="1"/>
  <c r="C434" i="1"/>
  <c r="C430" i="1"/>
  <c r="C426" i="1"/>
  <c r="C422" i="1"/>
  <c r="C418" i="1"/>
  <c r="C414" i="1"/>
  <c r="C410" i="1"/>
  <c r="C406" i="1"/>
  <c r="C402" i="1"/>
  <c r="C394" i="1"/>
  <c r="C386" i="1"/>
  <c r="C370" i="1"/>
  <c r="C354" i="1"/>
  <c r="C338" i="1"/>
  <c r="C322" i="1"/>
  <c r="C306" i="1"/>
  <c r="C290" i="1"/>
  <c r="C274" i="1"/>
  <c r="C258" i="1"/>
  <c r="C242" i="1"/>
  <c r="C226" i="1"/>
  <c r="C210" i="1"/>
  <c r="C194" i="1"/>
  <c r="C178" i="1"/>
  <c r="C162" i="1"/>
  <c r="C146" i="1"/>
  <c r="C130" i="1"/>
  <c r="C114" i="1"/>
  <c r="C98" i="1"/>
  <c r="C82" i="1"/>
  <c r="C66" i="1"/>
  <c r="C653" i="1"/>
  <c r="C649" i="1"/>
  <c r="C645" i="1"/>
  <c r="C641" i="1"/>
  <c r="C637" i="1"/>
  <c r="C633" i="1"/>
  <c r="C629" i="1"/>
  <c r="C625" i="1"/>
  <c r="C621" i="1"/>
  <c r="C617" i="1"/>
  <c r="C613" i="1"/>
  <c r="C609" i="1"/>
  <c r="C605" i="1"/>
  <c r="C601" i="1"/>
  <c r="C597" i="1"/>
  <c r="C593" i="1"/>
  <c r="C589" i="1"/>
  <c r="C585" i="1"/>
  <c r="C581" i="1"/>
  <c r="C577" i="1"/>
  <c r="C573" i="1"/>
  <c r="C569" i="1"/>
  <c r="C565" i="1"/>
  <c r="C561" i="1"/>
  <c r="C557" i="1"/>
  <c r="C553" i="1"/>
  <c r="C549" i="1"/>
  <c r="C545" i="1"/>
  <c r="C541" i="1"/>
  <c r="C537" i="1"/>
  <c r="C533" i="1"/>
  <c r="C529" i="1"/>
  <c r="C525" i="1"/>
  <c r="C521" i="1"/>
  <c r="C517" i="1"/>
  <c r="C513" i="1"/>
  <c r="C509" i="1"/>
  <c r="C505" i="1"/>
  <c r="C501" i="1"/>
  <c r="C497" i="1"/>
  <c r="C493" i="1"/>
  <c r="C489" i="1"/>
  <c r="C485" i="1"/>
  <c r="C481" i="1"/>
  <c r="C477" i="1"/>
  <c r="C473" i="1"/>
  <c r="C469" i="1"/>
  <c r="C465" i="1"/>
  <c r="C461" i="1"/>
  <c r="C457" i="1"/>
  <c r="C453" i="1"/>
  <c r="C449" i="1"/>
  <c r="C445" i="1"/>
  <c r="C441" i="1"/>
  <c r="C437" i="1"/>
  <c r="C433" i="1"/>
  <c r="C429" i="1"/>
  <c r="C425" i="1"/>
  <c r="C421" i="1"/>
  <c r="C417" i="1"/>
  <c r="C413" i="1"/>
  <c r="C409" i="1"/>
  <c r="C405" i="1"/>
  <c r="C399" i="1"/>
  <c r="C391" i="1"/>
  <c r="C382" i="1"/>
  <c r="C366" i="1"/>
  <c r="C350" i="1"/>
  <c r="C334" i="1"/>
  <c r="C318" i="1"/>
  <c r="C302" i="1"/>
  <c r="C286" i="1"/>
  <c r="C270" i="1"/>
  <c r="C254" i="1"/>
  <c r="C238" i="1"/>
  <c r="C222" i="1"/>
  <c r="C206" i="1"/>
  <c r="C190" i="1"/>
  <c r="C174" i="1"/>
  <c r="C158" i="1"/>
  <c r="C142" i="1"/>
  <c r="C126" i="1"/>
  <c r="C110" i="1"/>
  <c r="C94" i="1"/>
  <c r="C78" i="1"/>
  <c r="C656" i="1"/>
  <c r="C652" i="1"/>
  <c r="C648" i="1"/>
  <c r="C644" i="1"/>
  <c r="C640" i="1"/>
  <c r="C636" i="1"/>
  <c r="C632" i="1"/>
  <c r="C628" i="1"/>
  <c r="C624" i="1"/>
  <c r="C620" i="1"/>
  <c r="C616" i="1"/>
  <c r="C612" i="1"/>
  <c r="C608" i="1"/>
  <c r="C604" i="1"/>
  <c r="C600" i="1"/>
  <c r="C596" i="1"/>
  <c r="C592" i="1"/>
  <c r="C588" i="1"/>
  <c r="C584" i="1"/>
  <c r="C580" i="1"/>
  <c r="C576" i="1"/>
  <c r="C572" i="1"/>
  <c r="C568" i="1"/>
  <c r="C564" i="1"/>
  <c r="C560" i="1"/>
  <c r="C556" i="1"/>
  <c r="C552" i="1"/>
  <c r="C548" i="1"/>
  <c r="C544" i="1"/>
  <c r="C540" i="1"/>
  <c r="C536" i="1"/>
  <c r="C532" i="1"/>
  <c r="C528" i="1"/>
  <c r="C524" i="1"/>
  <c r="C520" i="1"/>
  <c r="C516" i="1"/>
  <c r="C512" i="1"/>
  <c r="C508" i="1"/>
  <c r="C504" i="1"/>
  <c r="C500" i="1"/>
  <c r="C496" i="1"/>
  <c r="C492" i="1"/>
  <c r="C488" i="1"/>
  <c r="C484" i="1"/>
  <c r="C480" i="1"/>
  <c r="C476" i="1"/>
  <c r="C472" i="1"/>
  <c r="C468" i="1"/>
  <c r="C464" i="1"/>
  <c r="C460" i="1"/>
  <c r="C456" i="1"/>
  <c r="C452" i="1"/>
  <c r="C448" i="1"/>
  <c r="C444" i="1"/>
  <c r="C440" i="1"/>
  <c r="C436" i="1"/>
  <c r="C432" i="1"/>
  <c r="C428" i="1"/>
  <c r="C424" i="1"/>
  <c r="C420" i="1"/>
  <c r="C416" i="1"/>
  <c r="C412" i="1"/>
  <c r="C408" i="1"/>
  <c r="C404" i="1"/>
  <c r="C398" i="1"/>
  <c r="C390" i="1"/>
  <c r="C378" i="1"/>
  <c r="C362" i="1"/>
  <c r="C346" i="1"/>
  <c r="C330" i="1"/>
  <c r="C314" i="1"/>
  <c r="C298" i="1"/>
  <c r="C282" i="1"/>
  <c r="C266" i="1"/>
  <c r="C250" i="1"/>
  <c r="C234" i="1"/>
  <c r="C218" i="1"/>
  <c r="C202" i="1"/>
  <c r="C186" i="1"/>
  <c r="C170" i="1"/>
  <c r="C154" i="1"/>
  <c r="C138" i="1"/>
  <c r="C122" i="1"/>
  <c r="C106" i="1"/>
  <c r="C90" i="1"/>
  <c r="C74" i="1"/>
  <c r="C400" i="1"/>
  <c r="C396" i="1"/>
  <c r="C392" i="1"/>
  <c r="C388" i="1"/>
  <c r="C384" i="1"/>
  <c r="C380" i="1"/>
  <c r="C376" i="1"/>
  <c r="C372" i="1"/>
  <c r="C368" i="1"/>
  <c r="C364" i="1"/>
  <c r="C360" i="1"/>
  <c r="C356" i="1"/>
  <c r="C352" i="1"/>
  <c r="C348" i="1"/>
  <c r="C344" i="1"/>
  <c r="C340" i="1"/>
  <c r="C336" i="1"/>
  <c r="C332" i="1"/>
  <c r="C328" i="1"/>
  <c r="C324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56" i="1"/>
  <c r="C252" i="1"/>
  <c r="C248" i="1"/>
  <c r="C244" i="1"/>
  <c r="C240" i="1"/>
  <c r="C236" i="1"/>
  <c r="C232" i="1"/>
  <c r="C228" i="1"/>
  <c r="C224" i="1"/>
  <c r="C220" i="1"/>
  <c r="C216" i="1"/>
  <c r="C212" i="1"/>
  <c r="C208" i="1"/>
  <c r="C204" i="1"/>
  <c r="C200" i="1"/>
  <c r="C196" i="1"/>
  <c r="C192" i="1"/>
  <c r="C188" i="1"/>
  <c r="C184" i="1"/>
  <c r="C180" i="1"/>
  <c r="C176" i="1"/>
  <c r="C172" i="1"/>
  <c r="C168" i="1"/>
  <c r="C164" i="1"/>
  <c r="C160" i="1"/>
  <c r="C156" i="1"/>
  <c r="C152" i="1"/>
  <c r="C148" i="1"/>
  <c r="C144" i="1"/>
  <c r="C140" i="1"/>
  <c r="C136" i="1"/>
  <c r="C132" i="1"/>
  <c r="C128" i="1"/>
  <c r="C124" i="1"/>
  <c r="C120" i="1"/>
  <c r="C116" i="1"/>
  <c r="C112" i="1"/>
  <c r="C108" i="1"/>
  <c r="C104" i="1"/>
  <c r="C100" i="1"/>
  <c r="C96" i="1"/>
  <c r="C92" i="1"/>
  <c r="C88" i="1"/>
  <c r="C84" i="1"/>
  <c r="C80" i="1"/>
  <c r="C76" i="1"/>
  <c r="C72" i="1"/>
  <c r="C68" i="1"/>
  <c r="C64" i="1"/>
  <c r="C383" i="1"/>
  <c r="C379" i="1"/>
  <c r="C375" i="1"/>
  <c r="C371" i="1"/>
  <c r="C367" i="1"/>
  <c r="C363" i="1"/>
  <c r="C359" i="1"/>
  <c r="C355" i="1"/>
  <c r="C351" i="1"/>
  <c r="C347" i="1"/>
  <c r="C343" i="1"/>
  <c r="C339" i="1"/>
  <c r="C335" i="1"/>
  <c r="C331" i="1"/>
  <c r="C327" i="1"/>
  <c r="C323" i="1"/>
  <c r="C319" i="1"/>
  <c r="C315" i="1"/>
  <c r="C311" i="1"/>
  <c r="C307" i="1"/>
  <c r="C303" i="1"/>
  <c r="C299" i="1"/>
  <c r="C295" i="1"/>
  <c r="C291" i="1"/>
  <c r="C287" i="1"/>
  <c r="C283" i="1"/>
  <c r="C279" i="1"/>
  <c r="C275" i="1"/>
  <c r="C271" i="1"/>
  <c r="C267" i="1"/>
  <c r="C263" i="1"/>
  <c r="C259" i="1"/>
  <c r="C255" i="1"/>
  <c r="C251" i="1"/>
  <c r="C247" i="1"/>
  <c r="C243" i="1"/>
  <c r="C239" i="1"/>
  <c r="C235" i="1"/>
  <c r="C231" i="1"/>
  <c r="C227" i="1"/>
  <c r="C223" i="1"/>
  <c r="C219" i="1"/>
  <c r="C215" i="1"/>
  <c r="C211" i="1"/>
  <c r="C207" i="1"/>
  <c r="C203" i="1"/>
  <c r="C199" i="1"/>
  <c r="C195" i="1"/>
  <c r="C191" i="1"/>
  <c r="C187" i="1"/>
  <c r="C183" i="1"/>
  <c r="C179" i="1"/>
  <c r="C175" i="1"/>
  <c r="C171" i="1"/>
  <c r="C167" i="1"/>
  <c r="C163" i="1"/>
  <c r="C159" i="1"/>
  <c r="C155" i="1"/>
  <c r="C151" i="1"/>
  <c r="C147" i="1"/>
  <c r="C143" i="1"/>
  <c r="C139" i="1"/>
  <c r="C135" i="1"/>
  <c r="C131" i="1"/>
  <c r="C127" i="1"/>
  <c r="C123" i="1"/>
  <c r="C119" i="1"/>
  <c r="C115" i="1"/>
  <c r="C111" i="1"/>
  <c r="C107" i="1"/>
  <c r="C103" i="1"/>
  <c r="C99" i="1"/>
  <c r="C95" i="1"/>
  <c r="C91" i="1"/>
  <c r="C87" i="1"/>
  <c r="C83" i="1"/>
  <c r="C79" i="1"/>
  <c r="C75" i="1"/>
  <c r="C71" i="1"/>
  <c r="C67" i="1"/>
  <c r="C63" i="1"/>
  <c r="C401" i="1"/>
  <c r="C397" i="1"/>
  <c r="C393" i="1"/>
  <c r="C389" i="1"/>
  <c r="C385" i="1"/>
  <c r="C381" i="1"/>
  <c r="C377" i="1"/>
  <c r="C373" i="1"/>
  <c r="C369" i="1"/>
  <c r="C365" i="1"/>
  <c r="C361" i="1"/>
  <c r="C357" i="1"/>
  <c r="C353" i="1"/>
  <c r="C349" i="1"/>
  <c r="C345" i="1"/>
  <c r="C341" i="1"/>
  <c r="C337" i="1"/>
  <c r="C333" i="1"/>
  <c r="C329" i="1"/>
  <c r="C325" i="1"/>
  <c r="C321" i="1"/>
  <c r="C317" i="1"/>
  <c r="C313" i="1"/>
  <c r="C309" i="1"/>
  <c r="C305" i="1"/>
  <c r="C301" i="1"/>
  <c r="C297" i="1"/>
  <c r="C293" i="1"/>
  <c r="C289" i="1"/>
  <c r="C285" i="1"/>
  <c r="C281" i="1"/>
  <c r="C277" i="1"/>
  <c r="C273" i="1"/>
  <c r="C269" i="1"/>
  <c r="C265" i="1"/>
  <c r="C261" i="1"/>
  <c r="C257" i="1"/>
  <c r="C253" i="1"/>
  <c r="C249" i="1"/>
  <c r="C245" i="1"/>
  <c r="C241" i="1"/>
  <c r="C237" i="1"/>
  <c r="C233" i="1"/>
  <c r="C229" i="1"/>
  <c r="C225" i="1"/>
  <c r="C221" i="1"/>
  <c r="C217" i="1"/>
  <c r="C213" i="1"/>
  <c r="C209" i="1"/>
  <c r="C205" i="1"/>
  <c r="C201" i="1"/>
  <c r="C197" i="1"/>
  <c r="C193" i="1"/>
  <c r="C189" i="1"/>
  <c r="C185" i="1"/>
  <c r="C181" i="1"/>
  <c r="C177" i="1"/>
  <c r="C173" i="1"/>
  <c r="C169" i="1"/>
  <c r="C165" i="1"/>
  <c r="C161" i="1"/>
  <c r="C157" i="1"/>
  <c r="C153" i="1"/>
  <c r="C149" i="1"/>
  <c r="C145" i="1"/>
  <c r="C141" i="1"/>
  <c r="C137" i="1"/>
  <c r="C133" i="1"/>
  <c r="C129" i="1"/>
  <c r="C125" i="1"/>
  <c r="C121" i="1"/>
  <c r="C117" i="1"/>
  <c r="C113" i="1"/>
  <c r="C109" i="1"/>
  <c r="C105" i="1"/>
  <c r="C101" i="1"/>
  <c r="C97" i="1"/>
  <c r="C93" i="1"/>
  <c r="C89" i="1"/>
  <c r="C85" i="1"/>
  <c r="C81" i="1"/>
  <c r="C77" i="1"/>
  <c r="C73" i="1"/>
  <c r="C69" i="1"/>
  <c r="F41" i="1"/>
  <c r="C65" i="1"/>
  <c r="F48" i="1" l="1"/>
  <c r="F42" i="1"/>
  <c r="F51" i="1"/>
  <c r="F49" i="1"/>
  <c r="D19" i="1"/>
  <c r="F46" i="1"/>
  <c r="F43" i="1"/>
  <c r="F44" i="1"/>
  <c r="F45" i="1"/>
  <c r="F47" i="1"/>
  <c r="F50" i="1"/>
  <c r="E53" i="1" l="1"/>
  <c r="E19" i="1" s="1"/>
  <c r="E14" i="1" s="1"/>
  <c r="E16" i="1" s="1"/>
  <c r="S67" i="2"/>
  <c r="U63" i="2"/>
  <c r="P60" i="2"/>
  <c r="R75" i="2"/>
  <c r="T56" i="2"/>
  <c r="N72" i="2"/>
  <c r="H72" i="2"/>
  <c r="N59" i="2"/>
  <c r="G75" i="2"/>
  <c r="T60" i="2"/>
  <c r="V71" i="2"/>
  <c r="S57" i="2"/>
  <c r="K76" i="2"/>
  <c r="U66" i="2"/>
  <c r="H57" i="2"/>
  <c r="U54" i="2"/>
  <c r="M75" i="2"/>
  <c r="U61" i="2"/>
  <c r="G68" i="2"/>
  <c r="J68" i="2"/>
  <c r="E57" i="2"/>
  <c r="G60" i="2"/>
  <c r="L73" i="2"/>
  <c r="G69" i="2"/>
  <c r="O66" i="2"/>
  <c r="F66" i="2"/>
  <c r="J74" i="2"/>
  <c r="P65" i="2"/>
  <c r="Q66" i="2"/>
  <c r="Z63" i="2"/>
  <c r="L63" i="2"/>
  <c r="I70" i="2"/>
  <c r="Q61" i="2"/>
  <c r="E54" i="2"/>
  <c r="S61" i="2"/>
  <c r="P68" i="2"/>
  <c r="R72" i="2"/>
  <c r="S66" i="2"/>
  <c r="E71" i="2"/>
  <c r="I69" i="2"/>
  <c r="M72" i="2"/>
  <c r="M60" i="2"/>
  <c r="Q67" i="2"/>
  <c r="F74" i="2"/>
  <c r="V60" i="2"/>
  <c r="U59" i="2"/>
  <c r="O76" i="2"/>
  <c r="T54" i="2"/>
  <c r="L65" i="2"/>
  <c r="K75" i="2"/>
  <c r="V65" i="2"/>
  <c r="Z61" i="2"/>
  <c r="O54" i="2"/>
  <c r="W53" i="2"/>
  <c r="G71" i="2"/>
  <c r="V67" i="2"/>
  <c r="E66" i="2"/>
  <c r="V66" i="2"/>
  <c r="R66" i="2"/>
  <c r="L68" i="2"/>
  <c r="P71" i="2"/>
  <c r="H59" i="2"/>
  <c r="J56" i="2"/>
  <c r="S72" i="2"/>
  <c r="K54" i="2"/>
  <c r="S56" i="2"/>
  <c r="U53" i="2"/>
  <c r="G57" i="2"/>
  <c r="G72" i="2"/>
  <c r="L67" i="2"/>
  <c r="S64" i="2"/>
  <c r="U56" i="2"/>
  <c r="J69" i="2"/>
  <c r="T63" i="2"/>
  <c r="J72" i="2"/>
  <c r="J73" i="2"/>
  <c r="M76" i="2"/>
  <c r="S63" i="2"/>
  <c r="N70" i="2"/>
  <c r="V76" i="2"/>
  <c r="H70" i="2"/>
  <c r="M56" i="2"/>
  <c r="S68" i="2"/>
  <c r="J76" i="2"/>
  <c r="E62" i="2"/>
  <c r="R74" i="2"/>
  <c r="M61" i="2"/>
  <c r="K70" i="2"/>
  <c r="Z60" i="2"/>
  <c r="P73" i="2"/>
  <c r="J58" i="2"/>
  <c r="N61" i="2"/>
  <c r="S74" i="2"/>
  <c r="Z55" i="2"/>
  <c r="H53" i="2"/>
  <c r="P63" i="2"/>
  <c r="O69" i="2"/>
  <c r="U55" i="2"/>
  <c r="T69" i="2"/>
  <c r="E63" i="2"/>
  <c r="L53" i="2"/>
  <c r="I56" i="2"/>
  <c r="F76" i="2"/>
  <c r="Q74" i="2"/>
  <c r="H54" i="2"/>
  <c r="E67" i="2"/>
  <c r="T55" i="2"/>
  <c r="O75" i="2"/>
  <c r="I57" i="2"/>
  <c r="K71" i="2"/>
  <c r="M64" i="2"/>
  <c r="J67" i="2"/>
  <c r="U70" i="2"/>
  <c r="J71" i="2"/>
  <c r="R73" i="2"/>
  <c r="K66" i="2"/>
  <c r="J64" i="2"/>
  <c r="G61" i="2"/>
  <c r="Q73" i="2"/>
  <c r="H60" i="2"/>
  <c r="O55" i="2"/>
  <c r="M54" i="2"/>
  <c r="G70" i="2"/>
  <c r="F57" i="2"/>
  <c r="J65" i="2"/>
  <c r="U64" i="2"/>
  <c r="F54" i="2"/>
  <c r="Q68" i="2"/>
  <c r="I72" i="2"/>
  <c r="K62" i="2"/>
  <c r="J61" i="2"/>
  <c r="S73" i="2"/>
  <c r="E73" i="2"/>
  <c r="F67" i="2"/>
  <c r="I64" i="2"/>
  <c r="I58" i="2"/>
  <c r="F72" i="2"/>
  <c r="E74" i="2"/>
  <c r="L74" i="2"/>
  <c r="Z62" i="2"/>
  <c r="Z54" i="2"/>
  <c r="F61" i="2"/>
  <c r="S69" i="2"/>
  <c r="N58" i="2"/>
  <c r="U62" i="2"/>
  <c r="Q64" i="2"/>
  <c r="V73" i="2"/>
  <c r="V58" i="2"/>
  <c r="S75" i="2"/>
  <c r="M68" i="2"/>
  <c r="R61" i="2"/>
  <c r="M63" i="2"/>
  <c r="P74" i="2"/>
  <c r="Q56" i="2"/>
  <c r="F65" i="2"/>
  <c r="F63" i="2"/>
  <c r="H55" i="2"/>
  <c r="V57" i="2"/>
  <c r="V69" i="2"/>
  <c r="O61" i="2"/>
  <c r="E55" i="2"/>
  <c r="L58" i="2"/>
  <c r="E53" i="2"/>
  <c r="P53" i="2"/>
  <c r="S53" i="2"/>
  <c r="K68" i="2"/>
  <c r="L56" i="2"/>
  <c r="O72" i="2"/>
  <c r="L70" i="2"/>
  <c r="S71" i="2"/>
  <c r="K59" i="2"/>
  <c r="O71" i="2"/>
  <c r="R54" i="2"/>
  <c r="T72" i="2"/>
  <c r="J59" i="2"/>
  <c r="F59" i="2"/>
  <c r="E69" i="2"/>
  <c r="L75" i="2"/>
  <c r="O63" i="2"/>
  <c r="I76" i="2"/>
  <c r="N75" i="2"/>
  <c r="N71" i="2"/>
  <c r="G63" i="2"/>
  <c r="H65" i="2"/>
  <c r="S76" i="2"/>
  <c r="G64" i="2"/>
  <c r="U67" i="2"/>
  <c r="V75" i="2"/>
  <c r="P66" i="2"/>
  <c r="T58" i="2"/>
  <c r="P62" i="2"/>
  <c r="Z57" i="2"/>
  <c r="J70" i="2"/>
  <c r="O65" i="2"/>
  <c r="U65" i="2"/>
  <c r="K58" i="2"/>
  <c r="I63" i="2"/>
  <c r="T59" i="2"/>
  <c r="S58" i="2"/>
  <c r="F69" i="2"/>
  <c r="E59" i="2"/>
  <c r="Q70" i="2"/>
  <c r="L66" i="2"/>
  <c r="H64" i="2"/>
  <c r="U60" i="2"/>
  <c r="V64" i="2"/>
  <c r="N64" i="2"/>
  <c r="R76" i="2"/>
  <c r="J54" i="2"/>
  <c r="G54" i="2"/>
  <c r="K61" i="2"/>
  <c r="J60" i="2"/>
  <c r="U72" i="2"/>
  <c r="U69" i="2"/>
  <c r="N68" i="2"/>
  <c r="V54" i="2"/>
  <c r="R68" i="2"/>
  <c r="M57" i="2"/>
  <c r="M74" i="2"/>
  <c r="N66" i="2"/>
  <c r="N76" i="2"/>
  <c r="I75" i="2"/>
  <c r="P75" i="2"/>
  <c r="R59" i="2"/>
  <c r="R56" i="2"/>
  <c r="F58" i="2"/>
  <c r="E75" i="2"/>
  <c r="Q58" i="2"/>
  <c r="K55" i="2"/>
  <c r="J63" i="2"/>
  <c r="V68" i="2"/>
  <c r="N53" i="2"/>
  <c r="T73" i="2"/>
  <c r="G66" i="2"/>
  <c r="G76" i="2"/>
  <c r="I67" i="2"/>
  <c r="T76" i="2"/>
  <c r="S70" i="2"/>
  <c r="T53" i="2"/>
  <c r="Q62" i="2"/>
  <c r="Q65" i="2"/>
  <c r="O58" i="2"/>
  <c r="O74" i="2"/>
  <c r="R60" i="2"/>
  <c r="Q54" i="2"/>
  <c r="O56" i="2"/>
  <c r="I66" i="2"/>
  <c r="I55" i="2"/>
  <c r="V74" i="2"/>
  <c r="E72" i="2"/>
  <c r="P69" i="2"/>
  <c r="N60" i="2"/>
  <c r="R57" i="2"/>
  <c r="U71" i="2"/>
  <c r="I62" i="2"/>
  <c r="N63" i="2"/>
  <c r="F75" i="2"/>
  <c r="F64" i="2"/>
  <c r="T61" i="2"/>
  <c r="M70" i="2"/>
  <c r="R53" i="2"/>
  <c r="V72" i="2"/>
  <c r="U76" i="2"/>
  <c r="V56" i="2"/>
  <c r="J62" i="2"/>
  <c r="T67" i="2"/>
  <c r="H61" i="2"/>
  <c r="R69" i="2"/>
  <c r="T75" i="2"/>
  <c r="H58" i="2"/>
  <c r="V53" i="2"/>
  <c r="V63" i="2"/>
  <c r="U73" i="2"/>
  <c r="L57" i="2"/>
  <c r="P72" i="2"/>
  <c r="M62" i="2"/>
  <c r="H63" i="2"/>
  <c r="L55" i="2"/>
  <c r="N57" i="2"/>
  <c r="I73" i="2"/>
  <c r="J55" i="2"/>
  <c r="P59" i="2"/>
  <c r="O68" i="2"/>
  <c r="F73" i="2"/>
  <c r="M59" i="2"/>
  <c r="Q76" i="2"/>
  <c r="L59" i="2"/>
  <c r="P70" i="2"/>
  <c r="I68" i="2"/>
  <c r="T66" i="2"/>
  <c r="L54" i="2"/>
  <c r="N62" i="2"/>
  <c r="O67" i="2"/>
  <c r="N56" i="2"/>
  <c r="S60" i="2"/>
  <c r="P57" i="2"/>
  <c r="T71" i="2"/>
  <c r="E56" i="2"/>
  <c r="E61" i="2"/>
  <c r="H76" i="2"/>
  <c r="G59" i="2"/>
  <c r="R62" i="2"/>
  <c r="G73" i="2"/>
  <c r="V62" i="2"/>
  <c r="Z56" i="2"/>
  <c r="H75" i="2"/>
  <c r="O57" i="2"/>
  <c r="G67" i="2"/>
  <c r="R67" i="2"/>
  <c r="Q72" i="2"/>
  <c r="L60" i="2"/>
  <c r="S55" i="2"/>
  <c r="E68" i="2"/>
  <c r="F68" i="2"/>
  <c r="Q63" i="2"/>
  <c r="L72" i="2"/>
  <c r="I60" i="2"/>
  <c r="K63" i="2"/>
  <c r="H74" i="2"/>
  <c r="V61" i="2"/>
  <c r="Z59" i="2"/>
  <c r="F70" i="2"/>
  <c r="T68" i="2"/>
  <c r="Q59" i="2"/>
  <c r="F53" i="2"/>
  <c r="O59" i="2"/>
  <c r="K53" i="2"/>
  <c r="M69" i="2"/>
  <c r="G58" i="2"/>
  <c r="I71" i="2"/>
  <c r="I65" i="2"/>
  <c r="N69" i="2"/>
  <c r="L69" i="2"/>
  <c r="Q55" i="2"/>
  <c r="I61" i="2"/>
  <c r="M65" i="2"/>
  <c r="N65" i="2"/>
  <c r="L76" i="2"/>
  <c r="M73" i="2"/>
  <c r="G55" i="2"/>
  <c r="M53" i="2"/>
  <c r="G56" i="2"/>
  <c r="H71" i="2"/>
  <c r="E70" i="2"/>
  <c r="P58" i="2"/>
  <c r="O62" i="2"/>
  <c r="E76" i="2"/>
  <c r="I53" i="2"/>
  <c r="F56" i="2"/>
  <c r="O64" i="2"/>
  <c r="O70" i="2"/>
  <c r="U58" i="2"/>
  <c r="K67" i="2"/>
  <c r="F71" i="2"/>
  <c r="S59" i="2"/>
  <c r="R64" i="2"/>
  <c r="F55" i="2"/>
  <c r="E64" i="2"/>
  <c r="S62" i="2"/>
  <c r="T64" i="2"/>
  <c r="K72" i="2"/>
  <c r="G62" i="2"/>
  <c r="J75" i="2"/>
  <c r="V59" i="2"/>
  <c r="H62" i="2"/>
  <c r="O73" i="2"/>
  <c r="H68" i="2"/>
  <c r="R63" i="2"/>
  <c r="M67" i="2"/>
  <c r="O53" i="2"/>
  <c r="P54" i="2"/>
  <c r="H66" i="2"/>
  <c r="P67" i="2"/>
  <c r="U57" i="2"/>
  <c r="Q69" i="2"/>
  <c r="R65" i="2"/>
  <c r="P76" i="2"/>
  <c r="U68" i="2"/>
  <c r="N67" i="2"/>
  <c r="H56" i="2"/>
  <c r="Q75" i="2"/>
  <c r="P55" i="2"/>
  <c r="I54" i="2"/>
  <c r="J57" i="2"/>
  <c r="I59" i="2"/>
  <c r="L62" i="2"/>
  <c r="G74" i="2"/>
  <c r="M55" i="2"/>
  <c r="U74" i="2"/>
  <c r="N73" i="2"/>
  <c r="T57" i="2"/>
  <c r="K57" i="2"/>
  <c r="E65" i="2"/>
  <c r="T70" i="2"/>
  <c r="Q53" i="2"/>
  <c r="T65" i="2"/>
  <c r="E60" i="2"/>
  <c r="F60" i="2"/>
  <c r="K64" i="2"/>
  <c r="J66" i="2"/>
  <c r="Q71" i="2"/>
  <c r="G53" i="2"/>
  <c r="K69" i="2"/>
  <c r="M71" i="2"/>
  <c r="R55" i="2"/>
  <c r="K60" i="2"/>
  <c r="Z58" i="2"/>
  <c r="X53" i="2"/>
  <c r="V55" i="2"/>
  <c r="S54" i="2"/>
  <c r="V70" i="2"/>
  <c r="P61" i="2"/>
  <c r="E58" i="2"/>
  <c r="T74" i="2"/>
  <c r="J53" i="2"/>
  <c r="M58" i="2"/>
  <c r="H73" i="2"/>
  <c r="P56" i="2"/>
  <c r="M66" i="2"/>
  <c r="Q60" i="2"/>
  <c r="T62" i="2"/>
  <c r="O60" i="2"/>
  <c r="I74" i="2"/>
  <c r="N74" i="2"/>
  <c r="U75" i="2"/>
  <c r="K56" i="2"/>
  <c r="R70" i="2"/>
  <c r="K74" i="2"/>
  <c r="P64" i="2"/>
  <c r="G65" i="2"/>
  <c r="S65" i="2"/>
  <c r="R71" i="2"/>
  <c r="R58" i="2"/>
  <c r="L61" i="2"/>
  <c r="F62" i="2"/>
  <c r="Z53" i="2"/>
  <c r="K65" i="2"/>
  <c r="L71" i="2"/>
  <c r="N55" i="2"/>
  <c r="N54" i="2"/>
  <c r="H67" i="2"/>
  <c r="H69" i="2"/>
  <c r="Q57" i="2"/>
  <c r="L64" i="2"/>
  <c r="Z64" i="2"/>
  <c r="K73" i="2"/>
  <c r="C20" i="2" l="1" a="1"/>
  <c r="C20" i="2" s="1"/>
  <c r="C19" i="2" a="1"/>
  <c r="C19" i="2" s="1"/>
  <c r="C14" i="2" a="1"/>
  <c r="C14" i="2" s="1"/>
  <c r="C16" i="2" a="1"/>
  <c r="C16" i="2" s="1"/>
  <c r="D16" i="2" s="1"/>
  <c r="C18" i="2" a="1"/>
  <c r="C18" i="2" s="1"/>
  <c r="C32" i="2" a="1"/>
  <c r="C32" i="2" s="1"/>
  <c r="C29" i="2" a="1"/>
  <c r="C29" i="2" s="1"/>
  <c r="C15" i="2" a="1"/>
  <c r="C15" i="2" s="1"/>
  <c r="D15" i="2" s="1"/>
  <c r="C25" i="2" a="1"/>
  <c r="C25" i="2" s="1"/>
  <c r="C31" i="2" a="1"/>
  <c r="C31" i="2" s="1"/>
  <c r="C27" i="2" a="1"/>
  <c r="C27" i="2" s="1"/>
  <c r="C7" i="2" s="1"/>
  <c r="C24" i="2" a="1"/>
  <c r="C24" i="2" s="1"/>
  <c r="D24" i="2" s="1"/>
  <c r="C30" i="2" a="1"/>
  <c r="C30" i="2" s="1"/>
  <c r="C26" i="2" a="1"/>
  <c r="C26" i="2" s="1"/>
  <c r="C23" i="2" a="1"/>
  <c r="C23" i="2" s="1"/>
  <c r="D23" i="2" s="1"/>
  <c r="C28" i="2" a="1"/>
  <c r="C28" i="2" s="1"/>
  <c r="D28" i="2" s="1"/>
  <c r="C17" i="2" a="1"/>
  <c r="C17" i="2" s="1"/>
  <c r="C22" i="2" a="1"/>
  <c r="C22" i="2" s="1"/>
  <c r="C21" i="2" a="1"/>
  <c r="C21" i="2" s="1"/>
  <c r="C13" i="2" a="1"/>
  <c r="C13" i="2" s="1"/>
  <c r="D18" i="2"/>
  <c r="D20" i="2"/>
  <c r="D19" i="2"/>
  <c r="I25" i="2" a="1"/>
  <c r="I25" i="2" s="1"/>
  <c r="I21" i="2" a="1"/>
  <c r="I21" i="2" s="1"/>
  <c r="I40" i="2" a="1"/>
  <c r="I40" i="2" s="1"/>
  <c r="I33" i="2" a="1"/>
  <c r="I33" i="2" s="1"/>
  <c r="I14" i="2" a="1"/>
  <c r="I14" i="2" s="1"/>
  <c r="I24" i="2" a="1"/>
  <c r="I24" i="2" s="1"/>
  <c r="I36" i="2" a="1"/>
  <c r="I36" i="2" s="1"/>
  <c r="I42" i="2" a="1"/>
  <c r="I42" i="2" s="1"/>
  <c r="I22" i="2" a="1"/>
  <c r="I22" i="2" s="1"/>
  <c r="I20" i="2" a="1"/>
  <c r="I20" i="2" s="1"/>
  <c r="I18" i="2" a="1"/>
  <c r="I18" i="2" s="1"/>
  <c r="I31" i="2" a="1"/>
  <c r="I31" i="2" s="1"/>
  <c r="I17" i="2" a="1"/>
  <c r="I17" i="2" s="1"/>
  <c r="I15" i="2" a="1"/>
  <c r="I15" i="2" s="1"/>
  <c r="I19" i="2" a="1"/>
  <c r="I19" i="2" s="1"/>
  <c r="P36" i="2" s="1"/>
  <c r="I35" i="2" a="1"/>
  <c r="I35" i="2" s="1"/>
  <c r="I41" i="2" a="1"/>
  <c r="I41" i="2" s="1"/>
  <c r="I16" i="2" a="1"/>
  <c r="I16" i="2" s="1"/>
  <c r="P33" i="2" s="1"/>
  <c r="I37" i="2" a="1"/>
  <c r="I37" i="2" s="1"/>
  <c r="I39" i="2" a="1"/>
  <c r="I39" i="2" s="1"/>
  <c r="I32" i="2" a="1"/>
  <c r="I32" i="2" s="1"/>
  <c r="I34" i="2" a="1"/>
  <c r="I34" i="2" s="1"/>
  <c r="I23" i="2" a="1"/>
  <c r="I23" i="2" s="1"/>
  <c r="P40" i="2" s="1"/>
  <c r="I38" i="2" a="1"/>
  <c r="I38" i="2" s="1"/>
  <c r="D14" i="2"/>
  <c r="M33" i="2" a="1"/>
  <c r="M33" i="2" s="1"/>
  <c r="M23" i="2" a="1"/>
  <c r="M23" i="2" s="1"/>
  <c r="M32" i="2" a="1"/>
  <c r="M32" i="2" s="1"/>
  <c r="M34" i="2" a="1"/>
  <c r="M34" i="2" s="1"/>
  <c r="M36" i="2" a="1"/>
  <c r="M36" i="2" s="1"/>
  <c r="M19" i="2" a="1"/>
  <c r="M19" i="2" s="1"/>
  <c r="M39" i="2" a="1"/>
  <c r="M39" i="2" s="1"/>
  <c r="M18" i="2" a="1"/>
  <c r="M18" i="2" s="1"/>
  <c r="M31" i="2" a="1"/>
  <c r="M31" i="2" s="1"/>
  <c r="M22" i="2" a="1"/>
  <c r="M22" i="2" s="1"/>
  <c r="M42" i="2" a="1"/>
  <c r="M42" i="2" s="1"/>
  <c r="M37" i="2" a="1"/>
  <c r="M37" i="2" s="1"/>
  <c r="M14" i="2" a="1"/>
  <c r="M14" i="2" s="1"/>
  <c r="Q14" i="2" s="1"/>
  <c r="M16" i="2" a="1"/>
  <c r="M16" i="2" s="1"/>
  <c r="M15" i="2" a="1"/>
  <c r="M15" i="2" s="1"/>
  <c r="Q15" i="2" s="1"/>
  <c r="M38" i="2" a="1"/>
  <c r="M38" i="2" s="1"/>
  <c r="M25" i="2" a="1"/>
  <c r="M25" i="2" s="1"/>
  <c r="M41" i="2" a="1"/>
  <c r="M41" i="2" s="1"/>
  <c r="M24" i="2" a="1"/>
  <c r="M24" i="2" s="1"/>
  <c r="M21" i="2" a="1"/>
  <c r="M21" i="2" s="1"/>
  <c r="Q21" i="2" s="1"/>
  <c r="M40" i="2" a="1"/>
  <c r="M40" i="2" s="1"/>
  <c r="Q23" i="2" s="1"/>
  <c r="M17" i="2" a="1"/>
  <c r="M17" i="2" s="1"/>
  <c r="M35" i="2" a="1"/>
  <c r="M35" i="2" s="1"/>
  <c r="M20" i="2" a="1"/>
  <c r="M20" i="2" s="1"/>
  <c r="Q20" i="2" s="1"/>
  <c r="D32" i="2"/>
  <c r="D29" i="2"/>
  <c r="D30" i="2"/>
  <c r="L15" i="2" a="1"/>
  <c r="L15" i="2" s="1"/>
  <c r="L38" i="2" a="1"/>
  <c r="L38" i="2" s="1"/>
  <c r="L35" i="2" a="1"/>
  <c r="L35" i="2" s="1"/>
  <c r="L19" i="2" a="1"/>
  <c r="L19" i="2" s="1"/>
  <c r="L42" i="2" a="1"/>
  <c r="L42" i="2" s="1"/>
  <c r="L39" i="2" a="1"/>
  <c r="L39" i="2" s="1"/>
  <c r="L14" i="2" a="1"/>
  <c r="L14" i="2" s="1"/>
  <c r="L33" i="2" a="1"/>
  <c r="L33" i="2" s="1"/>
  <c r="L41" i="2" a="1"/>
  <c r="L41" i="2" s="1"/>
  <c r="L22" i="2" a="1"/>
  <c r="L22" i="2" s="1"/>
  <c r="P22" i="2" s="1"/>
  <c r="L17" i="2" a="1"/>
  <c r="L17" i="2" s="1"/>
  <c r="L34" i="2" a="1"/>
  <c r="L34" i="2" s="1"/>
  <c r="L23" i="2" a="1"/>
  <c r="L23" i="2" s="1"/>
  <c r="L25" i="2" a="1"/>
  <c r="L25" i="2" s="1"/>
  <c r="L37" i="2" a="1"/>
  <c r="L37" i="2" s="1"/>
  <c r="L18" i="2" a="1"/>
  <c r="L18" i="2" s="1"/>
  <c r="L36" i="2" a="1"/>
  <c r="L36" i="2" s="1"/>
  <c r="L40" i="2" a="1"/>
  <c r="L40" i="2" s="1"/>
  <c r="L21" i="2" a="1"/>
  <c r="L21" i="2" s="1"/>
  <c r="L16" i="2" a="1"/>
  <c r="L16" i="2" s="1"/>
  <c r="P16" i="2" s="1"/>
  <c r="L20" i="2" a="1"/>
  <c r="L20" i="2" s="1"/>
  <c r="L24" i="2" a="1"/>
  <c r="L24" i="2" s="1"/>
  <c r="L31" i="2" a="1"/>
  <c r="L31" i="2" s="1"/>
  <c r="L32" i="2" a="1"/>
  <c r="L32" i="2" s="1"/>
  <c r="D22" i="2"/>
  <c r="D25" i="2"/>
  <c r="D26" i="2"/>
  <c r="D31" i="2"/>
  <c r="D21" i="2"/>
  <c r="P35" i="2"/>
  <c r="P21" i="2" l="1"/>
  <c r="Q24" i="2"/>
  <c r="P31" i="2"/>
  <c r="P39" i="2"/>
  <c r="D17" i="2"/>
  <c r="C10" i="2"/>
  <c r="Q22" i="2"/>
  <c r="I43" i="2"/>
  <c r="D13" i="2"/>
  <c r="B4" i="2"/>
  <c r="C4" i="2" s="1"/>
  <c r="P23" i="2"/>
  <c r="Q25" i="2"/>
  <c r="P25" i="2"/>
  <c r="Q16" i="2"/>
  <c r="P18" i="2"/>
  <c r="P17" i="2"/>
  <c r="P19" i="2"/>
  <c r="Q17" i="2"/>
  <c r="I26" i="2"/>
  <c r="P41" i="2"/>
  <c r="P32" i="2"/>
  <c r="P37" i="2"/>
  <c r="M43" i="2"/>
  <c r="L43" i="2"/>
  <c r="M26" i="2"/>
  <c r="P20" i="2"/>
  <c r="I10" i="2"/>
  <c r="L26" i="2"/>
  <c r="Q18" i="2"/>
  <c r="P38" i="2"/>
  <c r="P14" i="2"/>
  <c r="P34" i="2"/>
  <c r="P42" i="2"/>
  <c r="Q19" i="2"/>
  <c r="D27" i="2"/>
  <c r="P24" i="2"/>
  <c r="P15" i="2"/>
  <c r="L26" i="27" l="1"/>
  <c r="H46" i="2"/>
  <c r="L46" i="2"/>
  <c r="M46" i="2"/>
  <c r="L19" i="27"/>
  <c r="M26" i="27"/>
  <c r="M35" i="27"/>
  <c r="L36" i="27"/>
  <c r="L32" i="27"/>
  <c r="L22" i="27"/>
  <c r="M24" i="27"/>
  <c r="L35" i="27"/>
  <c r="L29" i="27"/>
  <c r="L21" i="27"/>
  <c r="L27" i="27"/>
  <c r="M20" i="27"/>
  <c r="M28" i="27"/>
  <c r="M23" i="27"/>
  <c r="L20" i="27"/>
  <c r="M32" i="27"/>
  <c r="L25" i="27"/>
  <c r="M17" i="27"/>
  <c r="M30" i="27"/>
  <c r="L31" i="27"/>
  <c r="L34" i="27"/>
  <c r="L30" i="27"/>
  <c r="L24" i="27"/>
  <c r="L17" i="27"/>
  <c r="M34" i="27"/>
  <c r="M27" i="27"/>
  <c r="M22" i="27"/>
  <c r="M29" i="27"/>
  <c r="M25" i="27"/>
  <c r="M18" i="27"/>
  <c r="M33" i="27"/>
  <c r="M19" i="27"/>
  <c r="L18" i="27"/>
  <c r="L33" i="27"/>
  <c r="M36" i="27"/>
  <c r="L28" i="27"/>
  <c r="L23" i="27"/>
  <c r="M31" i="27"/>
  <c r="M21" i="2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2A209F6-5007-43BF-A051-96C9E2DA3E3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13F8D81-C8BD-4A4A-9909-813CD911E55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8D93E40-3913-4CF8-8234-FAC9B5EC264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C4BDAAF-19B3-4028-AED1-8272B2F4A4A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E9BC093-E70E-41F0-8528-2797802AD956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499E74E4-D6FA-48AD-8611-87CF2DF99E7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1C91638-8130-41B6-B22C-2AA405E7353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0F1EE798-DA3E-4DD5-8663-88D789777563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A4AEC4E-9B5B-43D7-842F-58134465AE1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1F571B77-F82F-4FBC-817D-7A77322A7D0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868AE89-7B9B-417D-AEC2-77A5516622C9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EDD72FF2-13B7-41F9-AF95-303D0936BFE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BE42456-900E-4292-96BF-F2F24DC0D4E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DC40CBD2-2F8B-41C2-8DE9-71B728508D58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BFF01A3D-685E-423F-A31C-97AF5C51BA37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E05BDD0-BDB8-421D-8E4A-4D067FE6573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7A9EDAD8-C362-4B6A-A24D-276BD7814C5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64775A10-688A-4929-87C9-96EB715C93F0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3333B471-C2D6-4CEC-952D-415C1C9369DA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80EB8674-76DD-49E2-814B-EB06F9B49812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DE69FB8-CBE0-4259-BA1B-10BE6F06F12C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FC4F3B1C-0614-45BD-8A2E-9DA5C44B60F5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9978B21C-D15D-4D54-97DF-77A38B33BB01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Fabricio Oliveira</author>
  </authors>
  <commentList>
    <comment ref="C61" authorId="0" shapeId="0" xr:uid="{5703681F-1F94-46DE-8892-8DAD0F0FB304}">
      <text>
        <r>
          <rPr>
            <b/>
            <sz val="9"/>
            <color indexed="81"/>
            <rFont val="Segoe UI"/>
            <family val="2"/>
          </rPr>
          <t>Fabricio Oliveira:</t>
        </r>
        <r>
          <rPr>
            <sz val="9"/>
            <color indexed="81"/>
            <rFont val="Segoe UI"/>
            <family val="2"/>
          </rPr>
          <t xml:space="preserve">
Essa coluna exibe "Adiantada" sempre que encontra um nome duplicado. A fórmula foi criada para auxiliar o VBA na identificação de compras adiantadas.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<sst xmlns="http://schemas.openxmlformats.org/spreadsheetml/2006/main" count="1035" uniqueCount="159">
  <si>
    <t>Produto</t>
  </si>
  <si>
    <t>Parc.v</t>
  </si>
  <si>
    <t>Valor Único</t>
  </si>
  <si>
    <t>GASTO:</t>
  </si>
  <si>
    <t>SOBRA</t>
  </si>
  <si>
    <t>Nome do Produto</t>
  </si>
  <si>
    <t>Cartegoria</t>
  </si>
  <si>
    <t>Valor</t>
  </si>
  <si>
    <t>Contas</t>
  </si>
  <si>
    <t>Pago</t>
  </si>
  <si>
    <t>Saúde</t>
  </si>
  <si>
    <t>Total</t>
  </si>
  <si>
    <t>Roupas</t>
  </si>
  <si>
    <t>Mercado</t>
  </si>
  <si>
    <t>Lazer</t>
  </si>
  <si>
    <t>Pets</t>
  </si>
  <si>
    <t>Outros</t>
  </si>
  <si>
    <t>Entrada</t>
  </si>
  <si>
    <t>Data</t>
  </si>
  <si>
    <t>Categoria</t>
  </si>
  <si>
    <t>Banco</t>
  </si>
  <si>
    <t>Dt. Vencimento</t>
  </si>
  <si>
    <t>Crédito</t>
  </si>
  <si>
    <t>Tipo</t>
  </si>
  <si>
    <t>Subtotal</t>
  </si>
  <si>
    <t>Parc.</t>
  </si>
  <si>
    <t>Qtd.</t>
  </si>
  <si>
    <t>Cartão</t>
  </si>
  <si>
    <t>Débito</t>
  </si>
  <si>
    <t>Tema da Planilha</t>
  </si>
  <si>
    <t>Personalize as Categorias de Despesas</t>
  </si>
  <si>
    <t>Bloco 1 Gráfico</t>
  </si>
  <si>
    <t>Bloco 2 Gráfico</t>
  </si>
  <si>
    <t>Maior Gasto</t>
  </si>
  <si>
    <t>Bloco 3 Gráfico</t>
  </si>
  <si>
    <t>Nome do Cartão</t>
  </si>
  <si>
    <t>Nubank</t>
  </si>
  <si>
    <t>Neon</t>
  </si>
  <si>
    <t>Mercado Pago</t>
  </si>
  <si>
    <t>Santander</t>
  </si>
  <si>
    <t>Banco do Brasil</t>
  </si>
  <si>
    <t>Caixa</t>
  </si>
  <si>
    <t>Menor Gasto</t>
  </si>
  <si>
    <t>Gasto Total</t>
  </si>
  <si>
    <t>Contas do Mês</t>
  </si>
  <si>
    <t>Salário</t>
  </si>
  <si>
    <t>Parc.Adiantada</t>
  </si>
  <si>
    <t>Educação</t>
  </si>
  <si>
    <t>Barbeiro</t>
  </si>
  <si>
    <t>Estética</t>
  </si>
  <si>
    <t>Assinaturas</t>
  </si>
  <si>
    <t>Eletrônicos</t>
  </si>
  <si>
    <t>Presentes</t>
  </si>
  <si>
    <t>Parcelamentos</t>
  </si>
  <si>
    <t>Manutenção</t>
  </si>
  <si>
    <t>Delivery</t>
  </si>
  <si>
    <t>Ano</t>
  </si>
  <si>
    <t>Meses</t>
  </si>
  <si>
    <t>Meses2</t>
  </si>
  <si>
    <t>Coluna 4</t>
  </si>
  <si>
    <t>Coluna 5</t>
  </si>
  <si>
    <t>Coluna 6</t>
  </si>
  <si>
    <t>Coluna 7</t>
  </si>
  <si>
    <t>Coluna 8</t>
  </si>
  <si>
    <t>Coluna 9</t>
  </si>
  <si>
    <t>Coluna 10</t>
  </si>
  <si>
    <t>Coluna 11</t>
  </si>
  <si>
    <t>Coluna 12</t>
  </si>
  <si>
    <t>Coluna 13</t>
  </si>
  <si>
    <t>Coluna 14</t>
  </si>
  <si>
    <t>Coluna 15</t>
  </si>
  <si>
    <t>Coluna 16</t>
  </si>
  <si>
    <t>Coluna 17</t>
  </si>
  <si>
    <t>Coluna 18</t>
  </si>
  <si>
    <t>Coluna 19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</si>
  <si>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</si>
  <si>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</si>
  <si>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</si>
  <si>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</si>
  <si>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</si>
  <si>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</si>
  <si>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</si>
  <si>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</si>
  <si>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</si>
  <si>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</si>
  <si>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</si>
  <si>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</si>
  <si>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</si>
  <si>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</si>
  <si>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</si>
  <si>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</si>
  <si>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</si>
  <si>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</si>
  <si>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</si>
  <si>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</si>
  <si>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</si>
  <si>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</si>
  <si>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</si>
  <si>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</si>
  <si>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Gráfico, blocos 1</t>
  </si>
  <si>
    <t>Gráfico, blocos 2</t>
  </si>
  <si>
    <t>Gráfico, blocos 3</t>
  </si>
  <si>
    <t xml:space="preserve"> </t>
  </si>
  <si>
    <t>Filtro</t>
  </si>
  <si>
    <t>Mês</t>
  </si>
  <si>
    <t>Gastos</t>
  </si>
  <si>
    <t>Total de 2025 e 2026</t>
  </si>
  <si>
    <t>Bloco 1</t>
  </si>
  <si>
    <t>Bloco 2</t>
  </si>
  <si>
    <t>Bloco 3</t>
  </si>
  <si>
    <t>Classificação</t>
  </si>
  <si>
    <t>Gasto</t>
  </si>
  <si>
    <t>ACOMPANHAMENTO</t>
  </si>
  <si>
    <t>MAIOR GASTO</t>
  </si>
  <si>
    <t>1º Lugar</t>
  </si>
  <si>
    <t>2º Lugar</t>
  </si>
  <si>
    <t>3º Lugar</t>
  </si>
  <si>
    <t>4º Lugar</t>
  </si>
  <si>
    <t>5º Lugar</t>
  </si>
  <si>
    <t>6º Lugar</t>
  </si>
  <si>
    <t>7º Lugar</t>
  </si>
  <si>
    <t>8º Lugar</t>
  </si>
  <si>
    <t>9º Lugar</t>
  </si>
  <si>
    <t>10º Lugar</t>
  </si>
  <si>
    <t>11º Lugar</t>
  </si>
  <si>
    <t>12º Lugar</t>
  </si>
  <si>
    <t>13º Lugar</t>
  </si>
  <si>
    <t>14º Lugar</t>
  </si>
  <si>
    <t>15º Lugar</t>
  </si>
  <si>
    <t>16º Lugar</t>
  </si>
  <si>
    <t>17º Lugar</t>
  </si>
  <si>
    <t>18º Lugar</t>
  </si>
  <si>
    <t>19º Lugar</t>
  </si>
  <si>
    <t>20º Lugar</t>
  </si>
  <si>
    <t>Coluna 20</t>
  </si>
  <si>
    <t>Coluna 21</t>
  </si>
  <si>
    <t>Coluna 22</t>
  </si>
  <si>
    <t>Coluna 23</t>
  </si>
  <si>
    <t>Coluna 24</t>
  </si>
  <si>
    <t>Coluna 232</t>
  </si>
  <si>
    <t>Cartão - 2025</t>
  </si>
  <si>
    <t>Cartão - 2026</t>
  </si>
  <si>
    <t>Categoria - 2025</t>
  </si>
  <si>
    <t>Categoria - 2026</t>
  </si>
  <si>
    <t>Cartão -2024, 2025</t>
  </si>
  <si>
    <t>Crédtio</t>
  </si>
  <si>
    <t>Cosméticos</t>
  </si>
  <si>
    <t>Cartão - 2025 ~ 2026</t>
  </si>
  <si>
    <t>Categoria - 2025 ~ 2026</t>
  </si>
  <si>
    <t>Jogos</t>
  </si>
  <si>
    <t>Combustível</t>
  </si>
  <si>
    <t>Uber</t>
  </si>
  <si>
    <t>Banco Inter</t>
  </si>
  <si>
    <t>Bradesco</t>
  </si>
  <si>
    <t>C6 Bank</t>
  </si>
  <si>
    <t>Caju</t>
  </si>
  <si>
    <t>Itaú</t>
  </si>
  <si>
    <t>PagSeguro</t>
  </si>
  <si>
    <t>Escuro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</si>
</sst>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R$&quot;\ #,##0.00;[Red]\-&quot;R$&quot;\ #,##0.00"/>
    <numFmt numFmtId="44" formatCode="_-&quot;R$&quot;\ * #,##0.00_-;\-&quot;R$&quot;\ * #,##0.00_-;_-&quot;R$&quot;\ * &quot;-&quot;??_-;_-@_-"/>
    <numFmt numFmtId="164" formatCode="&quot;R$&quot;\ #,##0.00"/>
    <numFmt numFmtId="165" formatCode="_-&quot;R$&quot;\ * #,##0.0000_-;\-&quot;R$&quot;\ * #,##0.0000_-;_-&quot;R$&quot;\ * &quot;-&quot;??_-;_-@_-"/>
  </numFmts>
  <fonts count="2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Roboto"/>
    </font>
    <font>
      <sz val="11"/>
      <color theme="0"/>
      <name val="Roboto"/>
    </font>
    <font>
      <b/>
      <sz val="12"/>
      <color theme="0"/>
      <name val="Roboto"/>
    </font>
    <font>
      <b/>
      <sz val="11"/>
      <color theme="1"/>
      <name val="Roboto"/>
    </font>
    <font>
      <sz val="11"/>
      <color theme="2" tint="-0.499984740745262"/>
      <name val="Roboto"/>
    </font>
    <font>
      <sz val="11"/>
      <color theme="2" tint="-9.9978637043366805E-2"/>
      <name val="Roboto"/>
    </font>
    <font>
      <b/>
      <sz val="11"/>
      <color theme="0"/>
      <name val="Roboto"/>
    </font>
    <font>
      <b/>
      <sz val="12"/>
      <color theme="1"/>
      <name val="Roboto"/>
    </font>
    <font>
      <b/>
      <sz val="11"/>
      <color theme="1" tint="4.9989318521683403E-2"/>
      <name val="Roboto"/>
    </font>
    <font>
      <sz val="11"/>
      <color theme="1" tint="4.9989318521683403E-2"/>
      <name val="Roboto"/>
    </font>
    <font>
      <sz val="11"/>
      <color theme="0"/>
      <name val="Aptos Narrow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4"/>
      <color rgb="FF666666"/>
      <name val="Calibri"/>
      <family val="2"/>
    </font>
    <font>
      <sz val="11"/>
      <color theme="1" tint="4.9989318521683403E-2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sz val="8"/>
      <name val="Aptos Narrow"/>
      <family val="2"/>
      <scheme val="minor"/>
    </font>
    <font>
      <b/>
      <sz val="12"/>
      <color rgb="FFFFFFFF"/>
      <name val="Roboto"/>
    </font>
    <font>
      <sz val="12"/>
      <color rgb="FF000000"/>
      <name val="Roboto"/>
    </font>
    <font>
      <sz val="12"/>
      <color theme="1"/>
      <name val="Roboto"/>
    </font>
    <font>
      <sz val="14"/>
      <color rgb="FF666666"/>
      <name val="Aptos Narrow"/>
      <family val="2"/>
      <scheme val="minor"/>
    </font>
    <font>
      <b/>
      <sz val="12"/>
      <color rgb="FF6495ED"/>
      <name val="Roboto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70A8E0"/>
        <bgColor indexed="64"/>
      </patternFill>
    </fill>
    <fill>
      <patternFill patternType="solid">
        <fgColor rgb="FF6495ED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71BB9F"/>
        <bgColor indexed="64"/>
      </patternFill>
    </fill>
    <fill>
      <patternFill patternType="solid">
        <fgColor rgb="FFF5FFFA"/>
        <bgColor indexed="64"/>
      </patternFill>
    </fill>
    <fill>
      <patternFill patternType="solid">
        <fgColor rgb="FFE8F0EC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248EFF"/>
        <bgColor indexed="64"/>
      </patternFill>
    </fill>
    <fill>
      <patternFill patternType="solid">
        <fgColor rgb="FFF5FFFA"/>
        <bgColor rgb="FF000000"/>
      </patternFill>
    </fill>
    <fill>
      <patternFill patternType="solid">
        <fgColor rgb="FFD1DAE2"/>
        <bgColor indexed="64"/>
      </patternFill>
    </fill>
    <fill>
      <patternFill patternType="solid">
        <fgColor rgb="FFE3EEF9"/>
        <bgColor indexed="64"/>
      </patternFill>
    </fill>
    <fill>
      <patternFill patternType="solid">
        <fgColor rgb="FFE6F0FA"/>
        <bgColor indexed="64"/>
      </patternFill>
    </fill>
  </fills>
  <borders count="24">
    <border>
      <left/>
      <right/>
      <top/>
      <bottom/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 style="thin">
        <color theme="2" tint="-9.9978637043366805E-2"/>
      </top>
      <bottom style="thin">
        <color theme="2" tint="-9.9978637043366805E-2"/>
      </bottom>
      <diagonal/>
    </border>
    <border>
      <left/>
      <right style="thin">
        <color theme="2" tint="-9.9978637043366805E-2"/>
      </right>
      <top style="thin">
        <color theme="2" tint="-9.9978637043366805E-2"/>
      </top>
      <bottom style="thin">
        <color theme="2" tint="-9.9978637043366805E-2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rgb="FFD3D3D3"/>
      </left>
      <right style="thin">
        <color rgb="FFD3D3D3"/>
      </right>
      <top/>
      <bottom style="thin">
        <color rgb="FFD3D3D3"/>
      </bottom>
      <diagonal/>
    </border>
    <border>
      <left style="medium">
        <color theme="0" tint="-0.14999847407452621"/>
      </left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/>
      <top style="medium">
        <color theme="0" tint="-0.14999847407452621"/>
      </top>
      <bottom style="medium">
        <color theme="0" tint="-0.14999847407452621"/>
      </bottom>
      <diagonal/>
    </border>
    <border>
      <left/>
      <right style="medium">
        <color theme="0" tint="-0.14999847407452621"/>
      </right>
      <top style="medium">
        <color theme="0" tint="-0.14999847407452621"/>
      </top>
      <bottom style="medium">
        <color theme="0" tint="-0.14999847407452621"/>
      </bottom>
      <diagonal/>
    </border>
    <border>
      <left style="medium">
        <color theme="0" tint="-0.14999847407452621"/>
      </left>
      <right style="medium">
        <color theme="0" tint="-0.14999847407452621"/>
      </right>
      <top style="medium">
        <color theme="0" tint="-0.14999847407452621"/>
      </top>
      <bottom style="thin">
        <color theme="1" tint="0.499984740745262"/>
      </bottom>
      <diagonal/>
    </border>
    <border>
      <left style="medium">
        <color theme="0" tint="-0.14999847407452621"/>
      </left>
      <right style="medium">
        <color theme="0" tint="-0.14999847407452621"/>
      </right>
      <top/>
      <bottom style="thin">
        <color theme="1" tint="0.49998474074526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9.9978637043366805E-2"/>
      </left>
      <right/>
      <top style="thin">
        <color theme="2" tint="-9.9978637043366805E-2"/>
      </top>
      <bottom/>
      <diagonal/>
    </border>
    <border>
      <left/>
      <right style="thin">
        <color theme="2" tint="-9.9978637043366805E-2"/>
      </right>
      <top style="thin">
        <color theme="2" tint="-9.9978637043366805E-2"/>
      </top>
      <bottom/>
      <diagonal/>
    </border>
    <border>
      <left style="thin">
        <color theme="2" tint="-9.9978637043366805E-2"/>
      </left>
      <right/>
      <top/>
      <bottom style="thin">
        <color theme="2" tint="-9.9978637043366805E-2"/>
      </bottom>
      <diagonal/>
    </border>
    <border>
      <left style="thin">
        <color rgb="FFD3D3D3"/>
      </left>
      <right/>
      <top style="thin">
        <color rgb="FFD3D3D3"/>
      </top>
      <bottom style="thin">
        <color rgb="FFD3D3D3"/>
      </bottom>
      <diagonal/>
    </border>
    <border>
      <left/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  <border>
      <left style="thin">
        <color theme="2" tint="-9.9978637043366805E-2"/>
      </left>
      <right style="thin">
        <color theme="2" tint="-9.9978637043366805E-2"/>
      </right>
      <top/>
      <bottom style="thin">
        <color theme="2" tint="-9.9978637043366805E-2"/>
      </bottom>
      <diagonal/>
    </border>
    <border>
      <left style="thin">
        <color theme="2" tint="-9.9978637043366805E-2"/>
      </left>
      <right style="thin">
        <color theme="2" tint="-9.9978637043366805E-2"/>
      </right>
      <top style="thin">
        <color theme="2" tint="-9.9978637043366805E-2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9">
    <xf numFmtId="0" fontId="0" fillId="0" borderId="0" xfId="0"/>
    <xf numFmtId="0" fontId="2" fillId="3" borderId="0" xfId="0" applyFont="1" applyFill="1"/>
    <xf numFmtId="44" fontId="2" fillId="0" borderId="1" xfId="0" applyNumberFormat="1" applyFont="1" applyBorder="1" applyProtection="1">
      <protection hidden="1"/>
    </xf>
    <xf numFmtId="44" fontId="2" fillId="0" borderId="1" xfId="1" applyFont="1" applyBorder="1" applyProtection="1">
      <protection hidden="1"/>
    </xf>
    <xf numFmtId="0" fontId="2" fillId="7" borderId="0" xfId="0" applyFont="1" applyFill="1"/>
    <xf numFmtId="0" fontId="9" fillId="7" borderId="0" xfId="0" applyFont="1" applyFill="1" applyAlignment="1">
      <alignment vertical="center"/>
    </xf>
    <xf numFmtId="0" fontId="10" fillId="7" borderId="0" xfId="0" applyFont="1" applyFill="1" applyAlignment="1">
      <alignment vertical="center"/>
    </xf>
    <xf numFmtId="0" fontId="11" fillId="0" borderId="2" xfId="0" applyFont="1" applyBorder="1" applyProtection="1">
      <protection locked="0"/>
    </xf>
    <xf numFmtId="44" fontId="11" fillId="0" borderId="2" xfId="1" applyFont="1" applyBorder="1" applyProtection="1">
      <protection locked="0"/>
    </xf>
    <xf numFmtId="0" fontId="11" fillId="0" borderId="2" xfId="1" applyNumberFormat="1" applyFont="1" applyBorder="1" applyAlignment="1" applyProtection="1">
      <alignment horizontal="center" vertical="center"/>
      <protection locked="0"/>
    </xf>
    <xf numFmtId="14" fontId="11" fillId="0" borderId="2" xfId="0" applyNumberFormat="1" applyFont="1" applyBorder="1" applyAlignment="1" applyProtection="1">
      <alignment horizontal="center" vertical="center"/>
      <protection locked="0"/>
    </xf>
    <xf numFmtId="0" fontId="11" fillId="0" borderId="2" xfId="0" applyFont="1" applyBorder="1" applyAlignment="1" applyProtection="1">
      <alignment horizontal="center" vertical="center"/>
      <protection locked="0"/>
    </xf>
    <xf numFmtId="0" fontId="0" fillId="3" borderId="0" xfId="0" applyFill="1" applyProtection="1">
      <protection hidden="1"/>
    </xf>
    <xf numFmtId="0" fontId="8" fillId="4" borderId="1" xfId="0" applyFont="1" applyFill="1" applyBorder="1" applyAlignment="1" applyProtection="1">
      <alignment horizontal="center"/>
      <protection hidden="1"/>
    </xf>
    <xf numFmtId="0" fontId="8" fillId="6" borderId="1" xfId="0" applyFont="1" applyFill="1" applyBorder="1" applyAlignment="1" applyProtection="1">
      <alignment horizontal="center" vertical="center"/>
      <protection hidden="1"/>
    </xf>
    <xf numFmtId="0" fontId="5" fillId="5" borderId="2" xfId="0" applyFont="1" applyFill="1" applyBorder="1" applyAlignment="1" applyProtection="1">
      <alignment horizontal="center" vertical="center"/>
      <protection hidden="1"/>
    </xf>
    <xf numFmtId="0" fontId="3" fillId="4" borderId="2" xfId="0" applyFont="1" applyFill="1" applyBorder="1" applyProtection="1">
      <protection hidden="1"/>
    </xf>
    <xf numFmtId="0" fontId="11" fillId="2" borderId="2" xfId="0" applyFont="1" applyFill="1" applyBorder="1" applyProtection="1">
      <protection hidden="1"/>
    </xf>
    <xf numFmtId="44" fontId="11" fillId="2" borderId="2" xfId="1" applyFont="1" applyFill="1" applyBorder="1" applyAlignment="1" applyProtection="1">
      <alignment horizontal="center" vertical="center"/>
      <protection hidden="1"/>
    </xf>
    <xf numFmtId="0" fontId="2" fillId="3" borderId="0" xfId="0" applyFont="1" applyFill="1" applyProtection="1">
      <protection hidden="1"/>
    </xf>
    <xf numFmtId="0" fontId="11" fillId="3" borderId="0" xfId="0" applyFont="1" applyFill="1" applyProtection="1"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11" fillId="0" borderId="2" xfId="0" applyFont="1" applyBorder="1" applyProtection="1">
      <protection locked="0" hidden="1"/>
    </xf>
    <xf numFmtId="14" fontId="11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>
      <extLst>
        <ext xmlns:xfpb="http://schemas.microsoft.com/office/spreadsheetml/2022/featurepropertybag" uri="{C7286773-470A-42A8-94C5-96B5CB345126}">
          <xfpb:xfComplement i="0"/>
        </ext>
      </extLst>
    </xf>
    <xf numFmtId="44" fontId="15" fillId="9" borderId="14" xfId="1" applyFont="1" applyFill="1" applyBorder="1" applyAlignment="1" applyProtection="1">
      <alignment vertical="top" readingOrder="1"/>
      <protection hidden="1"/>
    </xf>
    <xf numFmtId="44" fontId="15" fillId="10" borderId="14" xfId="1" applyFont="1" applyFill="1" applyBorder="1" applyAlignment="1" applyProtection="1">
      <alignment vertical="top" readingOrder="1"/>
      <protection hidden="1"/>
    </xf>
    <xf numFmtId="44" fontId="0" fillId="0" borderId="13" xfId="1" applyFont="1" applyBorder="1" applyAlignment="1" applyProtection="1">
      <alignment horizontal="center" vertical="center"/>
      <protection hidden="1"/>
    </xf>
    <xf numFmtId="0" fontId="12" fillId="2" borderId="0" xfId="0" applyFont="1" applyFill="1" applyAlignment="1" applyProtection="1">
      <alignment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44" fontId="15" fillId="11" borderId="14" xfId="1" applyFont="1" applyFill="1" applyBorder="1" applyAlignment="1" applyProtection="1">
      <alignment vertical="top" readingOrder="1"/>
      <protection hidden="1"/>
    </xf>
    <xf numFmtId="0" fontId="16" fillId="12" borderId="0" xfId="0" applyFont="1" applyFill="1" applyAlignment="1" applyProtection="1">
      <alignment horizontal="center" vertical="center"/>
      <protection hidden="1"/>
    </xf>
    <xf numFmtId="44" fontId="17" fillId="0" borderId="7" xfId="1" applyFont="1" applyBorder="1" applyProtection="1">
      <protection locked="0"/>
    </xf>
    <xf numFmtId="44" fontId="0" fillId="0" borderId="0" xfId="1" applyFont="1" applyProtection="1">
      <protection hidden="1"/>
    </xf>
    <xf numFmtId="0" fontId="0" fillId="0" borderId="0" xfId="0" applyProtection="1">
      <protection hidden="1"/>
    </xf>
    <xf numFmtId="0" fontId="0" fillId="0" borderId="17" xfId="0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0" borderId="1" xfId="0" applyBorder="1" applyProtection="1">
      <protection hidden="1"/>
    </xf>
    <xf numFmtId="44" fontId="0" fillId="0" borderId="1" xfId="1" applyFont="1" applyBorder="1" applyAlignment="1" applyProtection="1">
      <alignment horizontal="center" vertical="center"/>
      <protection hidden="1"/>
    </xf>
    <xf numFmtId="0" fontId="0" fillId="13" borderId="1" xfId="0" applyFill="1" applyBorder="1" applyAlignment="1" applyProtection="1">
      <alignment horizontal="center" vertical="center"/>
      <protection hidden="1"/>
    </xf>
    <xf numFmtId="44" fontId="0" fillId="13" borderId="1" xfId="1" applyFont="1" applyFill="1" applyBorder="1" applyAlignment="1" applyProtection="1">
      <alignment horizontal="center" vertical="center"/>
      <protection hidden="1"/>
    </xf>
    <xf numFmtId="0" fontId="0" fillId="0" borderId="1" xfId="0" applyBorder="1" applyAlignment="1" applyProtection="1">
      <alignment horizontal="center" vertical="center"/>
      <protection hidden="1"/>
    </xf>
    <xf numFmtId="0" fontId="22" fillId="11" borderId="14" xfId="0" applyFont="1" applyFill="1" applyBorder="1" applyAlignment="1" applyProtection="1">
      <alignment horizontal="center" vertical="center" readingOrder="1"/>
      <protection hidden="1"/>
    </xf>
    <xf numFmtId="14" fontId="22" fillId="11" borderId="14" xfId="0" applyNumberFormat="1" applyFont="1" applyFill="1" applyBorder="1" applyAlignment="1" applyProtection="1">
      <alignment vertical="top" readingOrder="1"/>
      <protection hidden="1"/>
    </xf>
    <xf numFmtId="44" fontId="22" fillId="11" borderId="14" xfId="1" applyFont="1" applyFill="1" applyBorder="1" applyAlignment="1" applyProtection="1">
      <alignment vertical="top" readingOrder="1"/>
      <protection hidden="1"/>
    </xf>
    <xf numFmtId="0" fontId="22" fillId="10" borderId="14" xfId="0" applyFont="1" applyFill="1" applyBorder="1" applyAlignment="1" applyProtection="1">
      <alignment horizontal="center" vertical="center" readingOrder="1"/>
      <protection hidden="1"/>
    </xf>
    <xf numFmtId="17" fontId="22" fillId="10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10" borderId="14" xfId="0" applyNumberFormat="1" applyFont="1" applyFill="1" applyBorder="1" applyAlignment="1" applyProtection="1">
      <alignment vertical="top" readingOrder="1"/>
      <protection hidden="1"/>
    </xf>
    <xf numFmtId="44" fontId="22" fillId="10" borderId="14" xfId="1" applyFont="1" applyFill="1" applyBorder="1" applyAlignment="1" applyProtection="1">
      <alignment vertical="top" readingOrder="1"/>
      <protection hidden="1"/>
    </xf>
    <xf numFmtId="0" fontId="22" fillId="9" borderId="14" xfId="0" applyFont="1" applyFill="1" applyBorder="1" applyAlignment="1" applyProtection="1">
      <alignment horizontal="center" vertical="center" readingOrder="1"/>
      <protection hidden="1"/>
    </xf>
    <xf numFmtId="17" fontId="22" fillId="9" borderId="14" xfId="0" applyNumberFormat="1" applyFont="1" applyFill="1" applyBorder="1" applyAlignment="1" applyProtection="1">
      <alignment horizontal="center" vertical="center" readingOrder="1"/>
      <protection hidden="1"/>
    </xf>
    <xf numFmtId="14" fontId="22" fillId="9" borderId="14" xfId="0" applyNumberFormat="1" applyFont="1" applyFill="1" applyBorder="1" applyAlignment="1" applyProtection="1">
      <alignment vertical="top" readingOrder="1"/>
      <protection hidden="1"/>
    </xf>
    <xf numFmtId="44" fontId="22" fillId="9" borderId="14" xfId="1" applyFont="1" applyFill="1" applyBorder="1" applyAlignment="1" applyProtection="1">
      <alignment vertical="top" readingOrder="1"/>
      <protection hidden="1"/>
    </xf>
    <xf numFmtId="0" fontId="17" fillId="0" borderId="7" xfId="0" applyFont="1" applyBorder="1" applyAlignment="1" applyProtection="1">
      <alignment horizontal="center" vertical="center"/>
      <protection locked="0"/>
    </xf>
    <xf numFmtId="44" fontId="0" fillId="13" borderId="18" xfId="1" applyFont="1" applyFill="1" applyBorder="1" applyAlignment="1" applyProtection="1">
      <alignment vertical="center"/>
      <protection hidden="1"/>
    </xf>
    <xf numFmtId="44" fontId="0" fillId="13" borderId="19" xfId="1" applyFont="1" applyFill="1" applyBorder="1" applyAlignment="1" applyProtection="1">
      <alignment vertical="center"/>
      <protection hidden="1"/>
    </xf>
    <xf numFmtId="0" fontId="12" fillId="4" borderId="20" xfId="0" applyFont="1" applyFill="1" applyBorder="1" applyProtection="1">
      <protection hidden="1"/>
    </xf>
    <xf numFmtId="0" fontId="12" fillId="4" borderId="0" xfId="0" applyFont="1" applyFill="1" applyProtection="1">
      <protection hidden="1"/>
    </xf>
    <xf numFmtId="0" fontId="12" fillId="4" borderId="15" xfId="0" applyFont="1" applyFill="1" applyBorder="1" applyAlignment="1" applyProtection="1">
      <alignment vertical="center"/>
      <protection hidden="1"/>
    </xf>
    <xf numFmtId="0" fontId="2" fillId="8" borderId="11" xfId="0" applyFont="1" applyFill="1" applyBorder="1" applyAlignment="1">
      <alignment vertical="center"/>
    </xf>
    <xf numFmtId="0" fontId="2" fillId="8" borderId="12" xfId="0" applyFont="1" applyFill="1" applyBorder="1" applyAlignment="1">
      <alignment vertical="center"/>
    </xf>
    <xf numFmtId="165" fontId="0" fillId="0" borderId="1" xfId="1" applyNumberFormat="1" applyFont="1" applyBorder="1" applyAlignment="1" applyProtection="1">
      <alignment horizontal="center" vertical="center"/>
      <protection hidden="1"/>
    </xf>
    <xf numFmtId="0" fontId="2" fillId="8" borderId="21" xfId="0" applyFont="1" applyFill="1" applyBorder="1" applyAlignment="1">
      <alignment vertical="center"/>
    </xf>
    <xf numFmtId="44" fontId="11" fillId="0" borderId="2" xfId="1" applyFont="1" applyBorder="1" applyAlignment="1" applyProtection="1">
      <alignment horizontal="center" vertical="center"/>
      <protection locked="0"/>
    </xf>
    <xf numFmtId="0" fontId="0" fillId="3" borderId="0" xfId="0" applyFill="1"/>
    <xf numFmtId="0" fontId="12" fillId="14" borderId="0" xfId="0" applyFont="1" applyFill="1" applyAlignment="1">
      <alignment vertical="top"/>
    </xf>
    <xf numFmtId="0" fontId="2" fillId="0" borderId="0" xfId="0" applyFont="1" applyAlignment="1">
      <alignment vertical="top"/>
    </xf>
    <xf numFmtId="0" fontId="19" fillId="15" borderId="0" xfId="0" applyFont="1" applyFill="1" applyAlignment="1">
      <alignment horizontal="center" vertical="center"/>
    </xf>
    <xf numFmtId="8" fontId="2" fillId="7" borderId="0" xfId="0" applyNumberFormat="1" applyFont="1" applyFill="1" applyProtection="1">
      <protection locked="0"/>
    </xf>
    <xf numFmtId="12" fontId="20" fillId="7" borderId="0" xfId="0" applyNumberFormat="1" applyFont="1" applyFill="1" applyAlignment="1">
      <alignment horizontal="center" vertical="center"/>
    </xf>
    <xf numFmtId="8" fontId="20" fillId="7" borderId="0" xfId="0" applyNumberFormat="1" applyFont="1" applyFill="1" applyAlignment="1">
      <alignment horizontal="center" vertical="center"/>
    </xf>
    <xf numFmtId="12" fontId="23" fillId="17" borderId="0" xfId="0" applyNumberFormat="1" applyFont="1" applyFill="1" applyAlignment="1">
      <alignment horizontal="center" vertical="center"/>
    </xf>
    <xf numFmtId="0" fontId="21" fillId="16" borderId="0" xfId="0" applyFont="1" applyFill="1" applyAlignment="1">
      <alignment horizontal="center" vertical="center"/>
    </xf>
    <xf numFmtId="12" fontId="21" fillId="16" borderId="0" xfId="0" applyNumberFormat="1" applyFont="1" applyFill="1" applyAlignment="1">
      <alignment horizontal="center" vertical="center"/>
    </xf>
    <xf numFmtId="164" fontId="21" fillId="16" borderId="0" xfId="1" applyNumberFormat="1" applyFont="1" applyFill="1" applyBorder="1" applyAlignment="1">
      <alignment horizontal="center" vertical="center"/>
    </xf>
    <xf numFmtId="0" fontId="2" fillId="7" borderId="0" xfId="0" applyFont="1" applyFill="1" applyProtection="1">
      <protection locked="0"/>
    </xf>
    <xf numFmtId="8" fontId="20" fillId="7" borderId="0" xfId="0" applyNumberFormat="1" applyFont="1" applyFill="1" applyAlignment="1" applyProtection="1">
      <alignment horizontal="center" vertical="center"/>
      <protection locked="0"/>
    </xf>
    <xf numFmtId="8" fontId="21" fillId="7" borderId="0" xfId="0" applyNumberFormat="1" applyFont="1" applyFill="1" applyAlignment="1" applyProtection="1">
      <alignment horizontal="center" vertical="center"/>
      <protection locked="0"/>
    </xf>
    <xf numFmtId="8" fontId="21" fillId="16" borderId="0" xfId="0" applyNumberFormat="1" applyFont="1" applyFill="1" applyAlignment="1" applyProtection="1">
      <alignment horizontal="center" vertical="center"/>
      <protection locked="0"/>
    </xf>
    <xf numFmtId="0" fontId="0" fillId="7" borderId="0" xfId="0" applyFill="1"/>
    <xf numFmtId="14" fontId="11" fillId="2" borderId="2" xfId="0" applyNumberFormat="1" applyFont="1" applyFill="1" applyBorder="1" applyAlignment="1" applyProtection="1">
      <alignment horizontal="center" vertical="center"/>
      <protection locked="0"/>
    </xf>
    <xf numFmtId="0" fontId="11" fillId="2" borderId="2" xfId="0" applyFont="1" applyFill="1" applyBorder="1" applyProtection="1">
      <protection locked="0"/>
    </xf>
    <xf numFmtId="44" fontId="11" fillId="2" borderId="2" xfId="1" applyFont="1" applyFill="1" applyBorder="1" applyProtection="1">
      <protection locked="0"/>
    </xf>
    <xf numFmtId="44" fontId="7" fillId="2" borderId="2" xfId="1" applyFont="1" applyFill="1" applyBorder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0" xfId="0" applyFont="1" applyFill="1" applyProtection="1">
      <protection hidden="1"/>
    </xf>
    <xf numFmtId="0" fontId="11" fillId="18" borderId="0" xfId="0" applyFont="1" applyFill="1" applyProtection="1">
      <protection hidden="1"/>
    </xf>
    <xf numFmtId="0" fontId="11" fillId="18" borderId="0" xfId="0" applyFont="1" applyFill="1" applyAlignment="1" applyProtection="1">
      <alignment horizontal="center" vertical="center"/>
      <protection hidden="1"/>
    </xf>
    <xf numFmtId="0" fontId="2" fillId="18" borderId="0" xfId="1" applyNumberFormat="1" applyFont="1" applyFill="1" applyBorder="1" applyProtection="1">
      <protection hidden="1"/>
    </xf>
    <xf numFmtId="0" fontId="11" fillId="18" borderId="2" xfId="0" applyFont="1" applyFill="1" applyBorder="1" applyProtection="1">
      <protection locked="0" hidden="1"/>
    </xf>
    <xf numFmtId="0" fontId="2" fillId="18" borderId="0" xfId="1" applyNumberFormat="1" applyFont="1" applyFill="1" applyBorder="1" applyAlignment="1" applyProtection="1">
      <alignment horizontal="center" vertical="center"/>
      <protection hidden="1"/>
    </xf>
    <xf numFmtId="44" fontId="6" fillId="18" borderId="0" xfId="1" applyFont="1" applyFill="1" applyBorder="1" applyAlignment="1" applyProtection="1">
      <alignment vertical="center"/>
      <protection hidden="1"/>
    </xf>
    <xf numFmtId="0" fontId="6" fillId="18" borderId="0" xfId="1" applyNumberFormat="1" applyFont="1" applyFill="1" applyBorder="1" applyAlignment="1" applyProtection="1">
      <alignment horizontal="center" vertical="center"/>
      <protection hidden="1"/>
    </xf>
    <xf numFmtId="0" fontId="4" fillId="18" borderId="0" xfId="0" applyFont="1" applyFill="1" applyAlignment="1" applyProtection="1">
      <alignment vertical="center"/>
      <protection hidden="1"/>
    </xf>
    <xf numFmtId="0" fontId="5" fillId="18" borderId="0" xfId="0" applyFont="1" applyFill="1" applyAlignment="1" applyProtection="1">
      <alignment horizontal="center" vertical="center"/>
      <protection hidden="1"/>
    </xf>
    <xf numFmtId="0" fontId="0" fillId="18" borderId="0" xfId="0" applyFill="1" applyProtection="1">
      <protection hidden="1"/>
    </xf>
    <xf numFmtId="44" fontId="2" fillId="18" borderId="0" xfId="1" applyFont="1" applyFill="1" applyBorder="1" applyAlignment="1" applyProtection="1">
      <protection hidden="1"/>
    </xf>
    <xf numFmtId="0" fontId="5" fillId="18" borderId="0" xfId="0" applyFont="1" applyFill="1" applyProtection="1">
      <protection hidden="1"/>
    </xf>
    <xf numFmtId="44" fontId="2" fillId="18" borderId="0" xfId="1" applyFont="1" applyFill="1" applyBorder="1" applyProtection="1">
      <protection hidden="1"/>
    </xf>
    <xf numFmtId="0" fontId="3" fillId="18" borderId="0" xfId="0" applyFont="1" applyFill="1" applyProtection="1">
      <protection hidden="1"/>
    </xf>
    <xf numFmtId="0" fontId="4" fillId="18" borderId="0" xfId="0" applyFont="1" applyFill="1" applyProtection="1">
      <protection hidden="1"/>
    </xf>
    <xf numFmtId="0" fontId="11" fillId="0" borderId="5" xfId="0" applyFont="1" applyBorder="1" applyProtection="1">
      <protection locked="0"/>
    </xf>
    <xf numFmtId="44" fontId="11" fillId="0" borderId="3" xfId="1" applyFont="1" applyBorder="1" applyProtection="1">
      <protection hidden="1"/>
    </xf>
    <xf numFmtId="0" fontId="5" fillId="5" borderId="13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Alignment="1" applyProtection="1">
      <alignment horizontal="center" vertical="center"/>
      <protection hidden="1"/>
    </xf>
    <xf numFmtId="0" fontId="5" fillId="5" borderId="22" xfId="0" applyFont="1" applyFill="1" applyBorder="1" applyProtection="1">
      <protection hidden="1"/>
    </xf>
    <xf numFmtId="44" fontId="5" fillId="5" borderId="22" xfId="1" applyFont="1" applyFill="1" applyBorder="1" applyAlignment="1" applyProtection="1">
      <alignment horizontal="center" vertical="center"/>
      <protection hidden="1"/>
    </xf>
    <xf numFmtId="0" fontId="5" fillId="5" borderId="17" xfId="0" applyFont="1" applyFill="1" applyBorder="1" applyAlignment="1" applyProtection="1">
      <alignment horizontal="center" vertical="center"/>
      <protection hidden="1"/>
    </xf>
    <xf numFmtId="0" fontId="11" fillId="0" borderId="16" xfId="0" applyFont="1" applyBorder="1" applyProtection="1">
      <protection locked="0"/>
    </xf>
    <xf numFmtId="0" fontId="11" fillId="0" borderId="23" xfId="0" applyFont="1" applyBorder="1" applyAlignment="1" applyProtection="1">
      <alignment horizontal="center" vertical="center"/>
      <protection locked="0"/>
    </xf>
    <xf numFmtId="44" fontId="11" fillId="0" borderId="23" xfId="1" applyFont="1" applyBorder="1" applyProtection="1">
      <protection locked="0"/>
    </xf>
    <xf numFmtId="44" fontId="11" fillId="0" borderId="23" xfId="1" applyFont="1" applyBorder="1" applyAlignment="1" applyProtection="1">
      <alignment horizontal="center" vertical="center"/>
      <protection locked="0"/>
    </xf>
    <xf numFmtId="0" fontId="11" fillId="0" borderId="23" xfId="1" applyNumberFormat="1" applyFont="1" applyBorder="1" applyAlignment="1" applyProtection="1">
      <alignment horizontal="center" vertical="center"/>
      <protection locked="0"/>
    </xf>
    <xf numFmtId="44" fontId="11" fillId="0" borderId="15" xfId="1" applyFont="1" applyBorder="1" applyProtection="1">
      <protection hidden="1"/>
    </xf>
    <xf numFmtId="44" fontId="11" fillId="0" borderId="2" xfId="1" applyFont="1" applyFill="1" applyBorder="1" applyProtection="1">
      <protection locked="0"/>
    </xf>
    <xf numFmtId="44" fontId="11" fillId="0" borderId="2" xfId="1" applyFont="1" applyFill="1" applyBorder="1" applyAlignment="1" applyProtection="1">
      <alignment horizontal="center" vertical="center"/>
      <protection locked="0"/>
    </xf>
    <xf numFmtId="0" fontId="11" fillId="0" borderId="2" xfId="1" applyNumberFormat="1" applyFont="1" applyFill="1" applyBorder="1" applyAlignment="1" applyProtection="1">
      <alignment horizontal="center" vertical="center"/>
      <protection locked="0"/>
    </xf>
    <xf numFmtId="44" fontId="11" fillId="0" borderId="3" xfId="1" applyFont="1" applyFill="1" applyBorder="1" applyProtection="1">
      <protection hidden="1"/>
    </xf>
    <xf numFmtId="44" fontId="11" fillId="0" borderId="23" xfId="1" applyFont="1" applyFill="1" applyBorder="1" applyProtection="1">
      <protection locked="0"/>
    </xf>
    <xf numFmtId="44" fontId="11" fillId="0" borderId="23" xfId="1" applyFont="1" applyFill="1" applyBorder="1" applyAlignment="1" applyProtection="1">
      <alignment horizontal="center" vertical="center"/>
      <protection locked="0"/>
    </xf>
    <xf numFmtId="0" fontId="11" fillId="0" borderId="23" xfId="1" applyNumberFormat="1" applyFont="1" applyFill="1" applyBorder="1" applyAlignment="1" applyProtection="1">
      <alignment horizontal="center" vertical="center"/>
      <protection locked="0"/>
    </xf>
    <xf numFmtId="44" fontId="11" fillId="0" borderId="15" xfId="1" applyFont="1" applyFill="1" applyBorder="1" applyProtection="1">
      <protection hidden="1"/>
    </xf>
    <xf numFmtId="0" fontId="10" fillId="5" borderId="2" xfId="0" applyFont="1" applyFill="1" applyBorder="1" applyAlignment="1" applyProtection="1">
      <alignment horizontal="center" vertical="center"/>
      <protection hidden="1"/>
    </xf>
    <xf numFmtId="0" fontId="11" fillId="2" borderId="5" xfId="0" applyFont="1" applyFill="1" applyBorder="1" applyProtection="1">
      <protection locked="0"/>
    </xf>
    <xf numFmtId="0" fontId="11" fillId="2" borderId="2" xfId="0" applyFont="1" applyFill="1" applyBorder="1" applyAlignment="1" applyProtection="1">
      <alignment horizontal="center" vertical="center"/>
      <protection locked="0"/>
    </xf>
    <xf numFmtId="44" fontId="11" fillId="2" borderId="2" xfId="1" applyFont="1" applyFill="1" applyBorder="1" applyAlignment="1" applyProtection="1">
      <alignment horizontal="center" vertical="center"/>
      <protection locked="0"/>
    </xf>
    <xf numFmtId="0" fontId="11" fillId="2" borderId="2" xfId="1" applyNumberFormat="1" applyFont="1" applyFill="1" applyBorder="1" applyAlignment="1" applyProtection="1">
      <alignment horizontal="center" vertical="center"/>
      <protection locked="0"/>
    </xf>
    <xf numFmtId="44" fontId="11" fillId="2" borderId="3" xfId="1" applyFont="1" applyFill="1" applyBorder="1" applyProtection="1">
      <protection hidden="1"/>
    </xf>
    <xf numFmtId="0" fontId="11" fillId="2" borderId="16" xfId="0" applyFont="1" applyFill="1" applyBorder="1" applyProtection="1">
      <protection locked="0"/>
    </xf>
    <xf numFmtId="0" fontId="11" fillId="2" borderId="23" xfId="0" applyFont="1" applyFill="1" applyBorder="1" applyAlignment="1" applyProtection="1">
      <alignment horizontal="center" vertical="center"/>
      <protection locked="0"/>
    </xf>
    <xf numFmtId="44" fontId="11" fillId="2" borderId="23" xfId="1" applyFont="1" applyFill="1" applyBorder="1" applyProtection="1">
      <protection locked="0"/>
    </xf>
    <xf numFmtId="44" fontId="11" fillId="2" borderId="23" xfId="1" applyFont="1" applyFill="1" applyBorder="1" applyAlignment="1" applyProtection="1">
      <alignment horizontal="center" vertical="center"/>
      <protection locked="0"/>
    </xf>
    <xf numFmtId="0" fontId="11" fillId="2" borderId="23" xfId="1" applyNumberFormat="1" applyFont="1" applyFill="1" applyBorder="1" applyAlignment="1" applyProtection="1">
      <alignment horizontal="center" vertical="center"/>
      <protection locked="0"/>
    </xf>
    <xf numFmtId="44" fontId="11" fillId="2" borderId="15" xfId="1" applyFont="1" applyFill="1" applyBorder="1" applyProtection="1">
      <protection hidden="1"/>
    </xf>
    <xf numFmtId="0" fontId="10" fillId="5" borderId="13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Alignment="1" applyProtection="1">
      <alignment horizontal="center" vertical="center"/>
      <protection hidden="1"/>
    </xf>
    <xf numFmtId="0" fontId="10" fillId="5" borderId="22" xfId="0" applyFont="1" applyFill="1" applyBorder="1" applyProtection="1">
      <protection hidden="1"/>
    </xf>
    <xf numFmtId="44" fontId="10" fillId="5" borderId="22" xfId="1" applyFont="1" applyFill="1" applyBorder="1" applyAlignment="1" applyProtection="1">
      <alignment horizontal="center" vertical="center"/>
      <protection hidden="1"/>
    </xf>
    <xf numFmtId="0" fontId="10" fillId="5" borderId="17" xfId="0" applyFont="1" applyFill="1" applyBorder="1" applyAlignment="1" applyProtection="1">
      <alignment horizontal="center" vertical="center"/>
      <protection hidden="1"/>
    </xf>
    <xf numFmtId="0" fontId="2" fillId="18" borderId="0" xfId="1" applyNumberFormat="1" applyFont="1" applyFill="1" applyProtection="1">
      <protection hidden="1"/>
    </xf>
    <xf numFmtId="44" fontId="0" fillId="0" borderId="18" xfId="0" applyNumberFormat="1" applyBorder="1" applyAlignment="1" applyProtection="1">
      <alignment horizontal="center" vertical="center"/>
      <protection hidden="1"/>
    </xf>
    <xf numFmtId="0" fontId="0" fillId="0" borderId="19" xfId="0" applyBorder="1" applyAlignment="1" applyProtection="1">
      <alignment horizontal="center" vertical="center"/>
      <protection hidden="1"/>
    </xf>
    <xf numFmtId="0" fontId="12" fillId="4" borderId="15" xfId="0" applyFont="1" applyFill="1" applyBorder="1" applyAlignment="1" applyProtection="1">
      <alignment horizontal="center" vertical="center"/>
      <protection hidden="1"/>
    </xf>
    <xf numFmtId="0" fontId="12" fillId="4" borderId="16" xfId="0" applyFont="1" applyFill="1" applyBorder="1" applyAlignment="1" applyProtection="1">
      <alignment horizontal="center" vertical="center"/>
      <protection hidden="1"/>
    </xf>
    <xf numFmtId="0" fontId="12" fillId="4" borderId="18" xfId="0" applyFont="1" applyFill="1" applyBorder="1" applyAlignment="1" applyProtection="1">
      <alignment horizontal="center"/>
      <protection hidden="1"/>
    </xf>
    <xf numFmtId="0" fontId="12" fillId="4" borderId="19" xfId="0" applyFont="1" applyFill="1" applyBorder="1" applyAlignment="1" applyProtection="1">
      <alignment horizontal="center"/>
      <protection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1" fillId="8" borderId="8" xfId="0" applyFont="1" applyFill="1" applyBorder="1" applyAlignment="1">
      <alignment horizontal="left" vertical="center"/>
    </xf>
    <xf numFmtId="0" fontId="11" fillId="8" borderId="9" xfId="0" applyFont="1" applyFill="1" applyBorder="1" applyAlignment="1">
      <alignment horizontal="left" vertical="center"/>
    </xf>
    <xf numFmtId="0" fontId="11" fillId="8" borderId="10" xfId="0" applyFont="1" applyFill="1" applyBorder="1" applyAlignment="1">
      <alignment horizontal="left" vertical="center"/>
    </xf>
    <xf numFmtId="0" fontId="10" fillId="7" borderId="0" xfId="0" applyFont="1" applyFill="1" applyAlignment="1">
      <alignment horizontal="left"/>
    </xf>
    <xf numFmtId="0" fontId="10" fillId="7" borderId="0" xfId="0" applyFont="1" applyFill="1" applyAlignment="1">
      <alignment horizontal="left" vertical="center"/>
    </xf>
    <xf numFmtId="0" fontId="4" fillId="4" borderId="3" xfId="0" applyFont="1" applyFill="1" applyBorder="1" applyAlignment="1" applyProtection="1">
      <alignment horizontal="center"/>
      <protection hidden="1"/>
    </xf>
    <xf numFmtId="0" fontId="4" fillId="4" borderId="4" xfId="0" applyFont="1" applyFill="1" applyBorder="1" applyAlignment="1" applyProtection="1">
      <alignment horizontal="center"/>
      <protection hidden="1"/>
    </xf>
    <xf numFmtId="0" fontId="4" fillId="4" borderId="5" xfId="0" applyFont="1" applyFill="1" applyBorder="1" applyAlignment="1" applyProtection="1">
      <alignment horizontal="center"/>
      <protection hidden="1"/>
    </xf>
    <xf numFmtId="0" fontId="3" fillId="4" borderId="3" xfId="0" applyFont="1" applyFill="1" applyBorder="1" applyAlignment="1" applyProtection="1">
      <alignment horizontal="center"/>
      <protection hidden="1"/>
    </xf>
    <xf numFmtId="0" fontId="3" fillId="4" borderId="5" xfId="0" applyFont="1" applyFill="1" applyBorder="1" applyAlignment="1" applyProtection="1">
      <alignment horizontal="center"/>
      <protection hidden="1"/>
    </xf>
    <xf numFmtId="44" fontId="2" fillId="5" borderId="3" xfId="0" applyNumberFormat="1" applyFont="1" applyFill="1" applyBorder="1" applyAlignment="1" applyProtection="1">
      <alignment horizontal="center"/>
      <protection hidden="1"/>
    </xf>
    <xf numFmtId="44" fontId="2" fillId="5" borderId="4" xfId="0" applyNumberFormat="1" applyFont="1" applyFill="1" applyBorder="1" applyAlignment="1" applyProtection="1">
      <alignment horizontal="center"/>
      <protection hidden="1"/>
    </xf>
    <xf numFmtId="44" fontId="2" fillId="5" borderId="5" xfId="0" applyNumberFormat="1" applyFont="1" applyFill="1" applyBorder="1" applyAlignment="1" applyProtection="1">
      <alignment horizontal="center"/>
      <protection hidden="1"/>
    </xf>
  </cellXfs>
  <cellStyles count="2">
    <cellStyle name="Moeda" xfId="1" builtinId="4"/>
    <cellStyle name="Normal" xfId="0" builtinId="0"/>
  </cellStyles>
  <dxfs count="10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border diagonalUp="0" diagonalDown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  <vertical/>
        <horizontal/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theme="0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rgb="FFFF8B8B"/>
      </font>
    </dxf>
    <dxf>
      <font>
        <color rgb="FFFF9393"/>
      </font>
    </dxf>
    <dxf>
      <font>
        <b val="0"/>
        <i val="0"/>
        <color rgb="FFFFDF79"/>
      </font>
    </dxf>
    <dxf>
      <font>
        <color rgb="FFFFDF79"/>
      </font>
    </dxf>
    <dxf>
      <font>
        <color rgb="FFFF9393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ill>
        <patternFill>
          <bgColor rgb="FFFFE2E2"/>
        </patternFill>
      </fill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/>
        <top style="thin">
          <color theme="2" tint="-9.9978637043366805E-2"/>
        </top>
        <bottom style="thin">
          <color theme="2" tint="-9.9978637043366805E-2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  <protection locked="0" hidden="0"/>
    </dxf>
    <dxf>
      <border outline="0">
        <top style="thin">
          <color theme="2" tint="-9.9978637043366805E-2"/>
        </top>
      </border>
    </dxf>
    <dxf>
      <border outline="0">
        <left style="thin">
          <color theme="2" tint="-9.9978637043366805E-2"/>
        </left>
        <right style="thin">
          <color theme="2" tint="-9.9978637043366805E-2"/>
        </right>
        <top style="thin">
          <color theme="2" tint="-9.9978637043366805E-2"/>
        </top>
        <bottom style="thin">
          <color theme="2" tint="-9.9978637043366805E-2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2" tint="-9.9978637043366805E-2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Roboto"/>
        <scheme val="none"/>
      </font>
      <fill>
        <patternFill patternType="solid">
          <fgColor indexed="64"/>
          <bgColor rgb="FFD3D3D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9.9978637043366805E-2"/>
        </left>
        <right style="thin">
          <color theme="2" tint="-9.9978637043366805E-2"/>
        </right>
        <top/>
        <bottom/>
      </border>
      <protection locked="1" hidden="1"/>
    </dxf>
    <dxf>
      <font>
        <color rgb="FFFF9393"/>
      </font>
    </dxf>
    <dxf>
      <font>
        <b val="0"/>
        <i val="0"/>
        <color rgb="FFFFDF79"/>
      </font>
    </dxf>
    <dxf>
      <font>
        <color rgb="FFFF9393"/>
      </font>
    </dxf>
    <dxf>
      <font>
        <color rgb="FFFFDF79"/>
      </font>
    </dxf>
    <dxf>
      <font>
        <color theme="0" tint="-0.14996795556505021"/>
      </font>
      <fill>
        <patternFill>
          <bgColor rgb="FF323232"/>
        </patternFill>
      </fill>
    </dxf>
    <dxf>
      <font>
        <color theme="0" tint="-0.14996795556505021"/>
      </font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3F3F3F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ill>
        <patternFill>
          <bgColor rgb="FF324A60"/>
        </patternFill>
      </fill>
    </dxf>
    <dxf>
      <font>
        <color theme="0" tint="-0.14996795556505021"/>
      </font>
      <fill>
        <patternFill>
          <bgColor rgb="FF324A60"/>
        </patternFill>
      </fill>
    </dxf>
    <dxf>
      <font>
        <color theme="3" tint="0.499984740745262"/>
      </font>
    </dxf>
    <dxf>
      <font>
        <color theme="1" tint="0.34998626667073579"/>
      </font>
    </dxf>
    <dxf>
      <font>
        <color theme="3" tint="0.499984740745262"/>
      </font>
    </dxf>
    <dxf>
      <font>
        <color theme="0" tint="-0.14996795556505021"/>
      </font>
      <fill>
        <patternFill>
          <bgColor rgb="FF324A60"/>
        </patternFill>
      </fill>
    </dxf>
    <dxf>
      <font>
        <color rgb="FFFF8B8B"/>
      </font>
    </dxf>
    <dxf>
      <font>
        <b val="0"/>
        <i val="0"/>
        <color rgb="FF8E8B00"/>
      </font>
    </dxf>
    <dxf>
      <font>
        <color rgb="FFFF0000"/>
      </font>
    </dxf>
    <dxf>
      <font>
        <color rgb="FF8E8B00"/>
      </font>
    </dxf>
    <dxf>
      <font>
        <color rgb="FFFF0000"/>
      </font>
    </dxf>
    <dxf>
      <fill>
        <patternFill>
          <bgColor rgb="FF9EC6F3"/>
        </patternFill>
      </fill>
    </dxf>
    <dxf>
      <font>
        <color theme="3" tint="0.24994659260841701"/>
      </font>
    </dxf>
    <dxf>
      <font>
        <b val="0"/>
        <i val="0"/>
        <color theme="1"/>
      </font>
      <fill>
        <patternFill>
          <bgColor rgb="FF9EC6F3"/>
        </patternFill>
      </fill>
    </dxf>
    <dxf>
      <fill>
        <patternFill>
          <bgColor rgb="FFFFE2E2"/>
        </patternFill>
      </fill>
    </dxf>
    <dxf>
      <font>
        <color theme="3" tint="0.24994659260841701"/>
      </font>
    </dxf>
    <dxf>
      <font>
        <color theme="1" tint="4.9989318521683403E-2"/>
      </font>
      <fill>
        <patternFill>
          <bgColor rgb="FF9EC6F3"/>
        </patternFill>
      </fill>
    </dxf>
    <dxf>
      <fill>
        <patternFill>
          <bgColor rgb="FF6495ED"/>
        </patternFill>
      </fill>
    </dxf>
    <dxf>
      <fill>
        <patternFill>
          <bgColor rgb="FF3F3F3F"/>
        </patternFill>
      </fill>
    </dxf>
    <dxf>
      <font>
        <color theme="1" tint="0.24994659260841701"/>
      </font>
      <fill>
        <patternFill>
          <bgColor rgb="FF9CA5AD"/>
        </patternFill>
      </fill>
    </dxf>
    <dxf>
      <font>
        <color theme="0" tint="-0.14996795556505021"/>
      </font>
      <fill>
        <patternFill>
          <bgColor rgb="FF272727"/>
        </patternFill>
      </fill>
    </dxf>
    <dxf>
      <font>
        <color theme="0" tint="-0.14996795556505021"/>
      </font>
      <fill>
        <patternFill>
          <bgColor rgb="FF3F3F3F"/>
        </patternFill>
      </fill>
    </dxf>
    <dxf>
      <fill>
        <patternFill>
          <bgColor rgb="FF36363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color theme="0" tint="-4.9989318521683403E-2"/>
      </font>
      <fill>
        <patternFill>
          <bgColor rgb="FF27272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family val="2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34" formatCode="_-&quot;R$&quot;\ * #,##0.00_-;\-&quot;R$&quot;\ * #,##0.00_-;_-&quot;R$&quot;\ * &quot;-&quot;??_-;_-@_-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19" formatCode="dd/mm/yyyy"/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numFmt numFmtId="0" formatCode="General"/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Aptos Narrow"/>
        <family val="2"/>
        <scheme val="minor"/>
      </font>
      <fill>
        <patternFill patternType="solid">
          <fgColor rgb="FF000000"/>
          <bgColor theme="9" tint="0.79998168889431442"/>
        </patternFill>
      </fill>
      <alignment horizontal="center" vertical="center" textRotation="0" wrapText="0" indent="0" justifyLastLine="0" shrinkToFit="0" readingOrder="1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1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666666"/>
        <name val="Calibri"/>
        <charset val="1"/>
        <scheme val="none"/>
      </font>
      <fill>
        <patternFill patternType="solid">
          <fgColor rgb="FF000000"/>
          <bgColor theme="9" tint="0.79998168889431442"/>
        </patternFill>
      </fill>
      <alignment horizontal="general" vertical="top" textRotation="0" wrapText="0" indent="0" justifyLastLine="0" shrinkToFit="0" readingOrder="1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indexed="64"/>
          <bgColor rgb="FF6495ED"/>
        </patternFill>
      </fill>
      <alignment horizontal="center" vertical="center" textRotation="0" wrapText="0" indent="0" justifyLastLine="0" shrinkToFit="0" readingOrder="0"/>
      <protection locked="1" hidden="1"/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>
          <bgColor rgb="FFE5F1FF"/>
        </patternFill>
      </fill>
    </dxf>
    <dxf>
      <fill>
        <patternFill patternType="solid">
          <fgColor theme="0" tint="-0.14996795556505021"/>
          <bgColor rgb="FFE8E8E8"/>
        </patternFill>
      </fill>
    </dxf>
    <dxf>
      <fill>
        <patternFill patternType="solid">
          <fgColor theme="0" tint="-0.14999847407452621"/>
          <bgColor theme="0" tint="-0.14999847407452621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b/>
        <color theme="0"/>
      </font>
      <fill>
        <patternFill patternType="solid">
          <fgColor theme="4"/>
          <bgColor theme="4"/>
        </patternFill>
      </fill>
    </dxf>
    <dxf>
      <border>
        <top style="double">
          <color theme="1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  <border>
        <bottom style="medium">
          <color theme="1"/>
        </bottom>
      </border>
    </dxf>
    <dxf>
      <font>
        <color theme="1"/>
      </font>
      <border>
        <top style="medium">
          <color theme="1"/>
        </top>
        <bottom style="medium">
          <color theme="1"/>
        </bottom>
      </border>
    </dxf>
    <dxf>
      <fill>
        <patternFill>
          <bgColor rgb="FF70A8E0"/>
        </patternFill>
      </fill>
    </dxf>
    <dxf>
      <fill>
        <patternFill>
          <bgColor rgb="FF70A8E0"/>
        </patternFill>
      </fill>
    </dxf>
    <dxf>
      <font>
        <b/>
        <color theme="1"/>
      </font>
      <fill>
        <patternFill>
          <bgColor rgb="FF70A8E0"/>
        </patternFill>
      </fill>
      <border>
        <bottom style="thin">
          <color theme="4"/>
        </bottom>
        <vertical/>
        <horizontal/>
      </border>
    </dxf>
    <dxf>
      <font>
        <sz val="12"/>
        <color theme="1"/>
      </font>
      <fill>
        <patternFill>
          <bgColor rgb="FF70A8E0"/>
        </patternFill>
      </fill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3" defaultTableStyle="TableStyleMedium2" defaultPivotStyle="PivotStyleLight16">
    <tableStyle name="BlueLight" pivot="0" table="0" count="10" xr9:uid="{3D2660E2-BDCF-4F2B-8DE3-FDE883D5097D}">
      <tableStyleElement type="wholeTable" dxfId="1008"/>
      <tableStyleElement type="headerRow" dxfId="1007"/>
    </tableStyle>
    <tableStyle name="Estilo de Segmentação de Dados 1" pivot="0" table="0" count="10" xr9:uid="{4C9BDF52-A203-4F78-8423-C4046DE2AF46}">
      <tableStyleElement type="wholeTable" dxfId="1006"/>
      <tableStyleElement type="headerRow" dxfId="1005"/>
    </tableStyle>
    <tableStyle name="TableStyleMedium16 2" pivot="0" count="7" xr9:uid="{B640A6EF-D439-41A7-8F7B-E6939F1EA067}">
      <tableStyleElement type="wholeTable" dxfId="1004"/>
      <tableStyleElement type="headerRow" dxfId="1003"/>
      <tableStyleElement type="totalRow" dxfId="1002"/>
      <tableStyleElement type="firstColumn" dxfId="1001"/>
      <tableStyleElement type="lastColumn" dxfId="1000"/>
      <tableStyleElement type="firstRowStripe" dxfId="999"/>
      <tableStyleElement type="firstColumnStripe" dxfId="998"/>
    </tableStyle>
  </tableStyles>
  <colors>
    <mruColors>
      <color rgb="FFFF8B8B"/>
      <color rgb="FFFF7171"/>
      <color rgb="FFFF7575"/>
      <color rgb="FFE7ECF1"/>
      <color rgb="FFE8E8E8"/>
      <color rgb="FF324A60"/>
      <color rgb="FFFFDF79"/>
      <color rgb="FFFF9393"/>
      <color rgb="FF8E8B00"/>
      <color rgb="FFFFFECE"/>
    </mruColors>
  </colors>
  <extLst>
    <ext xmlns:x14="http://schemas.microsoft.com/office/spreadsheetml/2009/9/main" uri="{46F421CA-312F-682f-3DD2-61675219B42D}">
      <x14:dxfs count="16"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79ADE1"/>
            </patternFill>
          </fill>
        </dxf>
        <dxf>
          <fill>
            <patternFill>
              <bgColor rgb="FFE3EEF9"/>
            </patternFill>
          </fill>
        </dxf>
        <dxf>
          <fill>
            <patternFill>
              <bgColor rgb="FFAACBEC"/>
            </patternFill>
          </fill>
        </dxf>
        <dxf>
          <fill>
            <patternFill>
              <bgColor rgb="FFFFFFFF"/>
            </patternFill>
          </fill>
        </dxf>
        <dxf>
          <fill>
            <patternFill>
              <bgColor rgb="FFE3EEF9"/>
            </patternFill>
          </fill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auto="1"/>
              <bgColor rgb="FF79ADE1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rgb="FFAACBEC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E3EEF9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BlueLight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Estilo de Segmentação de Dados 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microsoft.com/office/2022/11/relationships/FeaturePropertyBag" Target="featurePropertyBag/feature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7/relationships/slicerCache" Target="slicerCaches/slicerCache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7/relationships/slicerCache" Target="slicerCaches/slicerCache1.xml"/><Relationship Id="rId36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2262611059916022E-2"/>
          <c:y val="9.4883660118511182E-2"/>
          <c:w val="0.89666998963240918"/>
          <c:h val="0.66201618438808907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Dados!$B$4</c:f>
              <c:strCache>
                <c:ptCount val="1"/>
                <c:pt idx="0">
                  <c:v>Assinaturas</c:v>
                </c:pt>
              </c:strCache>
            </c:strRef>
          </c:tx>
          <c:spPr>
            <a:solidFill>
              <a:srgbClr val="6495ED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Dados!$C$4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89-4918-8C1C-4D3653CE16E2}"/>
            </c:ext>
          </c:extLst>
        </c:ser>
        <c:ser>
          <c:idx val="1"/>
          <c:order val="1"/>
          <c:tx>
            <c:strRef>
              <c:f>Dados!$B$7</c:f>
              <c:strCache>
                <c:ptCount val="1"/>
                <c:pt idx="0">
                  <c:v>Parcelamentos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Pt>
            <c:idx val="0"/>
            <c:invertIfNegative val="0"/>
            <c:bubble3D val="0"/>
            <c:spPr>
              <a:solidFill>
                <a:srgbClr val="81C19F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E-5A89-4918-8C1C-4D3653CE16E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Dados!$C$7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A89-4918-8C1C-4D3653CE16E2}"/>
            </c:ext>
          </c:extLst>
        </c:ser>
        <c:ser>
          <c:idx val="2"/>
          <c:order val="2"/>
          <c:tx>
            <c:strRef>
              <c:f>Dados!$B$10</c:f>
              <c:strCache>
                <c:ptCount val="1"/>
                <c:pt idx="0">
                  <c:v>Cosméticos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Dados!$C$10</c:f>
              <c:numCache>
                <c:formatCode>_("R$"* #,##0.00_);_("R$"* \(#,##0.00\);_("R$"*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A89-4918-8C1C-4D3653CE16E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15"/>
        <c:overlap val="-20"/>
        <c:axId val="889570872"/>
        <c:axId val="889566192"/>
      </c:barChart>
      <c:catAx>
        <c:axId val="889570872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89566192"/>
        <c:crosses val="autoZero"/>
        <c:auto val="1"/>
        <c:lblAlgn val="ctr"/>
        <c:lblOffset val="100"/>
        <c:noMultiLvlLbl val="0"/>
      </c:catAx>
      <c:valAx>
        <c:axId val="8895661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889570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497506218296267"/>
          <c:y val="7.5624892018472473E-2"/>
          <c:w val="0.34435788605804324"/>
          <c:h val="0.1144272659777639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841679206668796"/>
          <c:y val="0.19020512820512822"/>
          <c:w val="0.85337072707792772"/>
          <c:h val="0.454629921259842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Dados!$P$13</c:f>
              <c:strCache>
                <c:ptCount val="1"/>
                <c:pt idx="0">
                  <c:v>Débito</c:v>
                </c:pt>
              </c:strCache>
            </c:strRef>
          </c:tx>
          <c:spPr>
            <a:solidFill>
              <a:srgbClr val="81C19F"/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Dados!$P$14:$P$25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3E-480D-ADD9-E73C65870CDF}"/>
            </c:ext>
          </c:extLst>
        </c:ser>
        <c:ser>
          <c:idx val="1"/>
          <c:order val="1"/>
          <c:tx>
            <c:strRef>
              <c:f>Dados!$Q$13</c:f>
              <c:strCache>
                <c:ptCount val="1"/>
                <c:pt idx="0">
                  <c:v>Crédito</c:v>
                </c:pt>
              </c:strCache>
            </c:strRef>
          </c:tx>
          <c:spPr>
            <a:solidFill>
              <a:schemeClr val="accent2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Dados!$O$14:$O$25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Dados!$Q$14:$Q$25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A3E-480D-ADD9-E73C65870C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-25"/>
        <c:axId val="1589861856"/>
        <c:axId val="1589861376"/>
      </c:barChart>
      <c:catAx>
        <c:axId val="1589861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376"/>
        <c:crosses val="autoZero"/>
        <c:auto val="1"/>
        <c:lblAlgn val="ctr"/>
        <c:lblOffset val="100"/>
        <c:noMultiLvlLbl val="0"/>
      </c:catAx>
      <c:valAx>
        <c:axId val="1589861376"/>
        <c:scaling>
          <c:orientation val="minMax"/>
        </c:scaling>
        <c:delete val="0"/>
        <c:axPos val="l"/>
        <c:majorGridlines>
          <c:spPr>
            <a:ln w="19050" cap="flat" cmpd="sng" algn="ctr">
              <a:solidFill>
                <a:schemeClr val="bg2"/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58986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911620531821642E-2"/>
          <c:y val="0.10108766744354065"/>
          <c:w val="0.65732716805639202"/>
          <c:h val="0.75437034385556723"/>
        </c:manualLayout>
      </c:layout>
      <c:doughnutChart>
        <c:varyColors val="1"/>
        <c:ser>
          <c:idx val="0"/>
          <c:order val="0"/>
          <c:tx>
            <c:strRef>
              <c:f>Dados!$P$30</c:f>
              <c:strCache>
                <c:ptCount val="1"/>
                <c:pt idx="0">
                  <c:v>Categoria</c:v>
                </c:pt>
              </c:strCache>
            </c:strRef>
          </c:tx>
          <c:dPt>
            <c:idx val="0"/>
            <c:bubble3D val="0"/>
            <c:spPr>
              <a:solidFill>
                <a:srgbClr val="81C7E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2E-47E9-8AE5-8E17FD7BB616}"/>
              </c:ext>
            </c:extLst>
          </c:dPt>
          <c:dPt>
            <c:idx val="1"/>
            <c:bubble3D val="0"/>
            <c:spPr>
              <a:solidFill>
                <a:srgbClr val="A3BCD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2E-47E9-8AE5-8E17FD7BB616}"/>
              </c:ext>
            </c:extLst>
          </c:dPt>
          <c:dPt>
            <c:idx val="2"/>
            <c:bubble3D val="0"/>
            <c:spPr>
              <a:solidFill>
                <a:srgbClr val="D6CCE8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2E-47E9-8AE5-8E17FD7BB616}"/>
              </c:ext>
            </c:extLst>
          </c:dPt>
          <c:dPt>
            <c:idx val="3"/>
            <c:bubble3D val="0"/>
            <c:spPr>
              <a:solidFill>
                <a:srgbClr val="A2C6A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2E-47E9-8AE5-8E17FD7BB616}"/>
              </c:ext>
            </c:extLst>
          </c:dPt>
          <c:dPt>
            <c:idx val="4"/>
            <c:bubble3D val="0"/>
            <c:spPr>
              <a:solidFill>
                <a:srgbClr val="F2E2AE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8D2E-47E9-8AE5-8E17FD7BB616}"/>
              </c:ext>
            </c:extLst>
          </c:dPt>
          <c:dPt>
            <c:idx val="5"/>
            <c:bubble3D val="0"/>
            <c:spPr>
              <a:solidFill>
                <a:srgbClr val="F2C1B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8D2E-47E9-8AE5-8E17FD7BB616}"/>
              </c:ext>
            </c:extLst>
          </c:dPt>
          <c:dPt>
            <c:idx val="6"/>
            <c:bubble3D val="0"/>
            <c:spPr>
              <a:solidFill>
                <a:srgbClr val="B2D4DD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8D2E-47E9-8AE5-8E17FD7BB616}"/>
              </c:ext>
            </c:extLst>
          </c:dPt>
          <c:dPt>
            <c:idx val="7"/>
            <c:bubble3D val="0"/>
            <c:spPr>
              <a:solidFill>
                <a:srgbClr val="CDECC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8D2E-47E9-8AE5-8E17FD7BB616}"/>
              </c:ext>
            </c:extLst>
          </c:dPt>
          <c:dPt>
            <c:idx val="8"/>
            <c:bubble3D val="0"/>
            <c:spPr>
              <a:solidFill>
                <a:srgbClr val="E6A9A9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8D2E-47E9-8AE5-8E17FD7BB616}"/>
              </c:ext>
            </c:extLst>
          </c:dPt>
          <c:dPt>
            <c:idx val="9"/>
            <c:bubble3D val="0"/>
            <c:spPr>
              <a:solidFill>
                <a:srgbClr val="BBAED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8D2E-47E9-8AE5-8E17FD7BB616}"/>
              </c:ext>
            </c:extLst>
          </c:dPt>
          <c:dPt>
            <c:idx val="10"/>
            <c:bubble3D val="0"/>
            <c:spPr>
              <a:solidFill>
                <a:srgbClr val="F2AA8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8D2E-47E9-8AE5-8E17FD7BB616}"/>
              </c:ext>
            </c:extLst>
          </c:dPt>
          <c:dPt>
            <c:idx val="11"/>
            <c:bubble3D val="0"/>
            <c:spPr>
              <a:solidFill>
                <a:srgbClr val="81C19F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8D2E-47E9-8AE5-8E17FD7BB616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Dados!$O$31:$O$42</c:f>
              <c:strCache>
                <c:ptCount val="12"/>
                <c:pt idx="0">
                  <c:v>Janeiro</c:v>
                </c:pt>
                <c:pt idx="1">
                  <c:v>Fevereiro</c:v>
                </c:pt>
                <c:pt idx="2">
                  <c:v>Março</c:v>
                </c:pt>
                <c:pt idx="3">
                  <c:v>Abril</c:v>
                </c:pt>
                <c:pt idx="4">
                  <c:v>Maio</c:v>
                </c:pt>
                <c:pt idx="5">
                  <c:v>Junho</c:v>
                </c:pt>
                <c:pt idx="6">
                  <c:v>Julho</c:v>
                </c:pt>
                <c:pt idx="7">
                  <c:v>Agosto</c:v>
                </c:pt>
                <c:pt idx="8">
                  <c:v>Setembro</c:v>
                </c:pt>
                <c:pt idx="9">
                  <c:v>Outubro</c:v>
                </c:pt>
                <c:pt idx="10">
                  <c:v>Novembro</c:v>
                </c:pt>
                <c:pt idx="11">
                  <c:v>Dezembro</c:v>
                </c:pt>
              </c:strCache>
            </c:strRef>
          </c:cat>
          <c:val>
            <c:numRef>
              <c:f>Dados!$P$31:$P$42</c:f>
              <c:numCache>
                <c:formatCode>_("R$"* #,##0.00_);_("R$"* \(#,##0.00\);_("R$"* "-"??_);_(@_)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D2E-47E9-8AE5-8E17FD7BB616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866496465637737"/>
          <c:y val="6.8734002471433103E-2"/>
          <c:w val="0.20133503534362276"/>
          <c:h val="0.82242029365046987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_xlchart.v2.2</cx:f>
      </cx:numDim>
    </cx:data>
  </cx:chartData>
  <cx:chart>
    <cx:plotArea>
      <cx:plotAreaRegion>
        <cx:series layoutId="funnel" uniqueId="{9D6003D1-8C28-4FC0-8652-F00E4BE830EB}">
          <cx:tx>
            <cx:txData>
              <cx:f>_xlchart.v2.1</cx:f>
              <cx:v>Gasto</cx:v>
            </cx:txData>
          </cx:tx>
          <cx:spPr>
            <a:solidFill>
              <a:schemeClr val="tx2">
                <a:lumMod val="25000"/>
                <a:lumOff val="75000"/>
              </a:schemeClr>
            </a:solidFill>
          </cx:spPr>
          <cx:dataLabels>
            <cx:txPr>
              <a:bodyPr spcFirstLastPara="1" vertOverflow="ellipsis" horzOverflow="overflow" wrap="square" lIns="0" tIns="0" rIns="0" bIns="0" anchor="ctr" anchorCtr="1"/>
              <a:lstStyle/>
              <a:p>
                <a:pPr algn="ctr" rtl="0">
                  <a:defRPr sz="1000"/>
                </a:pPr>
                <a:endParaRPr lang="pt-BR" sz="1000" b="0" i="0" u="none" strike="noStrike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Aptos Narrow" panose="02110004020202020204"/>
                </a:endParaRPr>
              </a:p>
            </cx:txPr>
            <cx:visibility seriesName="0" categoryName="0" value="1"/>
          </cx:dataLabels>
          <cx:dataId val="0"/>
        </cx:series>
      </cx:plotAreaRegion>
      <cx:axis id="0">
        <cx:catScaling gapWidth="0.0599999987"/>
        <cx:tickLabels/>
        <cx:txPr>
          <a:bodyPr spcFirstLastPara="1" vertOverflow="ellipsis" horzOverflow="overflow" wrap="square" lIns="0" tIns="0" rIns="0" bIns="0" anchor="ctr" anchorCtr="1"/>
          <a:lstStyle/>
          <a:p>
            <a:pPr algn="ctr" rtl="0">
              <a:defRPr sz="1000"/>
            </a:pPr>
            <a:endParaRPr lang="pt-BR" sz="10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endParaRPr>
          </a:p>
        </cx:txPr>
      </cx:axis>
    </cx:plotArea>
  </cx:chart>
  <cx:spPr>
    <a:noFill/>
  </cx:spPr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Gr&#225;fico!A1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#Janeiro!A1"/><Relationship Id="rId6" Type="http://schemas.openxmlformats.org/officeDocument/2006/relationships/hyperlink" Target="#Editar!A1"/><Relationship Id="rId5" Type="http://schemas.openxmlformats.org/officeDocument/2006/relationships/image" Target="../media/image3.svg"/><Relationship Id="rId4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1.xml"/><Relationship Id="rId3" Type="http://schemas.openxmlformats.org/officeDocument/2006/relationships/image" Target="../media/image7.png"/><Relationship Id="rId7" Type="http://schemas.openxmlformats.org/officeDocument/2006/relationships/hyperlink" Target="#Janeiro!A1"/><Relationship Id="rId12" Type="http://schemas.openxmlformats.org/officeDocument/2006/relationships/image" Target="../media/image4.png"/><Relationship Id="rId2" Type="http://schemas.openxmlformats.org/officeDocument/2006/relationships/image" Target="../media/image6.svg"/><Relationship Id="rId16" Type="http://schemas.openxmlformats.org/officeDocument/2006/relationships/chart" Target="../charts/chart3.xml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hyperlink" Target="#Gr&#225;fico!A1"/><Relationship Id="rId5" Type="http://schemas.openxmlformats.org/officeDocument/2006/relationships/image" Target="../media/image9.png"/><Relationship Id="rId15" Type="http://schemas.microsoft.com/office/2014/relationships/chartEx" Target="../charts/chartEx1.xml"/><Relationship Id="rId10" Type="http://schemas.openxmlformats.org/officeDocument/2006/relationships/image" Target="../media/image12.png"/><Relationship Id="rId4" Type="http://schemas.openxmlformats.org/officeDocument/2006/relationships/image" Target="../media/image8.svg"/><Relationship Id="rId9" Type="http://schemas.openxmlformats.org/officeDocument/2006/relationships/hyperlink" Target="#Editar!A1"/><Relationship Id="rId14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Janeiro!A1"/><Relationship Id="rId13" Type="http://schemas.openxmlformats.org/officeDocument/2006/relationships/hyperlink" Target="#Mar&#231;o!A1"/><Relationship Id="rId18" Type="http://schemas.openxmlformats.org/officeDocument/2006/relationships/hyperlink" Target="#Novembro!A1"/><Relationship Id="rId3" Type="http://schemas.openxmlformats.org/officeDocument/2006/relationships/hyperlink" Target="#Editar!A1"/><Relationship Id="rId21" Type="http://schemas.openxmlformats.org/officeDocument/2006/relationships/image" Target="../media/image4.png"/><Relationship Id="rId7" Type="http://schemas.openxmlformats.org/officeDocument/2006/relationships/image" Target="../media/image3.svg"/><Relationship Id="rId12" Type="http://schemas.openxmlformats.org/officeDocument/2006/relationships/hyperlink" Target="#Agosto!A1"/><Relationship Id="rId17" Type="http://schemas.openxmlformats.org/officeDocument/2006/relationships/hyperlink" Target="#Maio!A1"/><Relationship Id="rId2" Type="http://schemas.openxmlformats.org/officeDocument/2006/relationships/image" Target="../media/image14.svg"/><Relationship Id="rId16" Type="http://schemas.openxmlformats.org/officeDocument/2006/relationships/hyperlink" Target="#Outubro!A1"/><Relationship Id="rId20" Type="http://schemas.openxmlformats.org/officeDocument/2006/relationships/hyperlink" Target="#Dezembro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Fevereiro!A1"/><Relationship Id="rId5" Type="http://schemas.openxmlformats.org/officeDocument/2006/relationships/hyperlink" Target="#Gr&#225;fico!A1"/><Relationship Id="rId15" Type="http://schemas.openxmlformats.org/officeDocument/2006/relationships/hyperlink" Target="#Abril!A1"/><Relationship Id="rId10" Type="http://schemas.openxmlformats.org/officeDocument/2006/relationships/hyperlink" Target="#Julho!A1"/><Relationship Id="rId19" Type="http://schemas.openxmlformats.org/officeDocument/2006/relationships/hyperlink" Target="#Junho!A1"/><Relationship Id="rId4" Type="http://schemas.openxmlformats.org/officeDocument/2006/relationships/image" Target="../media/image12.png"/><Relationship Id="rId9" Type="http://schemas.openxmlformats.org/officeDocument/2006/relationships/hyperlink" Target="#January!A1"/><Relationship Id="rId14" Type="http://schemas.openxmlformats.org/officeDocument/2006/relationships/hyperlink" Target="#Setembro!A1"/></Relationships>
</file>

<file path=xl/drawings/_rels/drawing16.xml.rels><?xml version="1.0" encoding="UTF-8" standalone="yes"?>
<Relationships xmlns="http://schemas.openxmlformats.org/package/2006/relationships"><Relationship Id="rId8" Type="http://schemas.openxmlformats.org/officeDocument/2006/relationships/hyperlink" Target="#Jan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ul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Februar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hyperlink" Target="#March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19.xml.rels><?xml version="1.0" encoding="UTF-8" standalone="yes"?>
<Relationships xmlns="http://schemas.openxmlformats.org/package/2006/relationships"><Relationship Id="rId8" Type="http://schemas.openxmlformats.org/officeDocument/2006/relationships/hyperlink" Target="#April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May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June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July!A1"/><Relationship Id="rId13" Type="http://schemas.openxmlformats.org/officeDocument/2006/relationships/hyperlink" Target="#August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Februar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August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September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March!A1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Septem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October!A1"/><Relationship Id="rId2" Type="http://schemas.openxmlformats.org/officeDocument/2006/relationships/image" Target="../media/image14.svg"/><Relationship Id="rId16" Type="http://schemas.openxmlformats.org/officeDocument/2006/relationships/hyperlink" Target="#April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hyperlink" Target="#October!A1"/><Relationship Id="rId13" Type="http://schemas.openxmlformats.org/officeDocument/2006/relationships/hyperlink" Target="#February!A1"/><Relationship Id="rId18" Type="http://schemas.openxmlformats.org/officeDocument/2006/relationships/hyperlink" Target="#May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November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Nov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December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June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hyperlink" Target="#December!A1"/><Relationship Id="rId13" Type="http://schemas.openxmlformats.org/officeDocument/2006/relationships/hyperlink" Target="#February!A1"/><Relationship Id="rId18" Type="http://schemas.openxmlformats.org/officeDocument/2006/relationships/hyperlink" Target="#October!A1"/><Relationship Id="rId3" Type="http://schemas.openxmlformats.org/officeDocument/2006/relationships/hyperlink" Target="#Editar!A1"/><Relationship Id="rId21" Type="http://schemas.openxmlformats.org/officeDocument/2006/relationships/hyperlink" Target="#June!A1"/><Relationship Id="rId7" Type="http://schemas.openxmlformats.org/officeDocument/2006/relationships/image" Target="../media/image3.svg"/><Relationship Id="rId12" Type="http://schemas.openxmlformats.org/officeDocument/2006/relationships/hyperlink" Target="#July!A1"/><Relationship Id="rId17" Type="http://schemas.openxmlformats.org/officeDocument/2006/relationships/hyperlink" Target="#April!A1"/><Relationship Id="rId2" Type="http://schemas.openxmlformats.org/officeDocument/2006/relationships/image" Target="../media/image14.svg"/><Relationship Id="rId16" Type="http://schemas.openxmlformats.org/officeDocument/2006/relationships/hyperlink" Target="#September!A1"/><Relationship Id="rId20" Type="http://schemas.openxmlformats.org/officeDocument/2006/relationships/hyperlink" Target="#November!A1"/><Relationship Id="rId1" Type="http://schemas.openxmlformats.org/officeDocument/2006/relationships/image" Target="../media/image13.png"/><Relationship Id="rId6" Type="http://schemas.openxmlformats.org/officeDocument/2006/relationships/image" Target="../media/image2.png"/><Relationship Id="rId11" Type="http://schemas.openxmlformats.org/officeDocument/2006/relationships/hyperlink" Target="#January!A1"/><Relationship Id="rId5" Type="http://schemas.openxmlformats.org/officeDocument/2006/relationships/hyperlink" Target="#Gr&#225;fico!A1"/><Relationship Id="rId15" Type="http://schemas.openxmlformats.org/officeDocument/2006/relationships/hyperlink" Target="#March!A1"/><Relationship Id="rId10" Type="http://schemas.openxmlformats.org/officeDocument/2006/relationships/hyperlink" Target="#Janeiro!A1"/><Relationship Id="rId19" Type="http://schemas.openxmlformats.org/officeDocument/2006/relationships/hyperlink" Target="#May!A1"/><Relationship Id="rId4" Type="http://schemas.openxmlformats.org/officeDocument/2006/relationships/image" Target="../media/image12.png"/><Relationship Id="rId9" Type="http://schemas.openxmlformats.org/officeDocument/2006/relationships/image" Target="../media/image4.png"/><Relationship Id="rId14" Type="http://schemas.openxmlformats.org/officeDocument/2006/relationships/hyperlink" Target="#August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210420</xdr:colOff>
      <xdr:row>2</xdr:row>
      <xdr:rowOff>31749</xdr:rowOff>
    </xdr:from>
    <xdr:to>
      <xdr:col>12</xdr:col>
      <xdr:colOff>552568</xdr:colOff>
      <xdr:row>7</xdr:row>
      <xdr:rowOff>22449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248C371A-6A0E-9FB8-509F-055D4BE218A5}"/>
            </a:ext>
          </a:extLst>
        </xdr:cNvPr>
        <xdr:cNvGrpSpPr/>
      </xdr:nvGrpSpPr>
      <xdr:grpSpPr>
        <a:xfrm>
          <a:off x="3439395" y="393699"/>
          <a:ext cx="10924423" cy="943200"/>
          <a:chOff x="3376082" y="317499"/>
          <a:chExt cx="10290482" cy="943200"/>
        </a:xfrm>
      </xdr:grpSpPr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4" name="Ano">
                <a:extLst>
                  <a:ext uri="{FF2B5EF4-FFF2-40B4-BE49-F238E27FC236}">
                    <a16:creationId xmlns:a16="http://schemas.microsoft.com/office/drawing/2014/main" id="{DDA66817-82C5-4A1D-BF7E-B33339D90A4B}"/>
                  </a:ext>
                </a:extLst>
              </xdr:cNvPr>
              <xdr:cNvGraphicFramePr/>
            </xdr:nvGraphicFramePr>
            <xdr:xfrm>
              <a:off x="3376082" y="317499"/>
              <a:ext cx="1835400" cy="943200"/>
            </xdr:xfrm>
            <a:graphic>
              <a:graphicData uri="http://schemas.microsoft.com/office/drawing/2010/slicer">
                <sle:slicer xmlns:sle="http://schemas.microsoft.com/office/drawing/2010/slicer" name="Ano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3437714" y="390337"/>
                <a:ext cx="1923785" cy="943200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  <mc:AlternateContent xmlns:mc="http://schemas.openxmlformats.org/markup-compatibility/2006" xmlns:sle15="http://schemas.microsoft.com/office/drawing/2012/slicer">
        <mc:Choice Requires="sle15">
          <xdr:graphicFrame macro="">
            <xdr:nvGraphicFramePr>
              <xdr:cNvPr id="5" name="Meses">
                <a:extLst>
                  <a:ext uri="{FF2B5EF4-FFF2-40B4-BE49-F238E27FC236}">
                    <a16:creationId xmlns:a16="http://schemas.microsoft.com/office/drawing/2014/main" id="{B71F203D-18F0-4ABF-8FA4-B9408DF36341}"/>
                  </a:ext>
                </a:extLst>
              </xdr:cNvPr>
              <xdr:cNvGraphicFramePr/>
            </xdr:nvGraphicFramePr>
            <xdr:xfrm>
              <a:off x="5228164" y="317499"/>
              <a:ext cx="8438400" cy="941918"/>
            </xdr:xfrm>
            <a:graphic>
              <a:graphicData uri="http://schemas.microsoft.com/office/drawing/2010/slicer">
                <sle:slicer xmlns:sle="http://schemas.microsoft.com/office/drawing/2010/slicer" name="Meses"/>
              </a:graphicData>
            </a:graphic>
          </xdr:graphicFrame>
        </mc:Choice>
        <mc:Fallback xmlns="">
          <xdr:sp macro="" textlink="">
            <xdr:nvSpPr>
              <xdr:cNvPr id="0" name=""/>
              <xdr:cNvSpPr>
                <a:spLocks noTextEdit="1"/>
              </xdr:cNvSpPr>
            </xdr:nvSpPr>
            <xdr:spPr>
              <a:xfrm>
                <a:off x="5378985" y="390337"/>
                <a:ext cx="8844759" cy="941918"/>
              </a:xfrm>
              <a:prstGeom prst="rect">
                <a:avLst/>
              </a:prstGeom>
              <a:solidFill>
                <a:prstClr val="white"/>
              </a:solidFill>
              <a:ln w="1">
                <a:solidFill>
                  <a:prstClr val="green"/>
                </a:solidFill>
              </a:ln>
            </xdr:spPr>
            <xdr:txBody>
              <a:bodyPr vertOverflow="clip" horzOverflow="clip"/>
              <a:lstStyle/>
              <a:p>
                <a:r>
                  <a:rPr lang="pt-BR" sz="1100"/>
  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  </a:r>
              </a:p>
            </xdr:txBody>
          </xdr:sp>
        </mc:Fallback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</xdr:colOff>
      <xdr:row>1</xdr:row>
      <xdr:rowOff>19050</xdr:rowOff>
    </xdr:from>
    <xdr:to>
      <xdr:col>12</xdr:col>
      <xdr:colOff>1</xdr:colOff>
      <xdr:row>3</xdr:row>
      <xdr:rowOff>47625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03F524F-CADB-41BB-AB1A-5D3999FE64CE}"/>
            </a:ext>
          </a:extLst>
        </xdr:cNvPr>
        <xdr:cNvSpPr/>
      </xdr:nvSpPr>
      <xdr:spPr>
        <a:xfrm>
          <a:off x="1219201" y="209550"/>
          <a:ext cx="8153400" cy="4095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</xdr:col>
      <xdr:colOff>610657</xdr:colOff>
      <xdr:row>36</xdr:row>
      <xdr:rowOff>154514</xdr:rowOff>
    </xdr:from>
    <xdr:to>
      <xdr:col>12</xdr:col>
      <xdr:colOff>20108</xdr:colOff>
      <xdr:row>38</xdr:row>
      <xdr:rowOff>106889</xdr:rowOff>
    </xdr:to>
    <xdr:sp macro="" textlink="">
      <xdr:nvSpPr>
        <xdr:cNvPr id="3" name="Retângulo: Cantos Superiores Arredondados 2">
          <a:extLst>
            <a:ext uri="{FF2B5EF4-FFF2-40B4-BE49-F238E27FC236}">
              <a16:creationId xmlns:a16="http://schemas.microsoft.com/office/drawing/2014/main" id="{A29F2CB0-88E6-451A-9357-6BE812771DEA}"/>
            </a:ext>
          </a:extLst>
        </xdr:cNvPr>
        <xdr:cNvSpPr/>
      </xdr:nvSpPr>
      <xdr:spPr>
        <a:xfrm rot="10800000">
          <a:off x="1224490" y="11933764"/>
          <a:ext cx="8214785" cy="3333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11</xdr:col>
      <xdr:colOff>10584</xdr:colOff>
      <xdr:row>4</xdr:row>
      <xdr:rowOff>95017</xdr:rowOff>
    </xdr:from>
    <xdr:to>
      <xdr:col>13</xdr:col>
      <xdr:colOff>422280</xdr:colOff>
      <xdr:row>7</xdr:row>
      <xdr:rowOff>5060</xdr:rowOff>
    </xdr:to>
    <xdr:grpSp>
      <xdr:nvGrpSpPr>
        <xdr:cNvPr id="73" name="Agrupar 7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66D4F2C-7A44-41F3-992E-786F594DCF92}"/>
            </a:ext>
          </a:extLst>
        </xdr:cNvPr>
        <xdr:cNvGrpSpPr/>
      </xdr:nvGrpSpPr>
      <xdr:grpSpPr>
        <a:xfrm>
          <a:off x="8212667" y="1756600"/>
          <a:ext cx="1639363" cy="619127"/>
          <a:chOff x="8915400" y="1844440"/>
          <a:chExt cx="1630896" cy="612777"/>
        </a:xfrm>
      </xdr:grpSpPr>
      <xdr:sp macro="" textlink="">
        <xdr:nvSpPr>
          <xdr:cNvPr id="74" name="Retângulo com canto arredondado do mesmo lado 14">
            <a:extLst>
              <a:ext uri="{FF2B5EF4-FFF2-40B4-BE49-F238E27FC236}">
                <a16:creationId xmlns:a16="http://schemas.microsoft.com/office/drawing/2014/main" id="{9A42EB06-6002-EE8C-8F9F-1D8D0CFFEFF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5" name="CaixaDeTexto 74">
            <a:extLst>
              <a:ext uri="{FF2B5EF4-FFF2-40B4-BE49-F238E27FC236}">
                <a16:creationId xmlns:a16="http://schemas.microsoft.com/office/drawing/2014/main" id="{9537621E-330F-4B79-EFF4-6DBEA052CB13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553C2046-8798-4442-2D4C-427DBB9372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 editAs="absolute">
    <xdr:from>
      <xdr:col>11</xdr:col>
      <xdr:colOff>16935</xdr:colOff>
      <xdr:row>3</xdr:row>
      <xdr:rowOff>444501</xdr:rowOff>
    </xdr:from>
    <xdr:to>
      <xdr:col>13</xdr:col>
      <xdr:colOff>398996</xdr:colOff>
      <xdr:row>3</xdr:row>
      <xdr:rowOff>1054100</xdr:rowOff>
    </xdr:to>
    <xdr:grpSp>
      <xdr:nvGrpSpPr>
        <xdr:cNvPr id="77" name="Agrupar 7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25A4593-CF1E-42B5-B91D-E193015D056D}"/>
            </a:ext>
          </a:extLst>
        </xdr:cNvPr>
        <xdr:cNvGrpSpPr/>
      </xdr:nvGrpSpPr>
      <xdr:grpSpPr>
        <a:xfrm>
          <a:off x="8219018" y="1016001"/>
          <a:ext cx="1609728" cy="609599"/>
          <a:chOff x="11757022" y="3523660"/>
          <a:chExt cx="1609728" cy="609599"/>
        </a:xfrm>
      </xdr:grpSpPr>
      <xdr:sp macro="" textlink="">
        <xdr:nvSpPr>
          <xdr:cNvPr id="78" name="Retângulo com canto arredondado do mesmo lado 14">
            <a:extLst>
              <a:ext uri="{FF2B5EF4-FFF2-40B4-BE49-F238E27FC236}">
                <a16:creationId xmlns:a16="http://schemas.microsoft.com/office/drawing/2014/main" id="{BDDA00CC-D6DC-0C23-A874-517745C0FDCF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79" name="CaixaDeTexto 78">
            <a:extLst>
              <a:ext uri="{FF2B5EF4-FFF2-40B4-BE49-F238E27FC236}">
                <a16:creationId xmlns:a16="http://schemas.microsoft.com/office/drawing/2014/main" id="{AD70C398-83A5-CCB9-ADAE-7A64FB7BF69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80" name="Gráfico 79" descr="Gráfico de barras com tendência ascendente com preenchimento sólido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B80AC40-1DEB-9857-C8FA-595412BFFC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95249</xdr:colOff>
      <xdr:row>1</xdr:row>
      <xdr:rowOff>179917</xdr:rowOff>
    </xdr:from>
    <xdr:to>
      <xdr:col>1</xdr:col>
      <xdr:colOff>285748</xdr:colOff>
      <xdr:row>38</xdr:row>
      <xdr:rowOff>116416</xdr:rowOff>
    </xdr:to>
    <xdr:grpSp>
      <xdr:nvGrpSpPr>
        <xdr:cNvPr id="137" name="Agrupar 13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CB1E8102-2020-B8AB-AAF4-6A8974A5F109}"/>
            </a:ext>
          </a:extLst>
        </xdr:cNvPr>
        <xdr:cNvGrpSpPr/>
      </xdr:nvGrpSpPr>
      <xdr:grpSpPr>
        <a:xfrm>
          <a:off x="95249" y="370417"/>
          <a:ext cx="433916" cy="10752666"/>
          <a:chOff x="95249" y="370417"/>
          <a:chExt cx="433916" cy="11451166"/>
        </a:xfrm>
      </xdr:grpSpPr>
      <xdr:sp macro="" textlink="">
        <xdr:nvSpPr>
          <xdr:cNvPr id="82" name="Retângulo 81">
            <a:hlinkClick xmlns:r="http://schemas.openxmlformats.org/officeDocument/2006/relationships" r:id="rId6"/>
            <a:extLst>
              <a:ext uri="{FF2B5EF4-FFF2-40B4-BE49-F238E27FC236}">
                <a16:creationId xmlns:a16="http://schemas.microsoft.com/office/drawing/2014/main" id="{93945302-0DF9-8C0D-5BDB-21759C05C6C4}"/>
              </a:ext>
            </a:extLst>
          </xdr:cNvPr>
          <xdr:cNvSpPr/>
        </xdr:nvSpPr>
        <xdr:spPr>
          <a:xfrm flipH="1">
            <a:off x="95249" y="370417"/>
            <a:ext cx="433916" cy="11451166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01F2788-7766-12EB-F878-89A8A32D8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1090087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DE28ECB-3CE4-DB26-D3EC-E47839C1DF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5027086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09198757-3F1C-290C-193E-995CA60185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42874" y="8847669"/>
            <a:ext cx="338666" cy="338666"/>
          </a:xfrm>
          <a:prstGeom prst="rect">
            <a:avLst/>
          </a:prstGeom>
        </xdr:spPr>
      </xdr:pic>
    </xdr:grpSp>
    <xdr:clientData/>
  </xdr:twoCellAnchor>
  <xdr:oneCellAnchor>
    <xdr:from>
      <xdr:col>6</xdr:col>
      <xdr:colOff>488045</xdr:colOff>
      <xdr:row>3</xdr:row>
      <xdr:rowOff>203196</xdr:rowOff>
    </xdr:from>
    <xdr:ext cx="1881413" cy="937693"/>
    <xdr:sp macro="" textlink="">
      <xdr:nvSpPr>
        <xdr:cNvPr id="138" name="Retângulo 137">
          <a:extLst>
            <a:ext uri="{FF2B5EF4-FFF2-40B4-BE49-F238E27FC236}">
              <a16:creationId xmlns:a16="http://schemas.microsoft.com/office/drawing/2014/main" id="{870321BB-2C76-2D9C-04CB-80529C9BEDC5}"/>
            </a:ext>
          </a:extLst>
        </xdr:cNvPr>
        <xdr:cNvSpPr/>
      </xdr:nvSpPr>
      <xdr:spPr>
        <a:xfrm>
          <a:off x="3567795" y="774696"/>
          <a:ext cx="1881413" cy="937693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5400" b="1" cap="none" spc="0">
              <a:ln w="12700" cmpd="sng">
                <a:solidFill>
                  <a:schemeClr val="accent4"/>
                </a:solidFill>
                <a:prstDash val="solid"/>
              </a:ln>
              <a:gradFill>
                <a:gsLst>
                  <a:gs pos="0">
                    <a:schemeClr val="accent4"/>
                  </a:gs>
                  <a:gs pos="4000">
                    <a:schemeClr val="accent4">
                      <a:lumMod val="60000"/>
                      <a:lumOff val="40000"/>
                    </a:schemeClr>
                  </a:gs>
                  <a:gs pos="87000">
                    <a:schemeClr val="accent4">
                      <a:lumMod val="20000"/>
                      <a:lumOff val="80000"/>
                    </a:schemeClr>
                  </a:gs>
                </a:gsLst>
                <a:lin ang="5400000"/>
              </a:gradFill>
              <a:effectLst/>
            </a:rPr>
            <a:t>Editar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600075</xdr:colOff>
      <xdr:row>3</xdr:row>
      <xdr:rowOff>28575</xdr:rowOff>
    </xdr:from>
    <xdr:to>
      <xdr:col>15</xdr:col>
      <xdr:colOff>0</xdr:colOff>
      <xdr:row>6</xdr:row>
      <xdr:rowOff>133350</xdr:rowOff>
    </xdr:to>
    <xdr:sp macro="" textlink="">
      <xdr:nvSpPr>
        <xdr:cNvPr id="285" name="Retângulo: Cantos Superiores Arredondados 284">
          <a:extLst>
            <a:ext uri="{FF2B5EF4-FFF2-40B4-BE49-F238E27FC236}">
              <a16:creationId xmlns:a16="http://schemas.microsoft.com/office/drawing/2014/main" id="{FBFEAE1F-48E5-40A8-81C2-D5C6025691B2}"/>
            </a:ext>
          </a:extLst>
        </xdr:cNvPr>
        <xdr:cNvSpPr/>
      </xdr:nvSpPr>
      <xdr:spPr>
        <a:xfrm>
          <a:off x="600075" y="600075"/>
          <a:ext cx="11715750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1</xdr:col>
      <xdr:colOff>4481</xdr:colOff>
      <xdr:row>73</xdr:row>
      <xdr:rowOff>17987</xdr:rowOff>
    </xdr:from>
    <xdr:to>
      <xdr:col>15</xdr:col>
      <xdr:colOff>19049</xdr:colOff>
      <xdr:row>75</xdr:row>
      <xdr:rowOff>122762</xdr:rowOff>
    </xdr:to>
    <xdr:sp macro="" textlink="">
      <xdr:nvSpPr>
        <xdr:cNvPr id="286" name="Retângulo: Cantos Superiores Arredondados 285">
          <a:extLst>
            <a:ext uri="{FF2B5EF4-FFF2-40B4-BE49-F238E27FC236}">
              <a16:creationId xmlns:a16="http://schemas.microsoft.com/office/drawing/2014/main" id="{4EFC3CBC-3600-44E1-BE55-BAE565D4C8A2}"/>
            </a:ext>
          </a:extLst>
        </xdr:cNvPr>
        <xdr:cNvSpPr/>
      </xdr:nvSpPr>
      <xdr:spPr>
        <a:xfrm rot="10800000">
          <a:off x="609599" y="16343837"/>
          <a:ext cx="12049125" cy="4857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2</xdr:col>
      <xdr:colOff>6577</xdr:colOff>
      <xdr:row>17</xdr:row>
      <xdr:rowOff>176708</xdr:rowOff>
    </xdr:from>
    <xdr:to>
      <xdr:col>3</xdr:col>
      <xdr:colOff>593927</xdr:colOff>
      <xdr:row>20</xdr:row>
      <xdr:rowOff>105700</xdr:rowOff>
    </xdr:to>
    <xdr:sp macro="" textlink="">
      <xdr:nvSpPr>
        <xdr:cNvPr id="300" name="CaixaDeTexto 299">
          <a:extLst>
            <a:ext uri="{FF2B5EF4-FFF2-40B4-BE49-F238E27FC236}">
              <a16:creationId xmlns:a16="http://schemas.microsoft.com/office/drawing/2014/main" id="{BF46EE0F-D942-424F-B82F-36AEA982DDEE}"/>
            </a:ext>
          </a:extLst>
        </xdr:cNvPr>
        <xdr:cNvSpPr txBox="1"/>
      </xdr:nvSpPr>
      <xdr:spPr>
        <a:xfrm>
          <a:off x="1035277" y="3720008"/>
          <a:ext cx="1825600" cy="871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endParaRPr lang="pt-BR" sz="16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 editAs="absolute">
    <xdr:from>
      <xdr:col>2</xdr:col>
      <xdr:colOff>535744</xdr:colOff>
      <xdr:row>17</xdr:row>
      <xdr:rowOff>113208</xdr:rowOff>
    </xdr:from>
    <xdr:to>
      <xdr:col>3</xdr:col>
      <xdr:colOff>925329</xdr:colOff>
      <xdr:row>18</xdr:row>
      <xdr:rowOff>167919</xdr:rowOff>
    </xdr:to>
    <xdr:sp macro="" textlink="">
      <xdr:nvSpPr>
        <xdr:cNvPr id="315" name="CaixaDeTexto 314">
          <a:extLst>
            <a:ext uri="{FF2B5EF4-FFF2-40B4-BE49-F238E27FC236}">
              <a16:creationId xmlns:a16="http://schemas.microsoft.com/office/drawing/2014/main" id="{BC3A495B-E3C9-4695-81F7-DD1F7170B59B}"/>
            </a:ext>
          </a:extLst>
        </xdr:cNvPr>
        <xdr:cNvSpPr txBox="1"/>
      </xdr:nvSpPr>
      <xdr:spPr>
        <a:xfrm>
          <a:off x="1564444" y="3656508"/>
          <a:ext cx="1627835" cy="3690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8</xdr:col>
      <xdr:colOff>110066</xdr:colOff>
      <xdr:row>14</xdr:row>
      <xdr:rowOff>169863</xdr:rowOff>
    </xdr:from>
    <xdr:to>
      <xdr:col>9</xdr:col>
      <xdr:colOff>984594</xdr:colOff>
      <xdr:row>17</xdr:row>
      <xdr:rowOff>297267</xdr:rowOff>
    </xdr:to>
    <xdr:sp macro="" textlink="">
      <xdr:nvSpPr>
        <xdr:cNvPr id="321" name="Retângulo: Cantos Arredondados 320">
          <a:extLst>
            <a:ext uri="{FF2B5EF4-FFF2-40B4-BE49-F238E27FC236}">
              <a16:creationId xmlns:a16="http://schemas.microsoft.com/office/drawing/2014/main" id="{CD3D66BB-D11A-4412-9DC8-7A689572A236}"/>
            </a:ext>
          </a:extLst>
        </xdr:cNvPr>
        <xdr:cNvSpPr/>
      </xdr:nvSpPr>
      <xdr:spPr>
        <a:xfrm>
          <a:off x="5472641" y="2855913"/>
          <a:ext cx="2093728" cy="984654"/>
        </a:xfrm>
        <a:prstGeom prst="roundRect">
          <a:avLst>
            <a:gd name="adj" fmla="val 8120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198883</xdr:colOff>
      <xdr:row>14</xdr:row>
      <xdr:rowOff>220549</xdr:rowOff>
    </xdr:from>
    <xdr:to>
      <xdr:col>9</xdr:col>
      <xdr:colOff>607518</xdr:colOff>
      <xdr:row>15</xdr:row>
      <xdr:rowOff>246685</xdr:rowOff>
    </xdr:to>
    <xdr:sp macro="" textlink="$Z$12">
      <xdr:nvSpPr>
        <xdr:cNvPr id="330" name="CaixaDeTexto 329">
          <a:extLst>
            <a:ext uri="{FF2B5EF4-FFF2-40B4-BE49-F238E27FC236}">
              <a16:creationId xmlns:a16="http://schemas.microsoft.com/office/drawing/2014/main" id="{9893EF39-504D-43A4-B0E6-709F36CDD8C5}"/>
            </a:ext>
          </a:extLst>
        </xdr:cNvPr>
        <xdr:cNvSpPr txBox="1"/>
      </xdr:nvSpPr>
      <xdr:spPr>
        <a:xfrm>
          <a:off x="5561458" y="2906599"/>
          <a:ext cx="1627835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9F0333C-3AB2-46ED-A843-002BE506AF86}" type="TxLink">
            <a:rPr lang="en-US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rPr>
            <a:pPr marL="0" indent="0" algn="l"/>
            <a:t> </a:t>
          </a:fld>
          <a:endParaRPr lang="pt-BR" sz="1100" b="1" i="0" u="none" strike="noStrike">
            <a:solidFill>
              <a:srgbClr val="6495ED"/>
            </a:solidFill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84667</xdr:colOff>
      <xdr:row>14</xdr:row>
      <xdr:rowOff>155047</xdr:rowOff>
    </xdr:from>
    <xdr:to>
      <xdr:col>8</xdr:col>
      <xdr:colOff>154892</xdr:colOff>
      <xdr:row>17</xdr:row>
      <xdr:rowOff>282451</xdr:rowOff>
    </xdr:to>
    <xdr:sp macro="" textlink="">
      <xdr:nvSpPr>
        <xdr:cNvPr id="331" name="Forma Livre: Forma 330">
          <a:extLst>
            <a:ext uri="{FF2B5EF4-FFF2-40B4-BE49-F238E27FC236}">
              <a16:creationId xmlns:a16="http://schemas.microsoft.com/office/drawing/2014/main" id="{AA68C2B1-0F3D-4C69-AC84-18D0FA670D49}"/>
            </a:ext>
          </a:extLst>
        </xdr:cNvPr>
        <xdr:cNvSpPr/>
      </xdr:nvSpPr>
      <xdr:spPr>
        <a:xfrm>
          <a:off x="5447242" y="2841097"/>
          <a:ext cx="70225" cy="984654"/>
        </a:xfrm>
        <a:custGeom>
          <a:avLst/>
          <a:gdLst>
            <a:gd name="connsiteX0" fmla="*/ 59792 w 62851"/>
            <a:gd name="connsiteY0" fmla="*/ 0 h 736357"/>
            <a:gd name="connsiteX1" fmla="*/ 62851 w 62851"/>
            <a:gd name="connsiteY1" fmla="*/ 0 h 736357"/>
            <a:gd name="connsiteX2" fmla="*/ 62851 w 62851"/>
            <a:gd name="connsiteY2" fmla="*/ 736357 h 736357"/>
            <a:gd name="connsiteX3" fmla="*/ 59792 w 62851"/>
            <a:gd name="connsiteY3" fmla="*/ 736357 h 736357"/>
            <a:gd name="connsiteX4" fmla="*/ 0 w 62851"/>
            <a:gd name="connsiteY4" fmla="*/ 676565 h 736357"/>
            <a:gd name="connsiteX5" fmla="*/ 0 w 62851"/>
            <a:gd name="connsiteY5" fmla="*/ 59792 h 736357"/>
            <a:gd name="connsiteX6" fmla="*/ 59792 w 62851"/>
            <a:gd name="connsiteY6" fmla="*/ 0 h 736357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</a:cxnLst>
          <a:rect l="l" t="t" r="r" b="b"/>
          <a:pathLst>
            <a:path w="62851" h="736357">
              <a:moveTo>
                <a:pt x="59792" y="0"/>
              </a:moveTo>
              <a:lnTo>
                <a:pt x="62851" y="0"/>
              </a:lnTo>
              <a:lnTo>
                <a:pt x="62851" y="736357"/>
              </a:lnTo>
              <a:lnTo>
                <a:pt x="59792" y="736357"/>
              </a:lnTo>
              <a:cubicBezTo>
                <a:pt x="26770" y="736357"/>
                <a:pt x="0" y="709587"/>
                <a:pt x="0" y="676565"/>
              </a:cubicBezTo>
              <a:lnTo>
                <a:pt x="0" y="59792"/>
              </a:lnTo>
              <a:cubicBezTo>
                <a:pt x="0" y="26770"/>
                <a:pt x="26770" y="0"/>
                <a:pt x="59792" y="0"/>
              </a:cubicBezTo>
              <a:close/>
            </a:path>
          </a:pathLst>
        </a:custGeom>
        <a:solidFill>
          <a:srgbClr val="248E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t">
          <a:noAutofit/>
        </a:bodyPr>
        <a:lstStyle>
          <a:defPPr>
            <a:defRPr lang="pt-BR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pt-BR" sz="1100"/>
        </a:p>
      </xdr:txBody>
    </xdr:sp>
    <xdr:clientData/>
  </xdr:twoCellAnchor>
  <xdr:twoCellAnchor>
    <xdr:from>
      <xdr:col>8</xdr:col>
      <xdr:colOff>338180</xdr:colOff>
      <xdr:row>16</xdr:row>
      <xdr:rowOff>103154</xdr:rowOff>
    </xdr:from>
    <xdr:to>
      <xdr:col>9</xdr:col>
      <xdr:colOff>944580</xdr:colOff>
      <xdr:row>18</xdr:row>
      <xdr:rowOff>3571</xdr:rowOff>
    </xdr:to>
    <xdr:sp macro="" textlink="Dados!$C$10">
      <xdr:nvSpPr>
        <xdr:cNvPr id="332" name="CaixaDeTexto 331">
          <a:extLst>
            <a:ext uri="{FF2B5EF4-FFF2-40B4-BE49-F238E27FC236}">
              <a16:creationId xmlns:a16="http://schemas.microsoft.com/office/drawing/2014/main" id="{02D7DD49-E1E5-4926-81B4-9F711F963DD6}"/>
            </a:ext>
          </a:extLst>
        </xdr:cNvPr>
        <xdr:cNvSpPr txBox="1"/>
      </xdr:nvSpPr>
      <xdr:spPr>
        <a:xfrm>
          <a:off x="5700755" y="3332129"/>
          <a:ext cx="1825600" cy="5290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6C5F1CF-3DB6-4709-9B49-2E7F8A3F97E3}" type="TxLink">
            <a:rPr lang="en-US" sz="1600" b="1" i="0" u="none" strike="noStrike">
              <a:solidFill>
                <a:srgbClr val="000000"/>
              </a:solidFill>
              <a:effectLst/>
              <a:latin typeface="Aptos Narrow"/>
              <a:ea typeface="Roboto"/>
              <a:cs typeface="Roboto"/>
            </a:rPr>
            <a:pPr marL="0" indent="0" algn="r"/>
            <a:t> R$ -   </a:t>
          </a:fld>
          <a:endParaRPr lang="pt-BR" sz="2400" b="1" i="0" u="none" strike="noStrike">
            <a:solidFill>
              <a:schemeClr val="tx1"/>
            </a:solidFill>
            <a:effectLst/>
            <a:latin typeface="Roboto"/>
            <a:ea typeface="Roboto"/>
            <a:cs typeface="Roboto"/>
          </a:endParaRPr>
        </a:p>
      </xdr:txBody>
    </xdr:sp>
    <xdr:clientData/>
  </xdr:twoCellAnchor>
  <xdr:twoCellAnchor>
    <xdr:from>
      <xdr:col>8</xdr:col>
      <xdr:colOff>895266</xdr:colOff>
      <xdr:row>16</xdr:row>
      <xdr:rowOff>25814</xdr:rowOff>
    </xdr:from>
    <xdr:to>
      <xdr:col>9</xdr:col>
      <xdr:colOff>981075</xdr:colOff>
      <xdr:row>16</xdr:row>
      <xdr:rowOff>280550</xdr:rowOff>
    </xdr:to>
    <xdr:sp macro="" textlink="Dados!$B$10">
      <xdr:nvSpPr>
        <xdr:cNvPr id="333" name="CaixaDeTexto 332">
          <a:extLst>
            <a:ext uri="{FF2B5EF4-FFF2-40B4-BE49-F238E27FC236}">
              <a16:creationId xmlns:a16="http://schemas.microsoft.com/office/drawing/2014/main" id="{4FAD5914-87F6-4947-A68B-6CD2461C268E}"/>
            </a:ext>
          </a:extLst>
        </xdr:cNvPr>
        <xdr:cNvSpPr txBox="1"/>
      </xdr:nvSpPr>
      <xdr:spPr>
        <a:xfrm>
          <a:off x="625784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5C72AFDB-9248-4B62-9833-B723465EA6B5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Cosméticos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9</xdr:col>
      <xdr:colOff>614181</xdr:colOff>
      <xdr:row>15</xdr:row>
      <xdr:rowOff>2651</xdr:rowOff>
    </xdr:from>
    <xdr:to>
      <xdr:col>9</xdr:col>
      <xdr:colOff>868179</xdr:colOff>
      <xdr:row>15</xdr:row>
      <xdr:rowOff>256649</xdr:rowOff>
    </xdr:to>
    <xdr:pic>
      <xdr:nvPicPr>
        <xdr:cNvPr id="334" name="Gráfico 333" descr="Dinheiro estrutura de tópicos">
          <a:extLst>
            <a:ext uri="{FF2B5EF4-FFF2-40B4-BE49-F238E27FC236}">
              <a16:creationId xmlns:a16="http://schemas.microsoft.com/office/drawing/2014/main" id="{29C1E73E-9684-4692-905D-420854885C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95956" y="2917301"/>
          <a:ext cx="253998" cy="253998"/>
        </a:xfrm>
        <a:prstGeom prst="rect">
          <a:avLst/>
        </a:prstGeom>
      </xdr:spPr>
    </xdr:pic>
    <xdr:clientData/>
  </xdr:twoCellAnchor>
  <xdr:twoCellAnchor>
    <xdr:from>
      <xdr:col>2</xdr:col>
      <xdr:colOff>9525</xdr:colOff>
      <xdr:row>14</xdr:row>
      <xdr:rowOff>152400</xdr:rowOff>
    </xdr:from>
    <xdr:to>
      <xdr:col>3</xdr:col>
      <xdr:colOff>891460</xdr:colOff>
      <xdr:row>18</xdr:row>
      <xdr:rowOff>6217</xdr:rowOff>
    </xdr:to>
    <xdr:grpSp>
      <xdr:nvGrpSpPr>
        <xdr:cNvPr id="338" name="Agrupar 337">
          <a:extLst>
            <a:ext uri="{FF2B5EF4-FFF2-40B4-BE49-F238E27FC236}">
              <a16:creationId xmlns:a16="http://schemas.microsoft.com/office/drawing/2014/main" id="{9814D81B-D26B-E1FC-EBE7-F36A794C8A66}"/>
            </a:ext>
          </a:extLst>
        </xdr:cNvPr>
        <xdr:cNvGrpSpPr/>
      </xdr:nvGrpSpPr>
      <xdr:grpSpPr>
        <a:xfrm>
          <a:off x="1046692" y="2840567"/>
          <a:ext cx="2120185" cy="1039150"/>
          <a:chOff x="1038225" y="2843741"/>
          <a:chExt cx="2120185" cy="1025392"/>
        </a:xfrm>
      </xdr:grpSpPr>
      <xdr:sp macro="" textlink="">
        <xdr:nvSpPr>
          <xdr:cNvPr id="336" name="Retângulo: Cantos Arredondados 335">
            <a:extLst>
              <a:ext uri="{FF2B5EF4-FFF2-40B4-BE49-F238E27FC236}">
                <a16:creationId xmlns:a16="http://schemas.microsoft.com/office/drawing/2014/main" id="{01765C1D-8276-FA5D-E58A-50ED82AEC791}"/>
              </a:ext>
            </a:extLst>
          </xdr:cNvPr>
          <xdr:cNvSpPr/>
        </xdr:nvSpPr>
        <xdr:spPr>
          <a:xfrm>
            <a:off x="1064682" y="2843741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6">
        <xdr:nvSpPr>
          <xdr:cNvPr id="322" name="CaixaDeTexto 321">
            <a:extLst>
              <a:ext uri="{FF2B5EF4-FFF2-40B4-BE49-F238E27FC236}">
                <a16:creationId xmlns:a16="http://schemas.microsoft.com/office/drawing/2014/main" id="{18D066EC-9611-4627-97B1-60050F23C446}"/>
              </a:ext>
            </a:extLst>
          </xdr:cNvPr>
          <xdr:cNvSpPr txBox="1"/>
        </xdr:nvSpPr>
        <xdr:spPr>
          <a:xfrm>
            <a:off x="1088940" y="2887018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5BEFDA8C-B3FC-4066-B20D-A20E2097E89D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4">
        <xdr:nvSpPr>
          <xdr:cNvPr id="323" name="CaixaDeTexto 322">
            <a:extLst>
              <a:ext uri="{FF2B5EF4-FFF2-40B4-BE49-F238E27FC236}">
                <a16:creationId xmlns:a16="http://schemas.microsoft.com/office/drawing/2014/main" id="{DFFBFB34-B7C8-4075-8925-B3910137D66D}"/>
              </a:ext>
            </a:extLst>
          </xdr:cNvPr>
          <xdr:cNvSpPr txBox="1"/>
        </xdr:nvSpPr>
        <xdr:spPr>
          <a:xfrm>
            <a:off x="1160504" y="33400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A81CDE79-7FEB-4978-89F6-1063B028893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4" name="Forma Livre: Forma 323">
            <a:extLst>
              <a:ext uri="{FF2B5EF4-FFF2-40B4-BE49-F238E27FC236}">
                <a16:creationId xmlns:a16="http://schemas.microsoft.com/office/drawing/2014/main" id="{E18A711C-6F18-4D63-8063-72282DEB04EC}"/>
              </a:ext>
            </a:extLst>
          </xdr:cNvPr>
          <xdr:cNvSpPr/>
        </xdr:nvSpPr>
        <xdr:spPr>
          <a:xfrm>
            <a:off x="1038225" y="2853266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pic>
        <xdr:nvPicPr>
          <xdr:cNvPr id="325" name="Gráfico 324" descr="Moedas estrutura de tópicos">
            <a:extLst>
              <a:ext uri="{FF2B5EF4-FFF2-40B4-BE49-F238E27FC236}">
                <a16:creationId xmlns:a16="http://schemas.microsoft.com/office/drawing/2014/main" id="{4D2739F9-F9B8-4896-A60F-BA1B94B8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730661" y="2917720"/>
            <a:ext cx="306043" cy="247870"/>
          </a:xfrm>
          <a:prstGeom prst="rect">
            <a:avLst/>
          </a:prstGeom>
        </xdr:spPr>
      </xdr:pic>
      <xdr:sp macro="" textlink="Dados!$B$37">
        <xdr:nvSpPr>
          <xdr:cNvPr id="335" name="CaixaDeTexto 334">
            <a:extLst>
              <a:ext uri="{FF2B5EF4-FFF2-40B4-BE49-F238E27FC236}">
                <a16:creationId xmlns:a16="http://schemas.microsoft.com/office/drawing/2014/main" id="{831ADEC8-2414-414F-BF42-7C0DDB3ACF20}"/>
              </a:ext>
            </a:extLst>
          </xdr:cNvPr>
          <xdr:cNvSpPr txBox="1"/>
        </xdr:nvSpPr>
        <xdr:spPr>
          <a:xfrm>
            <a:off x="1156271" y="287651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1F3DCB77-6AB8-4CBE-ABE7-981FE2A01C13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MAIOR GASTO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>
    <xdr:from>
      <xdr:col>4</xdr:col>
      <xdr:colOff>15875</xdr:colOff>
      <xdr:row>14</xdr:row>
      <xdr:rowOff>162455</xdr:rowOff>
    </xdr:from>
    <xdr:to>
      <xdr:col>9</xdr:col>
      <xdr:colOff>592700</xdr:colOff>
      <xdr:row>17</xdr:row>
      <xdr:rowOff>310488</xdr:rowOff>
    </xdr:to>
    <xdr:grpSp>
      <xdr:nvGrpSpPr>
        <xdr:cNvPr id="339" name="Agrupar 338">
          <a:extLst>
            <a:ext uri="{FF2B5EF4-FFF2-40B4-BE49-F238E27FC236}">
              <a16:creationId xmlns:a16="http://schemas.microsoft.com/office/drawing/2014/main" id="{541F805B-3AEE-5BB8-6DC2-1BEECCB4CB0E}"/>
            </a:ext>
          </a:extLst>
        </xdr:cNvPr>
        <xdr:cNvGrpSpPr/>
      </xdr:nvGrpSpPr>
      <xdr:grpSpPr>
        <a:xfrm>
          <a:off x="3243792" y="2850622"/>
          <a:ext cx="3942325" cy="1015866"/>
          <a:chOff x="3235325" y="2838450"/>
          <a:chExt cx="3939150" cy="1005283"/>
        </a:xfrm>
      </xdr:grpSpPr>
      <xdr:sp macro="" textlink="">
        <xdr:nvSpPr>
          <xdr:cNvPr id="320" name="Retângulo: Cantos Arredondados 319">
            <a:extLst>
              <a:ext uri="{FF2B5EF4-FFF2-40B4-BE49-F238E27FC236}">
                <a16:creationId xmlns:a16="http://schemas.microsoft.com/office/drawing/2014/main" id="{142B4D93-C165-4DF5-A132-05536CBD3A63}"/>
              </a:ext>
            </a:extLst>
          </xdr:cNvPr>
          <xdr:cNvSpPr/>
        </xdr:nvSpPr>
        <xdr:spPr>
          <a:xfrm>
            <a:off x="3255432" y="2853266"/>
            <a:ext cx="2093728" cy="984654"/>
          </a:xfrm>
          <a:prstGeom prst="roundRect">
            <a:avLst>
              <a:gd name="adj" fmla="val 8120"/>
            </a:avLst>
          </a:prstGeom>
          <a:solidFill>
            <a:schemeClr val="tx2">
              <a:lumMod val="10000"/>
              <a:lumOff val="90000"/>
              <a:alpha val="62745"/>
            </a:schemeClr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rgbClr val="626262"/>
              </a:solidFill>
              <a:latin typeface="+mn-lt"/>
              <a:ea typeface="+mn-ea"/>
              <a:cs typeface="+mn-cs"/>
            </a:endParaRPr>
          </a:p>
        </xdr:txBody>
      </xdr:sp>
      <xdr:sp macro="" textlink="$Z$9">
        <xdr:nvSpPr>
          <xdr:cNvPr id="326" name="CaixaDeTexto 325">
            <a:extLst>
              <a:ext uri="{FF2B5EF4-FFF2-40B4-BE49-F238E27FC236}">
                <a16:creationId xmlns:a16="http://schemas.microsoft.com/office/drawing/2014/main" id="{7CB236AD-02F8-4FB8-90B2-30BFACC17A78}"/>
              </a:ext>
            </a:extLst>
          </xdr:cNvPr>
          <xdr:cNvSpPr txBox="1"/>
        </xdr:nvSpPr>
        <xdr:spPr>
          <a:xfrm>
            <a:off x="3338957" y="2882784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831021D5-0685-4F5E-A3D4-77F27AAF0C3B}" type="TxLink">
              <a:rPr lang="en-US" sz="1100" b="1" i="0" u="none" strike="noStrike">
                <a:solidFill>
                  <a:srgbClr val="6495ED"/>
                </a:solidFill>
                <a:latin typeface="Roboto"/>
                <a:ea typeface="Roboto"/>
                <a:cs typeface="Roboto"/>
              </a:rPr>
              <a:pPr marL="0" indent="0" algn="l"/>
              <a:t> </a:t>
            </a:fld>
            <a:endParaRPr lang="pt-BR" sz="1100" b="1" i="0" u="none" strike="noStrike">
              <a:solidFill>
                <a:srgbClr val="6495ED"/>
              </a:solidFill>
              <a:latin typeface="Roboto"/>
              <a:ea typeface="Roboto"/>
              <a:cs typeface="Roboto"/>
            </a:endParaRPr>
          </a:p>
        </xdr:txBody>
      </xdr:sp>
      <xdr:sp macro="" textlink="Dados!$C$7">
        <xdr:nvSpPr>
          <xdr:cNvPr id="327" name="CaixaDeTexto 326">
            <a:extLst>
              <a:ext uri="{FF2B5EF4-FFF2-40B4-BE49-F238E27FC236}">
                <a16:creationId xmlns:a16="http://schemas.microsoft.com/office/drawing/2014/main" id="{2679F0F9-2427-4DC0-982B-6042C06794C1}"/>
              </a:ext>
            </a:extLst>
          </xdr:cNvPr>
          <xdr:cNvSpPr txBox="1"/>
        </xdr:nvSpPr>
        <xdr:spPr>
          <a:xfrm>
            <a:off x="3389354" y="3314666"/>
            <a:ext cx="1825600" cy="5290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E5563306-4FC2-4107-A8F4-A345A8B525BE}" type="TxLink">
              <a:rPr lang="en-US" sz="1600" b="1" i="0" u="none" strike="noStrike">
                <a:solidFill>
                  <a:srgbClr val="000000"/>
                </a:solidFill>
                <a:effectLst/>
                <a:latin typeface="Aptos Narrow"/>
                <a:ea typeface="Roboto"/>
                <a:cs typeface="Roboto"/>
              </a:rPr>
              <a:pPr marL="0" indent="0" algn="r"/>
              <a:t> R$ -   </a:t>
            </a:fld>
            <a:endParaRPr lang="pt-BR" sz="2400" b="1" i="0" u="none" strike="noStrike">
              <a:solidFill>
                <a:schemeClr val="tx1"/>
              </a:solidFill>
              <a:effectLst/>
              <a:latin typeface="Roboto"/>
              <a:ea typeface="Roboto"/>
              <a:cs typeface="Roboto"/>
            </a:endParaRPr>
          </a:p>
        </xdr:txBody>
      </xdr:sp>
      <xdr:sp macro="" textlink="">
        <xdr:nvSpPr>
          <xdr:cNvPr id="328" name="Forma Livre: Forma 327">
            <a:extLst>
              <a:ext uri="{FF2B5EF4-FFF2-40B4-BE49-F238E27FC236}">
                <a16:creationId xmlns:a16="http://schemas.microsoft.com/office/drawing/2014/main" id="{D14F945B-4187-4240-904E-044EBB840CA5}"/>
              </a:ext>
            </a:extLst>
          </xdr:cNvPr>
          <xdr:cNvSpPr/>
        </xdr:nvSpPr>
        <xdr:spPr>
          <a:xfrm>
            <a:off x="3235325" y="2838450"/>
            <a:ext cx="70225" cy="984654"/>
          </a:xfrm>
          <a:custGeom>
            <a:avLst/>
            <a:gdLst>
              <a:gd name="connsiteX0" fmla="*/ 59792 w 62851"/>
              <a:gd name="connsiteY0" fmla="*/ 0 h 736357"/>
              <a:gd name="connsiteX1" fmla="*/ 62851 w 62851"/>
              <a:gd name="connsiteY1" fmla="*/ 0 h 736357"/>
              <a:gd name="connsiteX2" fmla="*/ 62851 w 62851"/>
              <a:gd name="connsiteY2" fmla="*/ 736357 h 736357"/>
              <a:gd name="connsiteX3" fmla="*/ 59792 w 62851"/>
              <a:gd name="connsiteY3" fmla="*/ 736357 h 736357"/>
              <a:gd name="connsiteX4" fmla="*/ 0 w 62851"/>
              <a:gd name="connsiteY4" fmla="*/ 676565 h 736357"/>
              <a:gd name="connsiteX5" fmla="*/ 0 w 62851"/>
              <a:gd name="connsiteY5" fmla="*/ 59792 h 736357"/>
              <a:gd name="connsiteX6" fmla="*/ 59792 w 62851"/>
              <a:gd name="connsiteY6" fmla="*/ 0 h 73635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</a:cxnLst>
            <a:rect l="l" t="t" r="r" b="b"/>
            <a:pathLst>
              <a:path w="62851" h="736357">
                <a:moveTo>
                  <a:pt x="59792" y="0"/>
                </a:moveTo>
                <a:lnTo>
                  <a:pt x="62851" y="0"/>
                </a:lnTo>
                <a:lnTo>
                  <a:pt x="62851" y="736357"/>
                </a:lnTo>
                <a:lnTo>
                  <a:pt x="59792" y="736357"/>
                </a:lnTo>
                <a:cubicBezTo>
                  <a:pt x="26770" y="736357"/>
                  <a:pt x="0" y="709587"/>
                  <a:pt x="0" y="676565"/>
                </a:cubicBezTo>
                <a:lnTo>
                  <a:pt x="0" y="59792"/>
                </a:lnTo>
                <a:cubicBezTo>
                  <a:pt x="0" y="26770"/>
                  <a:pt x="26770" y="0"/>
                  <a:pt x="59792" y="0"/>
                </a:cubicBezTo>
                <a:close/>
              </a:path>
            </a:pathLst>
          </a:custGeom>
          <a:solidFill>
            <a:srgbClr val="248EFF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>
            <a:noAutofit/>
          </a:bodyPr>
          <a:lstStyle>
            <a:defPPr>
              <a:defRPr lang="pt-BR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pt-BR" sz="1100"/>
          </a:p>
        </xdr:txBody>
      </xdr:sp>
      <xdr:sp macro="" textlink="Dados!$B$41">
        <xdr:nvSpPr>
          <xdr:cNvPr id="329" name="CaixaDeTexto 328">
            <a:extLst>
              <a:ext uri="{FF2B5EF4-FFF2-40B4-BE49-F238E27FC236}">
                <a16:creationId xmlns:a16="http://schemas.microsoft.com/office/drawing/2014/main" id="{364B27B1-0C0A-4642-9574-92AEF3288200}"/>
              </a:ext>
            </a:extLst>
          </xdr:cNvPr>
          <xdr:cNvSpPr txBox="1"/>
        </xdr:nvSpPr>
        <xdr:spPr>
          <a:xfrm>
            <a:off x="3317790" y="287537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A5BACF69-9824-4C82-B196-C23D6E8B0B2A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  <xdr:pic>
        <xdr:nvPicPr>
          <xdr:cNvPr id="337" name="Gráfico 336" descr="Dólar estrutura de tópicos">
            <a:extLst>
              <a:ext uri="{FF2B5EF4-FFF2-40B4-BE49-F238E27FC236}">
                <a16:creationId xmlns:a16="http://schemas.microsoft.com/office/drawing/2014/main" id="{A16C045F-214E-41EE-B521-C978EB98DC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5057775" y="2943225"/>
            <a:ext cx="231000" cy="231000"/>
          </a:xfrm>
          <a:prstGeom prst="rect">
            <a:avLst/>
          </a:prstGeom>
        </xdr:spPr>
      </xdr:pic>
      <xdr:sp macro="" textlink="Dados!$B$45">
        <xdr:nvSpPr>
          <xdr:cNvPr id="60" name="CaixaDeTexto 59">
            <a:extLst>
              <a:ext uri="{FF2B5EF4-FFF2-40B4-BE49-F238E27FC236}">
                <a16:creationId xmlns:a16="http://schemas.microsoft.com/office/drawing/2014/main" id="{9FCC4869-905C-F68E-55CA-29934D685B8B}"/>
              </a:ext>
            </a:extLst>
          </xdr:cNvPr>
          <xdr:cNvSpPr txBox="1"/>
        </xdr:nvSpPr>
        <xdr:spPr>
          <a:xfrm>
            <a:off x="5546640" y="2894426"/>
            <a:ext cx="1627835" cy="25473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l"/>
            <a:fld id="{90573393-6E79-4D32-8DA5-B51F506BD0AF}" type="TxLink">
              <a:rPr lang="en-US" sz="1100" b="1" i="0" u="none" strike="noStrike">
                <a:solidFill>
                  <a:srgbClr val="6495ED"/>
                </a:solidFill>
                <a:latin typeface="Aptos Narrow"/>
                <a:ea typeface="Roboto" panose="02000000000000000000" pitchFamily="2" charset="0"/>
                <a:cs typeface="Roboto" panose="02000000000000000000" pitchFamily="2" charset="0"/>
              </a:rPr>
              <a:pPr marL="0" indent="0" algn="l"/>
              <a:t>ACOMPANHAMENTO</a:t>
            </a:fld>
            <a:endParaRPr lang="pt-BR" sz="1100" b="1" i="0" u="none" strike="noStrike">
              <a:solidFill>
                <a:srgbClr val="6495ED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endParaRPr>
          </a:p>
        </xdr:txBody>
      </xdr:sp>
    </xdr:grpSp>
    <xdr:clientData/>
  </xdr:twoCellAnchor>
  <xdr:twoCellAnchor editAs="absolute">
    <xdr:from>
      <xdr:col>1</xdr:col>
      <xdr:colOff>409575</xdr:colOff>
      <xdr:row>18</xdr:row>
      <xdr:rowOff>193268</xdr:rowOff>
    </xdr:from>
    <xdr:to>
      <xdr:col>9</xdr:col>
      <xdr:colOff>982132</xdr:colOff>
      <xdr:row>26</xdr:row>
      <xdr:rowOff>176126</xdr:rowOff>
    </xdr:to>
    <xdr:sp macro="" textlink="">
      <xdr:nvSpPr>
        <xdr:cNvPr id="341" name="Retângulo: Cantos Arredondados 340">
          <a:extLst>
            <a:ext uri="{FF2B5EF4-FFF2-40B4-BE49-F238E27FC236}">
              <a16:creationId xmlns:a16="http://schemas.microsoft.com/office/drawing/2014/main" id="{59AB3C5C-B8EF-4749-B1E4-BACE75C3BF87}"/>
            </a:ext>
          </a:extLst>
        </xdr:cNvPr>
        <xdr:cNvSpPr/>
      </xdr:nvSpPr>
      <xdr:spPr>
        <a:xfrm>
          <a:off x="1019175" y="4050893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1</xdr:col>
      <xdr:colOff>409952</xdr:colOff>
      <xdr:row>18</xdr:row>
      <xdr:rowOff>190500</xdr:rowOff>
    </xdr:from>
    <xdr:to>
      <xdr:col>4</xdr:col>
      <xdr:colOff>439209</xdr:colOff>
      <xdr:row>19</xdr:row>
      <xdr:rowOff>90401</xdr:rowOff>
    </xdr:to>
    <xdr:sp macro="" textlink="">
      <xdr:nvSpPr>
        <xdr:cNvPr id="342" name="CaixaDeTexto 341">
          <a:extLst>
            <a:ext uri="{FF2B5EF4-FFF2-40B4-BE49-F238E27FC236}">
              <a16:creationId xmlns:a16="http://schemas.microsoft.com/office/drawing/2014/main" id="{046FCEC6-37A2-4415-AF47-9BECC0F1939B}"/>
            </a:ext>
          </a:extLst>
        </xdr:cNvPr>
        <xdr:cNvSpPr txBox="1"/>
      </xdr:nvSpPr>
      <xdr:spPr>
        <a:xfrm>
          <a:off x="1019552" y="4048125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0</xdr:colOff>
      <xdr:row>27</xdr:row>
      <xdr:rowOff>117068</xdr:rowOff>
    </xdr:from>
    <xdr:to>
      <xdr:col>9</xdr:col>
      <xdr:colOff>991657</xdr:colOff>
      <xdr:row>37</xdr:row>
      <xdr:rowOff>4676</xdr:rowOff>
    </xdr:to>
    <xdr:sp macro="" textlink="">
      <xdr:nvSpPr>
        <xdr:cNvPr id="349" name="Retângulo: Cantos Arredondados 348">
          <a:extLst>
            <a:ext uri="{FF2B5EF4-FFF2-40B4-BE49-F238E27FC236}">
              <a16:creationId xmlns:a16="http://schemas.microsoft.com/office/drawing/2014/main" id="{444BFCCB-359A-0084-035F-D65A92F3ECC4}"/>
            </a:ext>
          </a:extLst>
        </xdr:cNvPr>
        <xdr:cNvSpPr/>
      </xdr:nvSpPr>
      <xdr:spPr>
        <a:xfrm>
          <a:off x="1028700" y="6803618"/>
          <a:ext cx="6544732" cy="2497458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377</xdr:colOff>
      <xdr:row>27</xdr:row>
      <xdr:rowOff>114300</xdr:rowOff>
    </xdr:from>
    <xdr:to>
      <xdr:col>4</xdr:col>
      <xdr:colOff>448734</xdr:colOff>
      <xdr:row>28</xdr:row>
      <xdr:rowOff>14201</xdr:rowOff>
    </xdr:to>
    <xdr:sp macro="" textlink="">
      <xdr:nvSpPr>
        <xdr:cNvPr id="350" name="CaixaDeTexto 349">
          <a:extLst>
            <a:ext uri="{FF2B5EF4-FFF2-40B4-BE49-F238E27FC236}">
              <a16:creationId xmlns:a16="http://schemas.microsoft.com/office/drawing/2014/main" id="{73B0440B-99FF-C20B-8400-D6CC8B25A34C}"/>
            </a:ext>
          </a:extLst>
        </xdr:cNvPr>
        <xdr:cNvSpPr txBox="1"/>
      </xdr:nvSpPr>
      <xdr:spPr>
        <a:xfrm>
          <a:off x="1029077" y="68008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 i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Análise de Débito e Crédito</a:t>
          </a:r>
          <a:endParaRPr lang="pt-BR" sz="1050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13</xdr:col>
      <xdr:colOff>592667</xdr:colOff>
      <xdr:row>14</xdr:row>
      <xdr:rowOff>45273</xdr:rowOff>
    </xdr:from>
    <xdr:to>
      <xdr:col>16</xdr:col>
      <xdr:colOff>442387</xdr:colOff>
      <xdr:row>16</xdr:row>
      <xdr:rowOff>115125</xdr:rowOff>
    </xdr:to>
    <xdr:grpSp>
      <xdr:nvGrpSpPr>
        <xdr:cNvPr id="361" name="Agrupar 360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5258DF6D-D440-4751-9846-9DAB709A54E9}"/>
            </a:ext>
          </a:extLst>
        </xdr:cNvPr>
        <xdr:cNvGrpSpPr/>
      </xdr:nvGrpSpPr>
      <xdr:grpSpPr>
        <a:xfrm>
          <a:off x="12075584" y="2733440"/>
          <a:ext cx="1638303" cy="620185"/>
          <a:chOff x="8915400" y="1844440"/>
          <a:chExt cx="1630896" cy="612777"/>
        </a:xfrm>
      </xdr:grpSpPr>
      <xdr:sp macro="" textlink="">
        <xdr:nvSpPr>
          <xdr:cNvPr id="362" name="Retângulo com canto arredondado do mesmo lado 14">
            <a:extLst>
              <a:ext uri="{FF2B5EF4-FFF2-40B4-BE49-F238E27FC236}">
                <a16:creationId xmlns:a16="http://schemas.microsoft.com/office/drawing/2014/main" id="{4DE30395-051E-AF8E-E8E9-02991F1D81C2}"/>
              </a:ext>
            </a:extLst>
          </xdr:cNvPr>
          <xdr:cNvSpPr/>
        </xdr:nvSpPr>
        <xdr:spPr>
          <a:xfrm rot="5400000">
            <a:off x="9424459" y="1335381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3" name="CaixaDeTexto 362">
            <a:extLst>
              <a:ext uri="{FF2B5EF4-FFF2-40B4-BE49-F238E27FC236}">
                <a16:creationId xmlns:a16="http://schemas.microsoft.com/office/drawing/2014/main" id="{FB155196-869A-73EA-2E0D-44DB57A24686}"/>
              </a:ext>
            </a:extLst>
          </xdr:cNvPr>
          <xdr:cNvSpPr txBox="1"/>
        </xdr:nvSpPr>
        <xdr:spPr>
          <a:xfrm>
            <a:off x="9337240" y="1946424"/>
            <a:ext cx="105453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Planilha</a:t>
            </a:r>
          </a:p>
        </xdr:txBody>
      </xdr:sp>
      <xdr:pic>
        <xdr:nvPicPr>
          <xdr:cNvPr id="364" name="Imagem 363">
            <a:extLst>
              <a:ext uri="{FF2B5EF4-FFF2-40B4-BE49-F238E27FC236}">
                <a16:creationId xmlns:a16="http://schemas.microsoft.com/office/drawing/2014/main" id="{D165232F-2358-6EDC-8ABA-A7A11F20B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1125" y="1981200"/>
            <a:ext cx="352424" cy="352424"/>
          </a:xfrm>
          <a:prstGeom prst="rect">
            <a:avLst/>
          </a:prstGeom>
        </xdr:spPr>
      </xdr:pic>
    </xdr:grpSp>
    <xdr:clientData/>
  </xdr:twoCellAnchor>
  <xdr:twoCellAnchor>
    <xdr:from>
      <xdr:col>13</xdr:col>
      <xdr:colOff>571500</xdr:colOff>
      <xdr:row>10</xdr:row>
      <xdr:rowOff>47625</xdr:rowOff>
    </xdr:from>
    <xdr:to>
      <xdr:col>16</xdr:col>
      <xdr:colOff>421220</xdr:colOff>
      <xdr:row>13</xdr:row>
      <xdr:rowOff>79377</xdr:rowOff>
    </xdr:to>
    <xdr:grpSp>
      <xdr:nvGrpSpPr>
        <xdr:cNvPr id="365" name="Agrupar 364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2DCC45EC-43EF-4765-A831-92D47500AB86}"/>
            </a:ext>
          </a:extLst>
        </xdr:cNvPr>
        <xdr:cNvGrpSpPr/>
      </xdr:nvGrpSpPr>
      <xdr:grpSpPr>
        <a:xfrm>
          <a:off x="12054417" y="1952625"/>
          <a:ext cx="1638303" cy="613835"/>
          <a:chOff x="11555937" y="4382558"/>
          <a:chExt cx="1630896" cy="612777"/>
        </a:xfrm>
      </xdr:grpSpPr>
      <xdr:sp macro="" textlink="">
        <xdr:nvSpPr>
          <xdr:cNvPr id="366" name="Retângulo com canto arredondado do mesmo lado 14">
            <a:extLst>
              <a:ext uri="{FF2B5EF4-FFF2-40B4-BE49-F238E27FC236}">
                <a16:creationId xmlns:a16="http://schemas.microsoft.com/office/drawing/2014/main" id="{64E23DE3-8D77-808E-17B0-9421F768EC36}"/>
              </a:ext>
            </a:extLst>
          </xdr:cNvPr>
          <xdr:cNvSpPr/>
        </xdr:nvSpPr>
        <xdr:spPr>
          <a:xfrm rot="5400000">
            <a:off x="12064996" y="3873499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367" name="CaixaDeTexto 366">
            <a:extLst>
              <a:ext uri="{FF2B5EF4-FFF2-40B4-BE49-F238E27FC236}">
                <a16:creationId xmlns:a16="http://schemas.microsoft.com/office/drawing/2014/main" id="{F4FBEF5F-3B20-A737-AFC7-C6CB1CF84ED4}"/>
              </a:ext>
            </a:extLst>
          </xdr:cNvPr>
          <xdr:cNvSpPr txBox="1"/>
        </xdr:nvSpPr>
        <xdr:spPr>
          <a:xfrm>
            <a:off x="12063502" y="4484542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368" name="Imagem 367">
            <a:extLst>
              <a:ext uri="{FF2B5EF4-FFF2-40B4-BE49-F238E27FC236}">
                <a16:creationId xmlns:a16="http://schemas.microsoft.com/office/drawing/2014/main" id="{E5C22969-F2ED-BC2C-A7B0-A1030B470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730000" y="4524655"/>
            <a:ext cx="346564" cy="346564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447675</xdr:colOff>
      <xdr:row>4</xdr:row>
      <xdr:rowOff>104775</xdr:rowOff>
    </xdr:from>
    <xdr:to>
      <xdr:col>4</xdr:col>
      <xdr:colOff>92325</xdr:colOff>
      <xdr:row>10</xdr:row>
      <xdr:rowOff>77775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6" name="Ano 1">
              <a:extLst>
                <a:ext uri="{FF2B5EF4-FFF2-40B4-BE49-F238E27FC236}">
                  <a16:creationId xmlns:a16="http://schemas.microsoft.com/office/drawing/2014/main" id="{9DAA67C1-9731-F7F9-3F96-265FA643DE9C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84842" y="866775"/>
              <a:ext cx="183540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/>
  </xdr:twoCellAnchor>
  <xdr:twoCellAnchor editAs="absolute">
    <xdr:from>
      <xdr:col>4</xdr:col>
      <xdr:colOff>80432</xdr:colOff>
      <xdr:row>4</xdr:row>
      <xdr:rowOff>105416</xdr:rowOff>
    </xdr:from>
    <xdr:to>
      <xdr:col>13</xdr:col>
      <xdr:colOff>270182</xdr:colOff>
      <xdr:row>10</xdr:row>
      <xdr:rowOff>78416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377" name="Meses 1">
              <a:extLst>
                <a:ext uri="{FF2B5EF4-FFF2-40B4-BE49-F238E27FC236}">
                  <a16:creationId xmlns:a16="http://schemas.microsoft.com/office/drawing/2014/main" id="{3607D91C-501E-6F92-5CD5-14B9AB289649}"/>
                </a:ext>
              </a:extLst>
            </xdr:cNvPr>
            <xdr:cNvGraphicFramePr>
              <a:graphicFrameLocks noMove="1" noResize="1"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e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308349" y="867416"/>
              <a:ext cx="8444750" cy="11160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 slicer da tabela. As segmentações de dados da tabela não são suportadas nesta versão do Excel.
Se a forma tiver sido modificada em uma versão anterior do Excel, ou se a pasta de trabalho foi salva no Excel 2007 ou anterior, a segmentação de dados não pode ser usada.</a:t>
              </a:r>
            </a:p>
          </xdr:txBody>
        </xdr:sp>
      </mc:Fallback>
    </mc:AlternateContent>
    <xdr:clientData fLocksWithSheet="0" fPrintsWithSheet="0"/>
  </xdr:twoCellAnchor>
  <xdr:twoCellAnchor editAs="absolute">
    <xdr:from>
      <xdr:col>8</xdr:col>
      <xdr:colOff>584881</xdr:colOff>
      <xdr:row>38</xdr:row>
      <xdr:rowOff>147549</xdr:rowOff>
    </xdr:from>
    <xdr:to>
      <xdr:col>13</xdr:col>
      <xdr:colOff>165662</xdr:colOff>
      <xdr:row>61</xdr:row>
      <xdr:rowOff>112145</xdr:rowOff>
    </xdr:to>
    <xdr:sp macro="" textlink="">
      <xdr:nvSpPr>
        <xdr:cNvPr id="380" name="Retângulo: Cantos Arredondados 379">
          <a:extLst>
            <a:ext uri="{FF2B5EF4-FFF2-40B4-BE49-F238E27FC236}">
              <a16:creationId xmlns:a16="http://schemas.microsoft.com/office/drawing/2014/main" id="{4BD0C09C-52CD-5781-DBE9-1377D0FE06DC}"/>
            </a:ext>
          </a:extLst>
        </xdr:cNvPr>
        <xdr:cNvSpPr/>
      </xdr:nvSpPr>
      <xdr:spPr>
        <a:xfrm>
          <a:off x="5961214" y="10053549"/>
          <a:ext cx="5687365" cy="444134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8</xdr:col>
      <xdr:colOff>581025</xdr:colOff>
      <xdr:row>38</xdr:row>
      <xdr:rowOff>133350</xdr:rowOff>
    </xdr:from>
    <xdr:to>
      <xdr:col>10</xdr:col>
      <xdr:colOff>696007</xdr:colOff>
      <xdr:row>39</xdr:row>
      <xdr:rowOff>147551</xdr:rowOff>
    </xdr:to>
    <xdr:sp macro="" textlink="">
      <xdr:nvSpPr>
        <xdr:cNvPr id="382" name="CaixaDeTexto 381">
          <a:extLst>
            <a:ext uri="{FF2B5EF4-FFF2-40B4-BE49-F238E27FC236}">
              <a16:creationId xmlns:a16="http://schemas.microsoft.com/office/drawing/2014/main" id="{FC82AFB8-640C-48DB-9A4A-A6598F9FBFC6}"/>
            </a:ext>
          </a:extLst>
        </xdr:cNvPr>
        <xdr:cNvSpPr txBox="1"/>
      </xdr:nvSpPr>
      <xdr:spPr>
        <a:xfrm>
          <a:off x="5957358" y="10039350"/>
          <a:ext cx="2633816" cy="215284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POR</a:t>
          </a:r>
          <a:r>
            <a:rPr lang="pt-BR" sz="1100" b="1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 CATEGORIAS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 editAs="absolute">
    <xdr:from>
      <xdr:col>2</xdr:col>
      <xdr:colOff>92132</xdr:colOff>
      <xdr:row>38</xdr:row>
      <xdr:rowOff>65207</xdr:rowOff>
    </xdr:from>
    <xdr:to>
      <xdr:col>8</xdr:col>
      <xdr:colOff>380623</xdr:colOff>
      <xdr:row>61</xdr:row>
      <xdr:rowOff>69233</xdr:rowOff>
    </xdr:to>
    <xdr:sp macro="" textlink="">
      <xdr:nvSpPr>
        <xdr:cNvPr id="383" name="Retângulo: Cantos Arredondados 382">
          <a:extLst>
            <a:ext uri="{FF2B5EF4-FFF2-40B4-BE49-F238E27FC236}">
              <a16:creationId xmlns:a16="http://schemas.microsoft.com/office/drawing/2014/main" id="{6565E6A4-C5BD-414F-B427-CCB8685934E6}"/>
            </a:ext>
          </a:extLst>
        </xdr:cNvPr>
        <xdr:cNvSpPr/>
      </xdr:nvSpPr>
      <xdr:spPr>
        <a:xfrm>
          <a:off x="1129299" y="9971207"/>
          <a:ext cx="4627657" cy="4480776"/>
        </a:xfrm>
        <a:prstGeom prst="roundRect">
          <a:avLst>
            <a:gd name="adj" fmla="val 4359"/>
          </a:avLst>
        </a:prstGeom>
        <a:solidFill>
          <a:schemeClr val="tx2">
            <a:lumMod val="10000"/>
            <a:lumOff val="90000"/>
            <a:alpha val="62745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pt-BR" sz="1100">
            <a:solidFill>
              <a:srgbClr val="626262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absolute">
    <xdr:from>
      <xdr:col>2</xdr:col>
      <xdr:colOff>85725</xdr:colOff>
      <xdr:row>38</xdr:row>
      <xdr:rowOff>57150</xdr:rowOff>
    </xdr:from>
    <xdr:to>
      <xdr:col>4</xdr:col>
      <xdr:colOff>534082</xdr:colOff>
      <xdr:row>39</xdr:row>
      <xdr:rowOff>71351</xdr:rowOff>
    </xdr:to>
    <xdr:sp macro="" textlink="">
      <xdr:nvSpPr>
        <xdr:cNvPr id="384" name="CaixaDeTexto 383">
          <a:extLst>
            <a:ext uri="{FF2B5EF4-FFF2-40B4-BE49-F238E27FC236}">
              <a16:creationId xmlns:a16="http://schemas.microsoft.com/office/drawing/2014/main" id="{6BA12344-48F2-4FF5-99B5-04B58D52FFE3}"/>
            </a:ext>
          </a:extLst>
        </xdr:cNvPr>
        <xdr:cNvSpPr txBox="1"/>
      </xdr:nvSpPr>
      <xdr:spPr>
        <a:xfrm>
          <a:off x="1114425" y="9886950"/>
          <a:ext cx="2639107" cy="214226"/>
        </a:xfrm>
        <a:prstGeom prst="rect">
          <a:avLst/>
        </a:prstGeom>
        <a:solidFill>
          <a:srgbClr val="70A8E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pt-BR" sz="1100" b="1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GASTO MENSAIS</a:t>
          </a:r>
          <a:endParaRPr lang="pt-BR" b="1">
            <a:solidFill>
              <a:schemeClr val="bg1"/>
            </a:solidFill>
            <a:effectLst/>
          </a:endParaRPr>
        </a:p>
      </xdr:txBody>
    </xdr:sp>
    <xdr:clientData/>
  </xdr:twoCellAnchor>
  <xdr:twoCellAnchor>
    <xdr:from>
      <xdr:col>0</xdr:col>
      <xdr:colOff>0</xdr:colOff>
      <xdr:row>3</xdr:row>
      <xdr:rowOff>38101</xdr:rowOff>
    </xdr:from>
    <xdr:to>
      <xdr:col>1</xdr:col>
      <xdr:colOff>0</xdr:colOff>
      <xdr:row>75</xdr:row>
      <xdr:rowOff>114300</xdr:rowOff>
    </xdr:to>
    <xdr:grpSp>
      <xdr:nvGrpSpPr>
        <xdr:cNvPr id="59" name="Agrupar 5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534E535-775E-17A0-07D7-30AEE14961B5}"/>
            </a:ext>
          </a:extLst>
        </xdr:cNvPr>
        <xdr:cNvGrpSpPr/>
      </xdr:nvGrpSpPr>
      <xdr:grpSpPr>
        <a:xfrm>
          <a:off x="0" y="609601"/>
          <a:ext cx="613833" cy="16554449"/>
          <a:chOff x="0" y="609601"/>
          <a:chExt cx="609600" cy="16468724"/>
        </a:xfrm>
      </xdr:grpSpPr>
      <xdr:sp macro="" textlink="">
        <xdr:nvSpPr>
          <xdr:cNvPr id="3" name="Retângulo 2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552B8574-2312-4000-61BC-23163EB051E3}"/>
              </a:ext>
            </a:extLst>
          </xdr:cNvPr>
          <xdr:cNvSpPr/>
        </xdr:nvSpPr>
        <xdr:spPr>
          <a:xfrm flipH="1">
            <a:off x="0" y="609601"/>
            <a:ext cx="609600" cy="16468724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" name="Imagem 3">
            <a:extLst>
              <a:ext uri="{FF2B5EF4-FFF2-40B4-BE49-F238E27FC236}">
                <a16:creationId xmlns:a16="http://schemas.microsoft.com/office/drawing/2014/main" id="{9E757301-DB85-52F4-07CE-9670949B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424520"/>
            <a:ext cx="338666" cy="338666"/>
          </a:xfrm>
          <a:prstGeom prst="rect">
            <a:avLst/>
          </a:prstGeom>
        </xdr:spPr>
      </xdr:pic>
      <xdr:pic>
        <xdr:nvPicPr>
          <xdr:cNvPr id="5" name="Imagem 4">
            <a:extLst>
              <a:ext uri="{FF2B5EF4-FFF2-40B4-BE49-F238E27FC236}">
                <a16:creationId xmlns:a16="http://schemas.microsoft.com/office/drawing/2014/main" id="{7BDA2493-4C8B-A46E-BC4B-7808E5AB4B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5361519"/>
            <a:ext cx="338666" cy="338666"/>
          </a:xfrm>
          <a:prstGeom prst="rect">
            <a:avLst/>
          </a:prstGeom>
        </xdr:spPr>
      </xdr:pic>
      <xdr:pic>
        <xdr:nvPicPr>
          <xdr:cNvPr id="6" name="Imagem 5">
            <a:extLst>
              <a:ext uri="{FF2B5EF4-FFF2-40B4-BE49-F238E27FC236}">
                <a16:creationId xmlns:a16="http://schemas.microsoft.com/office/drawing/2014/main" id="{CB609B7C-1BB0-94D9-D05D-77C6427C5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9182102"/>
            <a:ext cx="338666" cy="338666"/>
          </a:xfrm>
          <a:prstGeom prst="rect">
            <a:avLst/>
          </a:prstGeom>
        </xdr:spPr>
      </xdr:pic>
      <xdr:pic>
        <xdr:nvPicPr>
          <xdr:cNvPr id="7" name="Imagem 6">
            <a:extLst>
              <a:ext uri="{FF2B5EF4-FFF2-40B4-BE49-F238E27FC236}">
                <a16:creationId xmlns:a16="http://schemas.microsoft.com/office/drawing/2014/main" id="{7E1F2419-B709-8AEE-F378-9E40D63CD1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4775" y="12981519"/>
            <a:ext cx="338666" cy="338666"/>
          </a:xfrm>
          <a:prstGeom prst="rect">
            <a:avLst/>
          </a:prstGeom>
        </xdr:spPr>
      </xdr:pic>
      <xdr:pic>
        <xdr:nvPicPr>
          <xdr:cNvPr id="8" name="Imagem 7">
            <a:extLst>
              <a:ext uri="{FF2B5EF4-FFF2-40B4-BE49-F238E27FC236}">
                <a16:creationId xmlns:a16="http://schemas.microsoft.com/office/drawing/2014/main" id="{39297ED4-E20D-7FC3-9137-AD4F97241D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6059152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4</xdr:col>
      <xdr:colOff>838116</xdr:colOff>
      <xdr:row>16</xdr:row>
      <xdr:rowOff>25814</xdr:rowOff>
    </xdr:from>
    <xdr:to>
      <xdr:col>8</xdr:col>
      <xdr:colOff>0</xdr:colOff>
      <xdr:row>16</xdr:row>
      <xdr:rowOff>280550</xdr:rowOff>
    </xdr:to>
    <xdr:sp macro="" textlink="Dados!$B$7">
      <xdr:nvSpPr>
        <xdr:cNvPr id="264" name="CaixaDeTexto 263">
          <a:extLst>
            <a:ext uri="{FF2B5EF4-FFF2-40B4-BE49-F238E27FC236}">
              <a16:creationId xmlns:a16="http://schemas.microsoft.com/office/drawing/2014/main" id="{E1D4448A-FD9E-6DE5-C4F9-8486ED535796}"/>
            </a:ext>
          </a:extLst>
        </xdr:cNvPr>
        <xdr:cNvSpPr txBox="1"/>
      </xdr:nvSpPr>
      <xdr:spPr>
        <a:xfrm>
          <a:off x="4057566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32DC54B-AA36-4714-9D3B-44E099FEA3ED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Parcelamentos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828591</xdr:colOff>
      <xdr:row>16</xdr:row>
      <xdr:rowOff>25814</xdr:rowOff>
    </xdr:from>
    <xdr:to>
      <xdr:col>3</xdr:col>
      <xdr:colOff>895350</xdr:colOff>
      <xdr:row>16</xdr:row>
      <xdr:rowOff>280550</xdr:rowOff>
    </xdr:to>
    <xdr:sp macro="" textlink="Dados!B4">
      <xdr:nvSpPr>
        <xdr:cNvPr id="273" name="CaixaDeTexto 272">
          <a:extLst>
            <a:ext uri="{FF2B5EF4-FFF2-40B4-BE49-F238E27FC236}">
              <a16:creationId xmlns:a16="http://schemas.microsoft.com/office/drawing/2014/main" id="{B345C4AF-9B7F-460B-6A64-F7FE4F6ACAF6}"/>
            </a:ext>
          </a:extLst>
        </xdr:cNvPr>
        <xdr:cNvSpPr txBox="1"/>
      </xdr:nvSpPr>
      <xdr:spPr>
        <a:xfrm>
          <a:off x="1857291" y="3254789"/>
          <a:ext cx="1305009" cy="25473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l"/>
          <a:fld id="{9193D978-C8E6-422F-AC8A-71D32BFA7BAF}" type="TxLink">
            <a:rPr lang="en-US" sz="1100" b="1" i="0" u="none" strike="noStrike">
              <a:solidFill>
                <a:srgbClr val="248EFF"/>
              </a:solidFill>
              <a:latin typeface="Roboto" panose="02000000000000000000" pitchFamily="2" charset="0"/>
              <a:ea typeface="Roboto" panose="02000000000000000000" pitchFamily="2" charset="0"/>
              <a:cs typeface="Roboto" panose="02000000000000000000" pitchFamily="2" charset="0"/>
            </a:rPr>
            <a:pPr marL="0" indent="0" algn="l"/>
            <a:t>Assinaturas</a:t>
          </a:fld>
          <a:endParaRPr lang="pt-BR" sz="1100" b="1" i="0" u="none" strike="noStrike">
            <a:solidFill>
              <a:srgbClr val="248EFF"/>
            </a:solidFill>
            <a:latin typeface="Roboto" panose="02000000000000000000" pitchFamily="2" charset="0"/>
            <a:ea typeface="Roboto" panose="02000000000000000000" pitchFamily="2" charset="0"/>
            <a:cs typeface="Roboto" panose="02000000000000000000" pitchFamily="2" charset="0"/>
          </a:endParaRPr>
        </a:p>
      </xdr:txBody>
    </xdr:sp>
    <xdr:clientData/>
  </xdr:twoCellAnchor>
  <xdr:twoCellAnchor>
    <xdr:from>
      <xdr:col>2</xdr:col>
      <xdr:colOff>100853</xdr:colOff>
      <xdr:row>19</xdr:row>
      <xdr:rowOff>178048</xdr:rowOff>
    </xdr:from>
    <xdr:to>
      <xdr:col>9</xdr:col>
      <xdr:colOff>963706</xdr:colOff>
      <xdr:row>26</xdr:row>
      <xdr:rowOff>123265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C6C5C00E-DA0E-4451-9856-FA6A2AFB49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158750</xdr:colOff>
      <xdr:row>28</xdr:row>
      <xdr:rowOff>21167</xdr:rowOff>
    </xdr:from>
    <xdr:to>
      <xdr:col>9</xdr:col>
      <xdr:colOff>878416</xdr:colOff>
      <xdr:row>37</xdr:row>
      <xdr:rowOff>1</xdr:rowOff>
    </xdr:to>
    <xdr:graphicFrame macro="">
      <xdr:nvGraphicFramePr>
        <xdr:cNvPr id="10" name="Gráfico 9">
          <a:extLst>
            <a:ext uri="{FF2B5EF4-FFF2-40B4-BE49-F238E27FC236}">
              <a16:creationId xmlns:a16="http://schemas.microsoft.com/office/drawing/2014/main" id="{AA2C7FCB-4CD2-4CD7-8ADB-E6D36668638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8</xdr:col>
      <xdr:colOff>677334</xdr:colOff>
      <xdr:row>39</xdr:row>
      <xdr:rowOff>179917</xdr:rowOff>
    </xdr:from>
    <xdr:to>
      <xdr:col>13</xdr:col>
      <xdr:colOff>158750</xdr:colOff>
      <xdr:row>60</xdr:row>
      <xdr:rowOff>179917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11" name="Gráfico 10">
              <a:extLst>
                <a:ext uri="{FF2B5EF4-FFF2-40B4-BE49-F238E27FC236}">
                  <a16:creationId xmlns:a16="http://schemas.microsoft.com/office/drawing/2014/main" id="{64F03177-6698-0E02-6808-811FCED69A69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39909" y="10209742"/>
              <a:ext cx="5586941" cy="40767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Este gráfico não está disponível na sua versão de Excel.
Editar esta forma ou salvar esta pasta de trabalho em um formato de arquivo diferente quebrará o gráfico permanentemente.</a:t>
              </a:r>
            </a:p>
          </xdr:txBody>
        </xdr:sp>
      </mc:Fallback>
    </mc:AlternateContent>
    <xdr:clientData/>
  </xdr:twoCellAnchor>
  <xdr:twoCellAnchor>
    <xdr:from>
      <xdr:col>2</xdr:col>
      <xdr:colOff>211666</xdr:colOff>
      <xdr:row>40</xdr:row>
      <xdr:rowOff>31750</xdr:rowOff>
    </xdr:from>
    <xdr:to>
      <xdr:col>8</xdr:col>
      <xdr:colOff>232834</xdr:colOff>
      <xdr:row>59</xdr:row>
      <xdr:rowOff>137582</xdr:rowOff>
    </xdr:to>
    <xdr:graphicFrame macro="">
      <xdr:nvGraphicFramePr>
        <xdr:cNvPr id="12" name="Gráfico 11">
          <a:extLst>
            <a:ext uri="{FF2B5EF4-FFF2-40B4-BE49-F238E27FC236}">
              <a16:creationId xmlns:a16="http://schemas.microsoft.com/office/drawing/2014/main" id="{9A044B97-B5B9-4999-B1D6-7752A06713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C0182894-DEB8-4963-ACF7-E9F7DB12BF2D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437163-8FB4-4144-B44B-1D454E6541E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90A478F-376C-62A2-F2B6-D45006AA74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5337B9A-63CA-E0C6-945E-A93C531A13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158A5B69-272C-B997-AD78-0A8347384F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87C960-9328-4CFB-B8C4-AFAB16256B2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A660FD5-1841-C8EF-0286-BA1A203A64FF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77823B1-FC47-B609-3AE1-A6C8C06EDFE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D7B7D0-1A40-F39F-6500-C3530BE2E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210602</xdr:colOff>
      <xdr:row>17</xdr:row>
      <xdr:rowOff>62914</xdr:rowOff>
    </xdr:from>
    <xdr:to>
      <xdr:col>16</xdr:col>
      <xdr:colOff>539748</xdr:colOff>
      <xdr:row>20</xdr:row>
      <xdr:rowOff>101014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7B96CC1-C50A-4BD2-8A57-B3508160B992}"/>
            </a:ext>
          </a:extLst>
        </xdr:cNvPr>
        <xdr:cNvGrpSpPr/>
      </xdr:nvGrpSpPr>
      <xdr:grpSpPr>
        <a:xfrm>
          <a:off x="12212102" y="3301414"/>
          <a:ext cx="1609729" cy="620183"/>
          <a:chOff x="11757027" y="3523658"/>
          <a:chExt cx="1609729" cy="609598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70FF13E-FE38-447D-F44F-B99DD37CB1DB}"/>
              </a:ext>
            </a:extLst>
          </xdr:cNvPr>
          <xdr:cNvSpPr/>
        </xdr:nvSpPr>
        <xdr:spPr>
          <a:xfrm rot="5400000">
            <a:off x="12257093" y="3023592"/>
            <a:ext cx="609598" cy="1609729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81B8FA8-17E5-0D18-21FA-CA514C9F4FF8}"/>
              </a:ext>
            </a:extLst>
          </xdr:cNvPr>
          <xdr:cNvSpPr txBox="1"/>
        </xdr:nvSpPr>
        <xdr:spPr>
          <a:xfrm>
            <a:off x="12158760" y="3593898"/>
            <a:ext cx="996332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5103B2ED-CD99-D8C9-F154-B6E85759A2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F61B5-D5AC-4E97-A467-A63220C45DAD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DB874AA-1639-4A96-9017-295BFEE3A5C1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06B5C7-3AC1-4B08-AF9D-A0C534556B96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6D505250-5398-43A6-8618-C527BE570C29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D7C420B-F910-4409-8490-09DD727061A8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133F4377-E73F-43AD-9342-C7198E576659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AD8245E1-AB9B-404B-80BC-005F327B4F5D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8FE9CF3-1B20-4943-B864-046123314DD3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ED73CC4-08C0-44BD-86F6-62C0A9F332AE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CB3A0E1-81E8-42F1-9284-0AC11BE2A06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32AD43E-450B-4169-832E-C363E72C7E75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25116C8-1AD7-47B3-814F-8E0D751E5EF0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A7A017D-2658-4315-93C6-D83E6D85E3E0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C495E89-A24A-451F-A428-346CC925E9AD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1" name="Agrupar 10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92CE1A8-C526-B050-0597-1146DCDD63E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29" name="Retângulo 28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21A5CC8-8814-4D2A-9140-F0746BADC5A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13FDC8F-5DE3-2EE4-8D61-9D739D4DAA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3C515B5-C151-8324-CC0F-C06785B0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5DE043A-ADD1-CA3E-FCBF-BBF5E33EB0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1C363F9-5C52-B8A2-FD43-9D3D666A5B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1A8A9ED-43CC-5778-7475-937AD173B8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0B2E95B-3267-260C-2E4A-70668962C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2BE6EE2-F6B5-1F78-E139-7A1159E3BF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EC0F002-90F7-7ECE-4E23-B3821D205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B40911-DA40-E407-BCE3-1A9DA3CA2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8C8C4D-2FE6-742C-E6DB-796822441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EC6A9766-2B3B-A698-DF1F-C6FA76CD28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FBB0BE8-30F9-577D-9843-1B4E19DEA3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972B83C-C8A8-C19E-C1EE-E46A076670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AFDDC1B-FE10-69A8-73DF-F052B3F6F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321FE7E-9AB9-18D3-A40F-C755F265F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1FC62E0-CFB3-0931-6AD1-6D5205C346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9A0ED8F1-C3B3-1836-9D30-A81954B090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3BADA05-B640-D41F-8BE5-6AD3069159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4E23D73-8F58-47C5-B14D-B88CD0153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1DCBC5-DF8B-AFF4-5B0F-25908738E4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ED5A28C-02A3-5482-5E96-41BA8CC59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F652781-5291-86E8-1EDC-E4CBC1D43B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1B75B64-2ADE-EBF4-E5CB-EAEF212498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61809F0-9559-7994-5EF1-3C799117B4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E47F0DF-3863-B345-E8E4-75C9E46B3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6CC95DE9-1A14-BD77-20D6-95F6004427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2463EF5D-9208-6FA5-120A-0AA14ECF1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CB402640-F1D5-29E2-35BF-527254D0DC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436FD4F-F15D-9705-03A1-5135DABACC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F74CAEC-6C9A-D345-255F-2ADF24275D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15BAB6-C071-AC3A-5FC3-D49B03D97F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F7F4478-AD65-3BE4-01E2-99D893F3A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BE4DD88-1D82-84DF-0808-60B4FE5FE3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E8B49C87-97BA-3DBF-133B-D721B75111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1267D09-D748-4C4C-FC96-05258D1C0B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7D0C21F-009B-45F3-0E6B-3C865D4AC8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D9B5135-2F53-7375-740D-DB03A4E24B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E9046CCF-6BE5-7A4C-21C5-0C03B2D976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85" name="Imagem 84">
            <a:extLst>
              <a:ext uri="{FF2B5EF4-FFF2-40B4-BE49-F238E27FC236}">
                <a16:creationId xmlns:a16="http://schemas.microsoft.com/office/drawing/2014/main" id="{CE37F2F6-608C-AA82-F10B-1AC4A6817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86" name="Imagem 85">
            <a:extLst>
              <a:ext uri="{FF2B5EF4-FFF2-40B4-BE49-F238E27FC236}">
                <a16:creationId xmlns:a16="http://schemas.microsoft.com/office/drawing/2014/main" id="{27DD7EFF-BFEF-0E81-8491-3212730450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87" name="Imagem 86">
            <a:extLst>
              <a:ext uri="{FF2B5EF4-FFF2-40B4-BE49-F238E27FC236}">
                <a16:creationId xmlns:a16="http://schemas.microsoft.com/office/drawing/2014/main" id="{3F147839-C668-4E3F-B483-F78E4C2A82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88" name="Imagem 87">
            <a:extLst>
              <a:ext uri="{FF2B5EF4-FFF2-40B4-BE49-F238E27FC236}">
                <a16:creationId xmlns:a16="http://schemas.microsoft.com/office/drawing/2014/main" id="{0E199293-E225-ACE5-B981-E679447BB7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89" name="Imagem 88">
            <a:extLst>
              <a:ext uri="{FF2B5EF4-FFF2-40B4-BE49-F238E27FC236}">
                <a16:creationId xmlns:a16="http://schemas.microsoft.com/office/drawing/2014/main" id="{421A00EE-840B-F531-6EB8-C8076F81ED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90" name="Imagem 89">
            <a:extLst>
              <a:ext uri="{FF2B5EF4-FFF2-40B4-BE49-F238E27FC236}">
                <a16:creationId xmlns:a16="http://schemas.microsoft.com/office/drawing/2014/main" id="{DB40E420-9760-00FB-AF77-09CAE3EA63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91" name="Imagem 90">
            <a:extLst>
              <a:ext uri="{FF2B5EF4-FFF2-40B4-BE49-F238E27FC236}">
                <a16:creationId xmlns:a16="http://schemas.microsoft.com/office/drawing/2014/main" id="{78948582-CE33-4C0D-C29E-3A98BD608B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92" name="Imagem 91">
            <a:extLst>
              <a:ext uri="{FF2B5EF4-FFF2-40B4-BE49-F238E27FC236}">
                <a16:creationId xmlns:a16="http://schemas.microsoft.com/office/drawing/2014/main" id="{602F018C-C236-BEAC-7F79-DDC46DA25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93" name="Imagem 92">
            <a:extLst>
              <a:ext uri="{FF2B5EF4-FFF2-40B4-BE49-F238E27FC236}">
                <a16:creationId xmlns:a16="http://schemas.microsoft.com/office/drawing/2014/main" id="{6FAE5C86-1233-A3C4-BB18-3E73C58EBD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94" name="Imagem 93">
            <a:extLst>
              <a:ext uri="{FF2B5EF4-FFF2-40B4-BE49-F238E27FC236}">
                <a16:creationId xmlns:a16="http://schemas.microsoft.com/office/drawing/2014/main" id="{77B65962-D67E-5F45-5B2A-82D339577B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95" name="Imagem 94">
            <a:extLst>
              <a:ext uri="{FF2B5EF4-FFF2-40B4-BE49-F238E27FC236}">
                <a16:creationId xmlns:a16="http://schemas.microsoft.com/office/drawing/2014/main" id="{23422277-D62C-A618-5120-498488510A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96" name="Imagem 95">
            <a:extLst>
              <a:ext uri="{FF2B5EF4-FFF2-40B4-BE49-F238E27FC236}">
                <a16:creationId xmlns:a16="http://schemas.microsoft.com/office/drawing/2014/main" id="{1F2BF01E-63DE-3823-0413-B5957DEA61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97" name="Imagem 96">
            <a:extLst>
              <a:ext uri="{FF2B5EF4-FFF2-40B4-BE49-F238E27FC236}">
                <a16:creationId xmlns:a16="http://schemas.microsoft.com/office/drawing/2014/main" id="{C81BA026-985B-5008-31EE-53D047D29D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98" name="Imagem 97">
            <a:extLst>
              <a:ext uri="{FF2B5EF4-FFF2-40B4-BE49-F238E27FC236}">
                <a16:creationId xmlns:a16="http://schemas.microsoft.com/office/drawing/2014/main" id="{380D4C5A-8D3C-B5AC-EE20-B72F7AB98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99" name="Imagem 98">
            <a:extLst>
              <a:ext uri="{FF2B5EF4-FFF2-40B4-BE49-F238E27FC236}">
                <a16:creationId xmlns:a16="http://schemas.microsoft.com/office/drawing/2014/main" id="{D944A38E-5C80-7C5F-5163-1CBED75924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100" name="Imagem 99">
            <a:extLst>
              <a:ext uri="{FF2B5EF4-FFF2-40B4-BE49-F238E27FC236}">
                <a16:creationId xmlns:a16="http://schemas.microsoft.com/office/drawing/2014/main" id="{DF94BBFC-C54A-4D9D-2268-E9F820144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6462D9-5BF0-4DAA-BF14-B01B900B7A33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60FF05E-7538-4085-8D73-50A8C23E73A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0ED78C51-0768-2574-A1A9-194A99A78020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FE678C6-2AE5-62DB-D2EF-B9956AE7E77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9C462C2-4D3F-7075-7E26-41AED43B7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711D989-277E-465B-ACB0-43D3BD508B6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052925-4978-C6CA-AB49-AEB1E3FC210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3734234-97E1-016F-1098-AEF5E3FB786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3A14033-975B-D5A9-9294-776611E472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DF71D8-0B98-40AE-A52A-EB2B534C158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FADCC8C-8260-3FB8-31F3-666BCCC307F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0EDF149-7B5A-FB06-88A4-9867BF4C091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4C33BEF-46B6-8A26-0DE3-1F3A37B5C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DF00FE3-4CA1-4CAA-91FE-82ABB5525DE8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717B5767-7FE7-408B-B409-7FEF55FC917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895A387B-34A4-4F43-A9CF-6146F0B173C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51857E6E-1D32-43CB-A38B-CFD904715EE3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AA62F7F-EC05-4028-B2AC-82E52F3749EB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8C20E30-47F8-405F-AFA4-1F92F3925DB8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D80DF4-0B33-4590-8F2F-FBD6B619485B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FEE3EADB-4CA3-4D8B-A492-EB66D0BE26EF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5373303-56A8-4858-B748-D045841EF14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029A7ED-FFB2-4349-A0A9-AC0130E10266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F81DE92-5A71-4088-9873-A4EF55F6206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51B91EDB-A8B6-445D-A4C9-FADC61192F50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A1E3BBF-0085-4A3A-ACDD-A1F6F130F513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B35E41FB-EE34-4E4E-8D56-64D48C6CE6B5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5E5B970F-2C7D-4BD7-2152-D84F2A8F7FD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1"/>
            <a:extLst>
              <a:ext uri="{FF2B5EF4-FFF2-40B4-BE49-F238E27FC236}">
                <a16:creationId xmlns:a16="http://schemas.microsoft.com/office/drawing/2014/main" id="{2A1843C2-16D8-962B-1B98-15A02FBEAE8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13662243-16A9-8FA8-F949-4AB82B3EB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  <a:noFill/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2A14CB-3728-B850-9CED-F35A4D3817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  <a:noFill/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663A7B56-CB82-9043-76DD-D11EC87462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  <a:noFill/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B1C7791-4CFC-D53F-C0D0-107C84CF2E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  <a:noFill/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FB721E5-3EFB-1028-60CC-82DCE115EC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  <a:noFill/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A43D7D2A-8D97-7F35-47A2-1AB7A71BF2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  <a:noFill/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14BD602-C1BA-D064-C113-52B315ABC1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  <a:noFill/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5F238C2D-0B4F-B8C9-068E-749FC96410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  <a:noFill/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707D40B-422D-98DD-4C99-92F50544C4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  <a:noFill/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2121DF0E-F249-85E8-7A27-0BAA9B6D79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  <a:noFill/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635B082-ADCA-776F-43ED-B8A107C81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  <a:noFill/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BE881FD-9D95-CD6F-EDC8-762903EAF9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  <a:noFill/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C47A947-52C8-4549-A202-64E0DEB94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  <a:noFill/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B69AB71-A705-0BFC-E64E-DA5CBC700B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  <a:noFill/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2800B21-E9A1-1D4B-FDE2-A8F849EF5F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  <a:noFill/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9CF7F61-3EA3-50D8-8CE2-F0C28494CF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  <a:noFill/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1421D81-2628-4549-1695-7027B5800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  <a:noFill/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0D68442-88C9-4CB1-B7B0-A66003EC1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  <a:noFill/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1353523-3865-62FD-B730-1A4D1F3C62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  <a:noFill/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CDB807-DD77-AB3F-DB43-DD96419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  <a:noFill/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441B2D9-FA10-12AD-8CBA-987C2349E1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  <a:noFill/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7C44596-47CB-524C-C7D7-D774BD5812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  <a:noFill/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77308E5-B281-DF64-C273-69E6430EAA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  <a:noFill/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ABCB62-8C4C-8B91-E446-E27DA71C32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  <a:noFill/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ECF2F5-9024-A7E2-B706-615990DFD9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  <a:noFill/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98590A3-D861-7B3C-8733-80C088A5CD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  <a:noFill/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2144497-46F4-AA73-8EB6-720745526D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  <a:noFill/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D814F97-7B90-FD55-BB18-9934243947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  <a:noFill/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CEE1A336-4C01-65EE-824C-B13472788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  <a:noFill/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1BD58CCA-ED44-4184-D1F5-DEE082E0D1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  <a:noFill/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E5BF0B9-9D53-F48F-1B8D-D6B9E582DE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  <a:noFill/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EBCB15AA-0E76-E12E-8C19-AE8C47260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  <a:noFill/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A1365F1-E444-BBEC-5FC9-5268E2C289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  <a:noFill/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92C358E1-3FE4-16DD-ACD0-CBA60B7003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  <a:noFill/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2146A3D-F113-AD4E-AC5D-5C94AFF975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  <a:noFill/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3951E10-D320-DBCE-3249-744FAF753F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  <a:noFill/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9311FDE-B477-4E6F-822B-A13494AFF8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  <a:noFill/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40A5385-0A49-17F1-817D-89FE73E75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  <a:noFill/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24EB57E-2915-3B35-425E-51387A8980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  <a:noFill/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A27BFB-C53B-8A68-FCD9-0DEB3DD06E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  <a:noFill/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E56C49CC-EB85-A663-AF68-FB769F451C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  <a:noFill/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66E8E40-7E67-F9E2-16D0-2D8604E225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  <a:noFill/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E1B7BFF-4032-D329-47F6-AC46EE7D5A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  <a:noFill/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16B9EE98-40F7-E6DF-68EB-D3701FF07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  <a:noFill/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FD01395-BE1B-EFE1-930B-A0E7B57815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  <a:noFill/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9FA90362-8E24-7B34-ADF0-769B33EC06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  <a:noFill/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4AAA135-E553-C001-CD04-10CEC62AB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  <a:noFill/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A3E4B61E-5C49-79E6-ED85-F6E773E891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  <a:noFill/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F065A7E-1382-EA2A-6409-144E00C723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  <a:noFill/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7705056-B3D2-EF52-F6F7-A92CFE21776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  <a:noFill/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81DD30A-F2EF-F2F2-782F-857BB50A65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  <a:noFill/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DEF872C3-97B4-C4ED-19CC-A44CDF7957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  <a:noFill/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4BF044C-9410-FEFC-1E57-121D57B8E3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  <a:noFill/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4EB9A51-83FA-36E4-21CC-60E154A13D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  <a:noFill/>
        </xdr:spPr>
      </xdr:pic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435E634-B135-4E06-B019-84EFE733198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9B21678-A1C2-4889-B404-398C492C541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72BC6D7A-7884-5EED-CE54-97BE5CD9FBBD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F000E30F-6366-C797-5C3C-0BDD523BD3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8E9C7AC-AFCF-B502-8F21-384403E06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9C85A4-ED5E-4E57-BE91-9E069B2DD97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9A3168-86A8-1847-CEF1-433488EF323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12F0FC9-6AD8-294C-EB8E-F5CDC97F888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84A91C3-32B3-EB58-A2DB-87F9FFB8ED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DC82EEC-CD4A-44ED-81BB-19578A6D7172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3838FB-BEEC-039F-5227-9CF92A827919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54462AB9-82EF-D224-10BA-7DE0287C5C2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855772A-EA3F-DE41-71A4-54C767CDC2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2AADD16-7E90-4FF6-93A8-40C995301D99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ADB1491-D8BC-46E7-80CE-34C20552C4E8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79BE1CCF-9795-4A0A-AF7E-D2E06A23DC20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AC22E28-95ED-4B68-932A-20BD56D006B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6574B3B-1244-4705-B500-8A7F4131493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386C6D9B-653A-44A1-95E5-F6CF474613E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BC1FE5A-489A-4CB9-A126-5D1096E2C25C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811B3B4D-00EA-442F-9FF6-57169F471479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393130D-2BD2-4669-99FF-1F8E279CC0A2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993DC1F3-D2B7-4C42-B151-1250D2EC2631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5FB4551E-53C2-49EE-8264-31EA5A5EC67C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E719F8D-34AA-42D2-8441-F3F08B0A2E8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EEC140F1-D04D-43BA-8608-4C4F6D84FC18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F94C86E0-AF3E-4AAF-B8D5-98B748712ECC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267AFE4-A1A7-D707-467C-C3A7BDA1549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3"/>
            <a:extLst>
              <a:ext uri="{FF2B5EF4-FFF2-40B4-BE49-F238E27FC236}">
                <a16:creationId xmlns:a16="http://schemas.microsoft.com/office/drawing/2014/main" id="{0FBED6A5-3441-922D-0A50-8D894875D96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62A546F9-8B3F-01B0-E0A1-8166FE15CC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5E41A96-F180-AD8C-6A47-EC524E3CC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7A7AD5E-B986-63DB-63EE-ACAFDB0A5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6F1DAC4-7F1A-519E-C5F1-83565C18AB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E0134B7-851D-98F9-02BE-15CB5724E5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DCA293AB-863C-71AD-07F5-96D5508776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8475E28-3187-4BFA-63D8-E91F031D4C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009D52FC-84DB-DF9D-58D0-0E03C3B9A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E3BB887-2D84-670B-AFE5-6B6D480419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750DCE2-4F2E-425C-5281-793A7AF7F3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15E5DE1-3F2D-B703-238F-C1C5A0237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606DE6-4CA3-46C3-FD3B-7EFCB1A09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B9E08DA-CB00-5F25-20AB-8B478452F1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7EC7833-9A87-9532-0C18-F808FA1E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8B41BF7-72F8-BECD-FAFF-244138F6B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77EDFA-3A30-2568-C55F-C9B894E4D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78459AD-761E-087C-B684-3A661C76AE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19F2FD-F357-7E2D-CF03-555701B586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38D64B5-7195-3500-9208-D9DA3288D7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0A3575A-ED9D-6AC7-D517-977DBF6125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6961809-A27F-8F2B-1BD9-33DF9CFF05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F2F1BC96-6634-4715-E893-6DEB52D862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068BD77-2BD4-D7A3-DADC-C2A7CDC8E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44992EF-E5D4-FDF8-6784-D0EB2FB5D8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A8A93DA-6E9F-0698-79EE-0AFCA8CC20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EC96229-2140-F566-1BF5-1D067B20E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029E306-0198-84E3-6DF0-4E60276733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C1255F4-3CAE-15D8-9EE5-2AFE79B403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4E866A0-80E2-91C5-EDC8-19FFBC83E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9931E25-67FC-BC21-2B00-312CFEE549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E161759F-D31C-4AFA-B261-ED50A8DC1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29D75EE-1CC5-97B4-65C0-1C637DAF56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E29A4E5-7AEA-62D6-9DFB-3B7CA7D78F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2B1FED3-2E9C-0AED-3BEF-4F97CB94B5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C7E86F-933B-11D9-4B9C-618D673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951951C-5CEF-6A00-F8F6-ED0D376CDE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3BCF7EF-58A6-AF3F-FB21-C98E56EDC8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B2D2E51-4122-3F36-C8BB-BA69913170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7CC3CFC-F299-EDDC-F2E0-7701568503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B28A3BC-D420-148D-C35B-65C5336D3F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9812246-BC4D-0943-4B72-3779D6E35D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75D52CCC-0AF6-A347-EFFE-554893598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ECA05F6C-0EBA-7FBC-A0DA-EFF4557FD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21741685-9672-078B-5FFC-5E28EEE383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2F865656-9C72-123E-A6BC-5EDDF1D16E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FB3A2A-CCEE-CAC9-F360-A0ED059ACD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0D1C317C-CA8D-F700-C54F-DE901BE190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61AB4C16-EA14-620F-5878-52087A741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2072551-6907-F034-CC76-711D20DC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2D0AD27-2140-4D3B-8E05-CC2F39B20E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408D1207-FB75-CB6F-192A-E32607B13C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0A3FDB5B-EC52-9AF7-49A0-2B4A2C8A8C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AEE00D26-168B-43A7-6922-8E9AEF1ADE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81ACAA1F-9865-00B3-F583-3968D7BF0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6242562-DFA9-4763-B9A6-B53AE8B4B6A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DF65BE8-41BB-46DA-9410-0731B467D986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C9AAAE2-93A1-05E6-1059-FDA85D96B2D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22C82D5-4E38-F84D-0161-665486A9A5D6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D6291CC-EECA-466A-38B4-E7E5F72E8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EC2BE65-9204-40AD-8CA3-C8CDD7EE1C5A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02725F0-636F-E912-5F89-4552BC78505E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020DD35-ADCB-2396-7BB3-EA096CBF7A8D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4BE7560B-FA0B-7195-4D2C-806DD1B012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1C77BA7-C6CB-455D-85F7-68F982C3587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166F157-91F8-7D85-37A4-2395EBD9D74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600B5582-6E55-BCAA-B630-A2600660410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41EE381E-72FB-17F9-76BA-41461428FA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76A8C6-01E2-472A-B149-B7B0830CE04E}"/>
            </a:ext>
          </a:extLst>
        </xdr:cNvPr>
        <xdr:cNvSpPr>
          <a:spLocks/>
        </xdr:cNvSpPr>
      </xdr:nvSpPr>
      <xdr:spPr>
        <a:xfrm>
          <a:off x="1585912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57112A3-45D8-44D8-A28C-D9FEE7976835}"/>
            </a:ext>
          </a:extLst>
        </xdr:cNvPr>
        <xdr:cNvSpPr>
          <a:spLocks/>
        </xdr:cNvSpPr>
      </xdr:nvSpPr>
      <xdr:spPr>
        <a:xfrm>
          <a:off x="1585912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3EACB53-4B40-4EB8-BFD5-B2B04AEA06BB}"/>
            </a:ext>
          </a:extLst>
        </xdr:cNvPr>
        <xdr:cNvSpPr>
          <a:spLocks/>
        </xdr:cNvSpPr>
      </xdr:nvSpPr>
      <xdr:spPr>
        <a:xfrm>
          <a:off x="3004343" y="818091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2637AD1-C4B3-467C-9D32-FF289CC6D0AD}"/>
            </a:ext>
          </a:extLst>
        </xdr:cNvPr>
        <xdr:cNvSpPr>
          <a:spLocks/>
        </xdr:cNvSpPr>
      </xdr:nvSpPr>
      <xdr:spPr>
        <a:xfrm>
          <a:off x="3004343" y="1303866"/>
          <a:ext cx="141393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7E9010D-BEAB-43BA-83E1-5C3BAFC6954B}"/>
            </a:ext>
          </a:extLst>
        </xdr:cNvPr>
        <xdr:cNvSpPr>
          <a:spLocks/>
        </xdr:cNvSpPr>
      </xdr:nvSpPr>
      <xdr:spPr>
        <a:xfrm>
          <a:off x="4423832" y="818091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18E8492-BDE9-456F-8C21-A8ACF923F3D2}"/>
            </a:ext>
          </a:extLst>
        </xdr:cNvPr>
        <xdr:cNvSpPr>
          <a:spLocks/>
        </xdr:cNvSpPr>
      </xdr:nvSpPr>
      <xdr:spPr>
        <a:xfrm>
          <a:off x="4423832" y="1303866"/>
          <a:ext cx="14213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43D6C57-F53C-44F8-8F6C-D7174417572E}"/>
            </a:ext>
          </a:extLst>
        </xdr:cNvPr>
        <xdr:cNvSpPr>
          <a:spLocks/>
        </xdr:cNvSpPr>
      </xdr:nvSpPr>
      <xdr:spPr>
        <a:xfrm>
          <a:off x="5848350" y="818091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B26A1EB-B7CF-4AF9-801A-3AA9447CA85D}"/>
            </a:ext>
          </a:extLst>
        </xdr:cNvPr>
        <xdr:cNvSpPr>
          <a:spLocks/>
        </xdr:cNvSpPr>
      </xdr:nvSpPr>
      <xdr:spPr>
        <a:xfrm>
          <a:off x="5853111" y="1303866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2DCE600F-4767-43D9-8895-350B4295B1F5}"/>
            </a:ext>
          </a:extLst>
        </xdr:cNvPr>
        <xdr:cNvSpPr>
          <a:spLocks/>
        </xdr:cNvSpPr>
      </xdr:nvSpPr>
      <xdr:spPr>
        <a:xfrm>
          <a:off x="7263871" y="818091"/>
          <a:ext cx="1422400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CEEAD984-C58C-4450-B77F-B1732AA9DCDB}"/>
            </a:ext>
          </a:extLst>
        </xdr:cNvPr>
        <xdr:cNvSpPr>
          <a:spLocks/>
        </xdr:cNvSpPr>
      </xdr:nvSpPr>
      <xdr:spPr>
        <a:xfrm>
          <a:off x="7270219" y="1303866"/>
          <a:ext cx="14224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12E9425-2C99-4FBC-A014-A5981D3EEAB0}"/>
            </a:ext>
          </a:extLst>
        </xdr:cNvPr>
        <xdr:cNvSpPr>
          <a:spLocks/>
        </xdr:cNvSpPr>
      </xdr:nvSpPr>
      <xdr:spPr>
        <a:xfrm>
          <a:off x="8691034" y="818091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69F7038-AEA9-47EE-A001-A10649AD66E1}"/>
            </a:ext>
          </a:extLst>
        </xdr:cNvPr>
        <xdr:cNvSpPr>
          <a:spLocks/>
        </xdr:cNvSpPr>
      </xdr:nvSpPr>
      <xdr:spPr>
        <a:xfrm>
          <a:off x="8698969" y="1303866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9C1D2EB-C523-40A8-9BCD-61BE268020F8}"/>
            </a:ext>
          </a:extLst>
        </xdr:cNvPr>
        <xdr:cNvSpPr>
          <a:spLocks/>
        </xdr:cNvSpPr>
      </xdr:nvSpPr>
      <xdr:spPr>
        <a:xfrm>
          <a:off x="10106553" y="818091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2AA10EFC-611A-47FC-A506-B6860184DD69}"/>
            </a:ext>
          </a:extLst>
        </xdr:cNvPr>
        <xdr:cNvSpPr>
          <a:spLocks/>
        </xdr:cNvSpPr>
      </xdr:nvSpPr>
      <xdr:spPr>
        <a:xfrm>
          <a:off x="10116078" y="1303866"/>
          <a:ext cx="140440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91" name="Agrupar 90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68DFD62-4529-2B61-F3A0-3D8CEE68DC0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5"/>
            <a:extLst>
              <a:ext uri="{FF2B5EF4-FFF2-40B4-BE49-F238E27FC236}">
                <a16:creationId xmlns:a16="http://schemas.microsoft.com/office/drawing/2014/main" id="{F3424741-4D07-C9FC-BACD-D355276B64B9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B3A3FA36-816C-6BED-2BCD-C2CC1BF72A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28B2FFB4-DEF2-5C78-385A-D0E2925162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4D19A74-784C-9F70-65EA-5F172A9883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F3AA6DE2-87AB-6AE5-1B93-B069A9349C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0F619E8-76C5-FD77-93C2-91F488483A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BAF53C27-3E8A-1022-3867-B0C0812BB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AA2E8BF-E168-06FB-8DA4-75A079394A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67D55AA-315A-699D-ED5D-2263A7766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2B40C7D-6AC0-96CF-B0B2-7FFFB1181D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E687ED59-4FC6-732A-A4AA-24D0C9C6A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C14D4BD-6ED2-E5CB-2CB8-0B12F3573C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8BCEB11-77AB-4359-0C92-FB5BFA7FDF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4924A6DF-58A1-66E1-3640-CFC2BE7FD9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9EB1753-F0EE-2270-BE26-0896BE2F17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9BB0340C-2E76-49BB-ECED-D88BD39E7D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5AF3B9E-2C64-E246-3414-65A382B5A6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8140387-F3E0-50FE-6A2F-295F90043F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F5050A7F-3CC8-389E-305B-6DF1A53EE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AD1BD654-EB11-ED54-25AC-E8C7967B1D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931CF836-9C27-BD24-B90C-53F8D5CDFC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BE7D80B-1246-55AB-3E2A-04513FBCE4D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EB01ED0-85CA-2B8D-5369-678AC5FCE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9CD51086-796F-B44C-C460-D02806D2F1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9D961B46-0BAA-06F3-ED4F-0221DA55A9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D66F217-2E6B-0E94-1270-E20BCB9C80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847FFA0-E657-7F50-47F0-3C74E7191F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84FC4B4-E8E7-2EFA-3850-0B6B7ACCA5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7727B21C-0283-2D74-EFDE-BD67D7047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BAF7229-CBF4-F7B1-B14B-6ECA4A3741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3FC53453-51CD-40B3-943C-461A18B4B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2488916-F811-29D3-6B2D-A3674906DC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FC8DA96A-F0AD-4805-D33B-FCF04389AE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772AC487-A88E-9D1D-183A-3F7104B7DB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D3DEE93-AF53-B2FB-5EF5-6009A9D2CA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BA1DBDF-294F-68F3-3737-7136FDAEE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67DCE774-116A-E608-938D-E24F37262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5284312-4B53-CB28-8B32-30E5A43A6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D251A4-5CBB-C1A4-088B-C818C1A002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5F2F7E3-C0B8-757D-BA63-921F798D44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BC12C340-3343-D8A2-87B9-141C0E747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7A205D6F-1F1B-4820-FC7F-7531869933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0CF1CED-E1C4-907C-6969-6717C37F10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B701875-25B9-8F4F-59D7-8B7D17C4C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7299B6F2-C484-3F80-6C10-AB96CE819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BF5FB9B9-A987-FF4A-E201-41D2661B95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578D538-C4BC-708F-5BD4-99D3028608D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6346409-7226-3F70-5762-83EA9CDDB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BD592E84-5BD7-CB97-2AEF-E7E87EE0E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64DB391F-D736-6D7E-6163-B89E72CB2E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1823859-CDFB-2EA6-AD35-22271E7671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D938A69C-2483-CF2B-BBAA-16FF47F8B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68751CF-8452-BD4B-0E56-E1F1FF7626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5FDD68AC-9507-CA9F-D9D1-9D2E7C9944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4E4350D4-9A71-249B-5A5E-03D4224473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EE463F1-A88C-4DE1-AA9D-D571FFB1ABD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FDA2EFB2-F993-4C04-88EC-E96B4226766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578132-5ED0-B46E-2794-AB09926CE28B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EB5D73E-2179-6E31-7C11-FD8CCB395B4C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23C8ED1-5599-B319-A505-69075E64D8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92B2A90-F357-4B9A-ADC1-7CA080FDBAD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62A579F-ACFC-FACC-F509-9A02EBC7509A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F0C9B93-9F5F-4312-B624-A49A8FCDA02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A6E1215-19CA-1321-EF19-9C07B8577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00D40C0-835C-4FCF-9FA5-68FD06817B43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7A25E315-0357-E875-AA1A-39E6F434211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C940D6D-D503-AB62-5E0F-983DE2984C5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88F300C-E314-83B9-6534-F67AAA5F26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C726C3C-8367-4D77-BB78-B90029EA8D0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E035BC5D-5668-4819-9DF9-61223DEAA855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4FD3689-61D9-44DD-B62F-5400BB5E3F76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737744F-F753-4B15-B7B1-9954DEEE119D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7212E0AA-7C3B-44BC-9D76-58E75865F1C7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95B50C34-F3A3-4543-BAC8-95EAE8D6F9B9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EF9D3F6-BFE7-482F-A3C8-A407CD3E8E92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1DE828C-E61A-4A84-9F47-FD4A622BFB5C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3848387-7157-4F42-B63D-0A59D4CA640E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5C3B71-5013-4FFA-BABE-1E9E3F57695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3C1BA1CB-9B70-400A-9583-2503E9ADB82B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D4D286B-9D80-49E4-A7BF-DB4E1538F30C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313EBB4B-4A5B-4842-86FD-20B5BE13D86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E698322-1922-4B64-895F-99E5A0AE86E1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0DF41D1-19C2-5593-3D32-4174ECA8C820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8D900491-59CE-B1AE-D07C-A880E2C2B25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43C228-38BA-BAA8-D4AE-0A39083B1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776EE8-1D26-B36C-46B7-10BFA2D427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5552A33F-12B4-6E27-D63E-C3529F3AE0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59D33530-DC8A-8650-211B-1AC04DE8A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082C34E5-10D5-7B6D-C6BC-DE504C58C1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DC4553C-ED88-4CC7-37DF-5B10133722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2DEC2E0-0C5C-D237-8139-F54BB0FD09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92EBF9AC-F58A-A9F0-3BF5-657E0E32F6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EEB56FDE-1D90-3014-F4D3-B2EF3F2FE1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93597D6-E2B5-EC9B-6645-AFFBF6FFDF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83146B7-4318-12A6-2924-BDF61A8BED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B46DD93-22BC-4478-BDD2-AB73555A0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DB01CE3-ADB3-CD96-54E9-9206A395D0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EAFA63D1-3254-6BEF-AC01-F181B6C87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0981B7C-8930-F141-90EA-86A6AE425F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EA40DDF-FFA8-AD0E-4D29-7C895C5BD7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85C9D1A-8507-BFBE-EBB2-EAA2E4F023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2B08F9-AA78-81B2-F585-076BCB8F10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46587540-6A5A-4BCC-CF5B-EE8BE84DF9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F336FFA-6F0D-795E-3EC9-81FFCCB64C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07E1F46E-01FB-15AA-2E77-55401B45C5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DEEC636-D48E-1D4E-00F8-B827EF67FC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2B01B8B-9BAF-E87D-A68A-72C4647172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1C92BA6-2CFF-3A28-F3D3-FE50EFE2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11A6EA7-10E6-C2FC-8E54-EDD17D63B5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DCA1E973-1E64-8DB9-18AB-7415E94C4D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EAADC3F-70D2-0CCB-42DE-1C1A87800C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3254476-CDED-F2CD-FB19-F21B4232DB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04082AA-DE04-324D-7988-2311D85AE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A73A03AE-707D-CECA-0868-53E12BFA8F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5C29840-E2EA-9C23-CE77-CBAA19AE3D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D6EAF99-22AD-93E4-3DEB-904250BBC2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4BC9107-2192-4A9C-E5F6-C4777F3FB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41D98297-A274-8EFC-8354-4BA77AD29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6544A-1500-6671-7648-3ED307F260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33AD8BE-D595-2B32-6483-7F051D5F56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8E860B6-54A7-29AF-54D4-9A6EC1BD0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42FF9833-7014-2467-75C4-42F048182E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E69431B-81AB-EDC5-4613-3B27B4EDBA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287F3EF2-C26D-AB57-0085-3EF09E888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24FDD1AC-04E9-B644-BF16-0801CCF333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C26EE33-C471-7785-7A8A-6DB044ABF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62FC2312-B49B-1B62-4A7F-C917B854D5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DDEA01A-3363-82BF-695F-328722A276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7C1CBA0C-AB65-1D98-EDA4-00A9218D7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2DE502D-0E01-D460-6219-93818BBB3F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FC2445A8-6ABE-64E2-B095-E13FD896E35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0BF1360-B5AF-FE04-89B5-712BD6C5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42D9C66B-BF26-A476-FBCE-E362819759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C0AC6CCE-DDD4-4ED0-9FF7-8068AF24C7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3339426D-BC19-8180-AEC0-8053BAD7FC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DAC25BE-B2FB-08D3-B400-D1AEBDB6C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8F6EC9E-5F48-6326-BB6F-AC7409BDDD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B63A177-2292-7606-2BCA-9147914D1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984505B7-3BC5-401A-A6DD-2D92C18C627B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4184218-F667-43CE-A107-6288B12B250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F85B0FFD-05E5-0F4A-74B7-D3A0A68B23E2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A4CA3D3-838B-BB93-4282-E4D3F90FC3DA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A0F1408-D0D3-DC8E-DB7B-FC66AF8655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34996DC-7F95-46C9-BFAA-0E6558EE994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4AA2E11-B834-9598-08E5-A9B3833CE942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D478FF3-FECC-06D1-338F-B2FB096FB92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30D1EE0E-9227-5A7B-F680-6DD408631B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29D900E-51A2-422C-BBCD-793A774CE16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CBC7296-3EC0-3CAC-C42E-13E32E1E235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3A179EBE-A1D0-405D-B330-65B79C5D4FBF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67ABC288-C96B-AF99-2B20-A062351B5B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03D1A8B-C74C-428C-957C-6672C2D7B6F6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E759B79-8EAC-452D-8FF8-C4B74A6809D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4810590-E211-401F-A4DB-FEF21BCE8BD7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25C12E8-8A5A-4633-9591-6692BFC46E6B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9E4EC3E-8319-49A9-A85D-426BB5353FFC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E0687C0-32B7-4963-8595-A8BE71D3FE36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48E73CA-DD35-4C4E-AA00-425CCA49C43F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47D0A59-6D0F-4167-BFCD-15FFBC08A473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3017793-B95B-4B80-B2E8-C1387A964768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E9F566E-05A1-4366-A438-697089FDCBFF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52E7AE-0C7A-4E21-9BFF-495EB7317A87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8DE564-4506-47D6-BBC5-E1B7506B5CFE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D7CC6AB-8CB7-4106-B728-106295C15712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1C6D41CB-8DFA-4895-B3AA-605E6CCAA8B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E230F3D-A9ED-6F10-71EF-C36F8B4AE5E8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9"/>
            <a:extLst>
              <a:ext uri="{FF2B5EF4-FFF2-40B4-BE49-F238E27FC236}">
                <a16:creationId xmlns:a16="http://schemas.microsoft.com/office/drawing/2014/main" id="{038BE27C-99BD-5A7F-215E-C5E0293F7DB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D3DE8FD-9C0F-779D-2D1C-FBD77135BC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B8C3342-1CDE-935A-09E0-F9B480F640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33536AA-D06D-4D56-EF05-7613AA842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CF9ECF34-293D-D0E1-9581-D90A5C0E25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86F2AE3B-4A8A-5042-F241-09E90F55C0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A9B72E3-233B-A2B7-D20A-A0A0B44936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9DDB5B50-459E-5D44-479D-795B365A19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4C41F77-DE07-FFA6-BF81-3E52E0BB3B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C75E849-AC69-4837-6807-9C93543A2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94AD263A-3965-A013-9521-B43E33CFAC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2B75CD1-95AB-75CD-9BB2-2640ADBAED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0C1F72E7-D27E-F776-D138-7D1099245E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095F5CD-272E-B4C9-B711-3A572BDC4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2761D149-6866-34EE-62A3-7EB5E0E1A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0E9B902-C5C3-8E90-9034-94E54E8090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228598F-B02F-E904-066A-C4A6EDF7C9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672FE7F-E380-D640-54D1-B523CE3B4B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0F2D319C-E8F5-F408-C05B-2CE025405F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B04CF4E-36FE-EE19-C7BD-8EB60E3942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85A1A340-0654-FBC5-29A5-3CDB0F5DFB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7298DDC0-28B1-6B1A-F5C1-6D7723C865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C9200EE-45BD-5F3E-04CF-B5D968BB85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B05DFD-CD85-087F-4F06-1C5A6497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D161BEF-7C49-2B87-E2E8-A7EA275032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D33F564-EF8A-CE30-2116-B9A87CC08D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E240480-B4C7-C5E6-0706-B4608C269E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49BFD7B-1FC8-80C8-641F-3A94830A5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ED271A7-A677-1B73-5394-84EB4BBA81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7818B31-0149-4847-42BA-68C972A44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169DB83-81B7-09D6-605E-8A8FD82087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41BB7FD-15A5-4E73-885B-70B5381FDC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84F0D7A9-8150-BEDF-649A-2349A2D2BD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7C96492-0054-F625-FF81-FA5D05EEED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EA61137-28DB-56C4-FA7B-E449566C5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5F45B434-3ECD-F68B-5B57-C19C225107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37030EF-62F7-E7C8-F247-7C3EB6D44E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F2C54F8-33E7-3EC2-2291-E447A058F4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B26B0D7-F363-E526-6DBE-BD8D261B2A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7BB1218-7CBF-A4E4-FDAE-BAC553A743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606AF21-A015-61DC-D22F-0201FB4D54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4400EF47-56F2-B073-B043-CD4BFB3F17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55F9126F-6BD4-ABB2-3472-4B6B9CF297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731578CA-4FA0-1C8B-95BB-ADCE59143C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6C8C1B60-BD15-6D87-38D5-F295FFA08B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8B51820-0917-0CFA-7CC3-C0D83DADFE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E15EA435-CF17-A70D-BC1F-7DB3B5276F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AB2403C-FDED-F234-581D-1836E3E75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27CDAD5E-4D8F-74A7-B7A3-5698C85D85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C67DC626-BF42-3366-688E-734FB424B9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02F8FD30-9407-8593-8C59-F24B7BB5B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A9FDCAC2-BFA8-0C2D-D0D6-42043DA17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B495E1BB-7F8A-6FD0-17CF-45F7A3AB6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9325B4A1-1A45-7645-1249-D29892F30E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450E8A4-E1F8-FD33-9BE8-482F4D4340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DAB6AAA-B889-430F-8944-99F24A5176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6FD5ADD-B241-4D8C-8157-6FA6CAC20FD1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9DC128B1-794D-F949-9369-FE45E7DCBA1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4486A1-3AA7-522C-3D03-E43308E0FDB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0877490-4529-9DCF-8620-0164C04394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1B18C73-5E60-413B-ABD4-E243B07755E9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4086EB-02A8-0898-BAF1-FDF079CAB7B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54EA23F7-3125-05AC-4059-C457A85538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AC0689F-5036-E699-6391-533EC0C756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40AA14D-415A-49D9-B872-7C28333CE4A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B7C88EF0-A2A4-80AF-B705-79AA96FB85D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5881FB1-1EED-D21B-844D-EE872B3A361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4D2EEC9-BE25-DFBC-C737-0B18D028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87878F8-4CE5-407C-9611-E2EAFEED07A5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A9D08F3C-4C2F-4EBE-9E22-65B21D2BAAE7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FDF3D85-074C-48FE-9478-815FF0A0201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FEDBD5-A299-42F1-90BC-32C9CB7E7D98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9A555AE-9FF7-49D2-B7C3-26A530C8B4C1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E6A322C-8AF9-4E30-B870-534B07022E5C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C2E64DFD-3A1C-48B9-A4FB-90D367FB4450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A1EEF75-25D2-47C3-83F3-B77995CA6512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BC69E26-B7F2-4ACD-A82D-4E0E4B3EEC31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2627970-EAC2-440D-9CED-5CC96C10A764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8D83D04-4A33-4291-9700-5BF300A72464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9F7250A5-FA38-40DD-AFDB-4D797ED39BC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BEB9C3A-DB61-4E02-A089-D1694C8DBB5B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93A6028-72AD-45CA-AC17-D301F6936B5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21A8EA5-16F8-6AF4-683B-CC7A050A412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8DDE682-7FBC-27DD-76E0-F879BA0AA290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5ADFA96F-CA5E-B87B-93DD-669C6C47F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6D5FE971-9EF1-5932-A40F-5AE044FEE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536F916-16F8-AB4E-E648-B2A52A1401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1217239-61D5-5CA5-5E9A-E8C1B00EAC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1B1A7192-544D-7379-71F5-72E771E47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5D8BF84-D43F-F338-665F-0D357A5A12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AF92076A-8CB4-9775-2834-305E36650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9EC4561-3CE0-97E1-EDB7-66372C355C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2F654B9-84DC-F971-FAFD-35A9044DD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60C69738-140D-59DC-D612-536893F9F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B22D281-8D7A-A4D0-22D3-943F2FC345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C93618F-4C2E-4F6D-1D02-F8224A986E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9EBAF6-3F4D-AC1F-D9A8-C470B63BB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1CD4158F-6191-B0C0-7D83-BF813115DA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440F67D3-126E-75AF-7136-1B71371619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33C49EC-3C58-F3B2-8318-914BE3758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9DD4D297-EE4A-8F54-0A70-3422355CC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9AE1DD0-2E03-A0BC-C79D-F162FFDBFD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8B45984-5816-70DC-330F-954DD2A58D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482DA1D2-321D-2D56-6B5F-E82D0B566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2D854BF-6A77-9866-D867-18F6F269F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AC348E4-750E-19A2-84AC-EE9A2BB21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0CB7B9F-9AA0-D164-7B5A-6397F9A15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AA2307D6-647C-A3B1-AE9B-9DF407495F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9EC6B3-9AA6-8D27-1EFD-477DF4F036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BD00B51-A8EC-3788-7137-B94E3F6C2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C587F0FD-490F-C043-A2AD-BF71CF30E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C7BE7959-7096-CF5C-D88E-5CFC57A669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C00E10B-BC20-9062-EF69-B14372EBD6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0A23BC7-8F8B-8937-86D8-983CB3EA6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E5A4F8F-656C-CDC5-8B99-AF52D5A0AE7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2F704AD4-CE6B-7538-66A8-40C2E9665D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A606A868-D76A-176C-FE61-66F7E72EDB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12E1F9C-EDF6-A7A0-BA7D-B565D2F4D4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15FD2D9-6400-D2A8-AFA3-53E8797295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ECC1043-082B-39D7-456E-8CC892E4B6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B80E1AF-9ECD-4A98-F870-ED0748685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7E025C1-9556-2B0C-1177-0E106E5FE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84FC247-0A43-60A1-7C6E-C0DA94733D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557E6EA1-B760-FDAD-CF3B-6474ACA6BA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C9C79386-3952-DDA1-FC58-57A7FF2538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19813B-D8D8-6587-A0D3-B29412D2DB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39C47C44-D759-79BC-DF5C-5D933DE9D4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576ACDD4-360D-77A2-A34B-76525AF42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962FE99F-D0CE-99BC-45D3-9F2DBDEE7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CEA17DC-5979-2AB9-70F5-045A0724F7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1D71C146-3D04-97F8-AEC2-FFC6F86478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E1AF3DC-A847-621B-7807-63578844CD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245779FE-48BB-8556-F328-D8EE4F6518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E96448F-8F05-969F-6C36-BDAFC599A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F1F05A3D-DD80-284D-3DD1-81DD299454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F582879D-085F-0586-23B2-D4AD5B6CE6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05CE1672-713C-D305-9721-BCF5902509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B4DD1379-81BA-2241-FFF1-30C1121C4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F2C377F-CEF9-41F7-B970-AF8FE63C849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D6BB2636-033B-4365-AC2A-2E7D48B72BD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9BEC624-ABC4-3966-67C8-972220F9021F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D9D9CA65-E6B3-D4AA-56B5-B21A9CBD689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30B26AC-AFD6-D737-3D64-962CB7E0BB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C1E2066-FEB3-45A4-AAF6-033523CC563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52CC9C99-9814-111D-0423-1DF9D670299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74F683F-A3AA-527B-DF75-BC865877103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C7130FED-6BD4-75EB-CAA2-6529B5688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FB8DBB8-2C3B-4E39-BDAC-F27D5A90D16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D08CD5F-BAF0-2C76-C3C9-E9973D028C0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116C09D-4FDB-76C9-F280-CB39C210927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8D1267A3-1DC4-D728-BFAE-821DD125D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5783ACE-370F-47A9-A363-3946C2A1B433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9EAA7A1-3C97-41EC-8146-FFC353EA673E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81E2A18-A428-4FF4-8A34-4490588E939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C745548-3B4C-40C3-BBE6-338C05E64051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970918E-A2B2-4229-B3A8-927B55598DDA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C6E49E3-FBE2-4561-BBE2-64E464D0CE67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7B115E78-796B-4DA0-8BE7-4E87414386FD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6191DE7-CB8C-4F3D-99FE-5A773D8075E1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E6014E4-042B-4CD9-BFAA-795C580113EF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3273E29-5461-4468-AB7F-FEAD4AAEBF43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A5BF3EDD-D7D5-40CD-8FE3-6BDAFC1D061D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9779BBB-B351-44BC-B19D-299A9A059135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5285B24E-D95C-4CEC-8BC1-2F728EC7AED9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C22C4D21-5BF7-4F2D-ACCB-1F13CFB6BF33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17D3A63-7C7A-5D3A-9A72-E80D24785A2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2"/>
            <a:extLst>
              <a:ext uri="{FF2B5EF4-FFF2-40B4-BE49-F238E27FC236}">
                <a16:creationId xmlns:a16="http://schemas.microsoft.com/office/drawing/2014/main" id="{9DBFB4B8-13F1-76A0-9FB9-2163CACA6321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22E28658-D903-E643-DA17-846094544F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2A97182-F512-FE05-B810-7012D0CDB6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670E6CA-AAB2-2768-4464-A7ABD82FD1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79319399-84AE-8E84-5ECB-D1F4A868E8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5554DE2-2112-C56B-64C2-C133CE2AAD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89E467C9-CEC6-399B-88AE-A30C7D0318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9B7B6B5-B1B7-E5AA-A56C-24F19C853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1CA5424C-6CDB-73C3-C031-58BE9E9DDF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87CAD9C3-0858-ED3B-2A16-FC7CEBD549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650B7B0-7FC8-31E2-9152-FEE9B949C7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90AE50B-2D9C-DE45-B3A4-1AD2DD9C2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B4523C38-18B7-A86D-7852-089938A431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6C1A0228-9D96-1027-9A4A-68CC487546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FA1E22C-E316-8C35-3D7C-7B1F8C045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E1A2B1C-85D6-734F-94F8-9E9C7DB1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92161B2-54A7-A82C-7689-93D31713A8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D3CA2E4-C919-E0E3-C03F-D16896673D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C3678DE-E387-43DD-415B-65E440D171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E979ED2B-5AF9-DA5A-CCAB-F3725EADE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B78D5DE6-F22F-1F72-8A70-044C366DD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816F10-DC13-13F0-1DA4-67D86B297E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2FBB8994-0598-EA52-4729-98E09B12A8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6BB582C-102B-1FE6-FEEB-4DF1B89DD5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681BB4B-FA3C-4F3B-A4ED-BE2C6CFED6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410C4D78-3ACB-646C-8E5C-73AAD82557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C00199-10F9-9A49-E442-AF6342124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33E5172-D755-9E8C-1125-5EF03D3C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409ADAB-6704-18D9-C730-48A5B37F41B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C921152-11E5-D50B-2200-CC9B1C346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476BAD06-FE78-3C23-4E4C-CC5BD79C53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DD3A683-79ED-FDF3-4004-18199E271F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57293DB-4613-CEB8-3976-E1A9FDA99C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C1F489A-330B-670F-BB87-B00199A0E8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35AB7A6-1FC8-19D3-7BA8-1422A1A306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3447F57-20FB-B490-6B58-B2C27D1262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F8D8454F-20E3-0596-DABF-098A819D5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400708-7226-8D17-EF24-0F601C60D8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052134D-963F-344F-24E1-4451F6E58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66FD9A2-2FED-9E31-A192-168C051C70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73E4431-56B9-2B63-9B0A-9BC462E6F1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64375C7-D1B9-12B8-5061-5BCF129F45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EE87D6F3-67E5-4C1E-49B2-FB24F77C85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5FE032F-A06E-7A63-5A4B-E40D00863C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DA4E1ABA-6F28-68C0-8F43-EFD3EF34E0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FA16216D-DC45-9D5D-5091-F8D915DFD0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47B6337D-288F-DD8B-46FD-44E03DD72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D4ABF519-1536-D4F0-0A04-2B04AFA4D3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90211619-A85B-2E8D-F5DB-ECE11EBBC1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01494BD-3D8D-928F-A7FE-6A310E9D73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D2EFC454-816B-63EF-6ACD-8580E14CB7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B460A0CD-416C-3380-0C87-657D2AA1D3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3BB5AB4C-3B8C-A670-71EB-F9CEB6F26A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49EE3903-948F-180D-D82A-81E51F829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915DC976-59F2-1601-0E24-59A14868B9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50426F99-DFFA-4BF7-A7BB-BC4F0BFBB23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6D57CFB-9909-4694-B4BB-65E776A3F4A7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E15BBC9-6489-5B54-4B9E-D7DC9ADE62F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4635443B-3C14-1E29-7772-B30E6C9B7F3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8F1C54C-FCB5-FD04-7AFC-229DD5B3B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8CDDFB7-8586-420F-8320-A936D5F8258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4F12FEFC-CD1B-1167-BBE3-9771FE05D6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3980B74-83C4-1AB5-311A-7A01B40B71B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25B80A9-B6DB-BDFD-38DF-746D2C473C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63A2D60F-9E77-43DF-B0E9-3143F25DC44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09F2136C-44E9-4EFC-0DE5-A4B1C64880B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2FE04B0-B01E-502C-0965-E986A4375207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6CAE510-1F9A-787B-5B0A-6BB1130FAE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162945-F5AD-4E70-8D81-026065DDD0E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885F6B90-7C9E-4629-BB16-33F1663D7BED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60E01BA-6D91-4819-BBA8-A49C14277E6B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DD255DA-3DCB-49A2-ACB4-354C6F3EA10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5BE9E25-062B-4F06-86BA-EF524AE1D03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2DAD68B-CCB7-4051-8D4D-A011A3CDB93A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DB2C9AA-EF05-4D08-94D3-02693899E0EE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665BA71-E5AB-48AC-8B74-0C58E8C2C950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F1131E7-6505-4A18-978D-5FF2728E1F7B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C468FC3-A44E-4D5A-91D9-51598B20F53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A31207A-7062-45A1-909F-005CD035553F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23104C70-5AC0-4EFC-8999-1FE8D3883A8A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7BD5BC4D-743F-48F1-91AC-351796AC39E6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5F04D53-0E58-4159-B8EC-5902C195166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86268A-7C40-0FC2-FA9E-00E7BC55C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4"/>
            <a:extLst>
              <a:ext uri="{FF2B5EF4-FFF2-40B4-BE49-F238E27FC236}">
                <a16:creationId xmlns:a16="http://schemas.microsoft.com/office/drawing/2014/main" id="{9D42FDA9-0397-9678-C5E2-BBACA98DECC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E1741F5-0F67-A0D0-1F57-CBB1E47A3E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16078E0-522F-3AD6-3A57-594191CD99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D71F3440-8669-5950-05E3-9A586FCC7E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CB5DC33-D399-4ADA-E55D-64ACE6A0DC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55406587-C135-2EC4-C4BB-33AB92D86E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3B54837-57E9-3C31-E7AE-47192E557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4C9C656-C319-D5B7-7A75-D34ECE10CB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8CD41F-1ADC-AE07-988D-E43A83709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1A958C70-789B-B57E-B133-06C666F92E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446D0C-38BD-2C42-15BC-D6633D6B25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E873A63-7043-F429-6C25-9D605C1454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D49538B-8398-1481-42D5-94DE8C0AFA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976D6825-4933-08AF-420F-A199FFEF54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6E599AD-3DEB-04D9-97F7-903EE288D4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58490B7-EDAA-8BF1-AD16-4DC9DAA84B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52173DF-6598-C891-A480-0DBC7071F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A82093A4-F7CF-B74C-6E57-5E75D248CD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82CAA21D-448B-EE22-9CFE-B467DECC8E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2A30FC7-B348-442B-2641-24334117A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20520CB-2686-DD1A-6AB5-DAAB171D2F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19969B2-B361-13AA-9BAE-2AF4F8A38E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BC4441D-388F-1BFF-DF18-8FD230F5CD3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1D2915E-5050-32E7-734C-313CD8582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19B073B-913D-8EE4-5201-1D01B5181E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BF65E2-BEFE-CBC6-7344-3D6412568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4856414-788E-1635-D55B-DE962875FF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B6E7D312-8D15-AE83-397B-0D0518A816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52CE6B40-A0F3-F63E-CB68-4B259D8CE8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AD46BB7-F6FB-289C-4F45-686BB826E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DE91EF1-8EE8-232F-AEF3-7C1C0A0072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20BCFA08-46C5-DB5A-85D8-5523D9BA5A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F4AFB5F-1618-CE47-A719-BFA939DE11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B12E2AF-6DBE-260D-5CDA-7FC9076C03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4B0657B-ED81-A638-1616-D557E3A94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11628480-B413-261E-1421-D937337E5D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4E0E54D-DE3D-81F0-5388-EB7F795E8F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89826C75-5809-EA4D-C851-2A96D01233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E84C2EE9-9492-7155-71D0-D81D28F290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4A7FDCE-8C2A-D6AD-2B8C-4AEA3A2B0E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D279B5BA-C78E-3091-39A3-87098D50B6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EF820B5-6BF4-A5C5-C641-0C7533E048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902EAF17-0F67-F00F-9832-10F1772694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88114DA-CD5E-F578-9EBE-F3D7490FE3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BFDE1EE6-2E40-11A5-37E3-FD08ACC1C3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EAD4BC2-4021-1EA4-CE43-AE45D31F87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8D442F26-6F51-BB0B-830F-4B28EC903C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ED2E7E8C-043B-4440-F465-5C8560393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02560F47-723E-6F7D-5BFC-47A46C4286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BBDB544D-EED3-B35E-CF2F-EC168C44C3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79A36E0-6C25-B855-A067-91E553E463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DF553C6-53ED-6AF4-F454-A07FA80204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26174C6-A65B-B59C-A07B-5B690CB1BC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6029EAB1-225D-E31A-7626-851509570B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528B270C-E42B-0402-63FF-F2C0E42FF7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531DC3C-5E73-4283-AC00-3BFF293C2DB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202EB2D-2518-4D86-81DC-F6CB5207FE0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36870F16-609E-6E02-FC5C-EED8985EC161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52D6961-BD0B-8D33-55EC-B6D0AEBA9C1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87FE841A-D005-365D-6A47-DE6D815F6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616E7BB-B683-4A60-8406-61500D82E8A2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35B8889-F1A6-74EC-5BCA-0B82878C0E8D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020D2A0-19E5-91C2-42BC-584A78895539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B00FBABE-49F3-3CE7-E781-9438644B9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A8849D-CEBF-4E34-B35B-A3088629D8B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42177403-DDDB-05F3-4E2E-352B0FB43FE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AF78BF6B-98C4-473D-1A84-0ADCB66DD362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A1DCB3-0422-2319-38A4-25D5B71412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AE0C83C-22A5-4166-ABC8-B1C2215FA6A0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C0591B40-258D-46A3-B176-8C9FC4A87054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6B0B9C4-5848-4B23-A8CE-314087AFDC94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B899EB72-A60B-4A0E-957E-D2913BF31C62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4EBD764D-D7C3-4676-8831-FC50D112A079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A606458E-2C5B-41D7-8911-13304B890431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BC64B59-3A0D-4A11-9DB8-CFF63530E67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09B6CA5-3574-4F61-BDF1-A0C2A8091AF5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52D0C5F-E3CF-42A6-881E-E46D92E459F5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AA2492A-4C79-4BC6-AB79-F205CE3A1CAE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286FC81-504D-4EC8-87F5-F0439D760399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86CDB56-C7A6-4B7F-BD47-933826BA3501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87A1ADBC-D083-45FB-B8D6-A09E10951DF4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D277632-CCB2-4ED6-8DEF-77A4F036D29A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8DC3245-734A-3F58-BC62-E5ACA202C7D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6"/>
            <a:extLst>
              <a:ext uri="{FF2B5EF4-FFF2-40B4-BE49-F238E27FC236}">
                <a16:creationId xmlns:a16="http://schemas.microsoft.com/office/drawing/2014/main" id="{87A5DD91-9D0F-139C-E2F1-E1D49B2F4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FC48335-0252-710D-20E3-8B448D85E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F272A07-A6E1-F2AA-EDA6-8CA66EEFAB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89253570-685E-60A8-A030-49BBA27CE26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0B22C3FB-9190-F712-427F-E06100413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7A0D8C86-B1A2-BC69-4929-65F2B828F8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BB485A1-4B29-6F50-A921-7BBE66166C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709388A-5CE5-57B0-4B1F-99010D79AD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46A4737A-9CA1-0BB9-2A14-75E818DF1A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9238B3D-6F11-983B-36EA-C39639BE78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C3DDAEE-4002-7608-0BFF-252BF617AE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ECDDB60-11AE-B03F-B85A-B69B0F627A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149AA86A-E985-BC6E-F933-14353D7AB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AA54B56-F0E0-DB71-8287-54D9BBF4FD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9930DC3A-258E-DCA5-EB16-899C89F09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002C9E88-23E1-E9A4-438F-99D7552C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13F7E65-BCA6-8673-3A8E-0F61615FE1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CD3618-A18E-FD27-C51E-2D673AA68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52184537-6A49-AAED-982E-2A662EE3F9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B082C5D0-EC6C-7C8F-F571-5B22FF68D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9E46D44-84C0-2043-7D58-E6D54A47B9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91D844B2-8BF3-191B-7DA8-B945E4F67E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217C2D9-A7C2-BC9E-764F-C408D57D68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BDF94D57-5B76-81DD-9DFC-D6C61C6824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ED09E3-2632-0B63-4780-567F8B346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40511C9-3B4D-A123-C638-59119AAEC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62AFE6BD-14F0-E91F-890F-27A21E6000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FE057C9-A28A-AFBD-4C5C-DE25B52AC0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77F8189-B09A-7424-224B-1783916C4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6AD30A1-7156-7840-2217-A6A8EE227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07FD969-ACD5-422D-D40E-333503B29C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4EDAAFB9-B23B-69DC-94B4-89780CDC2E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74216D-9FF7-F778-9B7F-0179FFBDE8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D2E062E9-9D82-7DB9-BE0F-0CDDD585CB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61F58DF-99EF-3DFC-24C9-1C01DBEE5A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173E307-2EB9-2CDB-DD12-CE5C87F5F4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2CDE956-18AF-95E7-CDF2-F0B4A3A4C3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1FAA3E7-4E9C-C694-EEAB-F0CBE202C4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9BAE3AF-BDB8-3DCB-EAAC-6106385575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4BC93B42-0C9B-1216-CE6F-0F684C321E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ED3E49F-747F-3FAB-5391-678E9321E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8CBC1234-D752-5EDE-65C9-9ED82EC889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ABBD983C-A9A9-B0B3-93BE-85ABDFBA2F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404A287-4960-24BF-5D47-16CCC25C7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83702FBE-F7EA-C5D0-5861-AA510C23AD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568FABE1-0823-AD60-7EA1-D82D1535BE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3D386FB6-15F1-DFAF-0505-A0A4B5ACD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2AF77737-5F22-7C4A-7B63-F62855F38E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30195B57-938B-7FC1-65C7-A438B9145B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D70273BE-ADEE-5747-AF5D-0F02C86A60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ACC1B6C5-740D-AC01-825C-88F2AFACC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C063768-6131-C1B0-12F6-62799310C5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B734C07-8FE1-EFB7-923C-D821DF123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1D599337-1343-7EFD-D39D-068F1EC6AB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DCAB6C21-32CD-4C4C-FF8B-CD3BB631B7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EA4221BE-221C-4546-ADFC-0EEE44E9A7E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DB9E263-2B79-4D91-9FDF-56AB0A56C66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0A642C2-AB5B-107C-02C4-9A17AB34540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0B2E2334-255F-417A-D92F-F481182E7CC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E362302-FDCB-9157-C019-36B0B5B2EC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82D25D4-3D2B-4AFD-9DDB-ED4D5730C3D1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C830DC11-4111-55D1-837E-1D33C373196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9D8DF599-903E-7426-0CB2-3F6F35CED01E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626C63B-6058-E075-4998-8937AD84C0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BA805E8-EFBB-4F30-95F2-00E97B3763A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CBCF0B4-D4D4-BEE6-109A-8C93C7BA499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46583B80-75CB-DF3D-6FC2-1396D8E2D06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DE653C7-FB31-E923-891F-AD8A0FC33F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4352CA1-BC01-4949-B249-4E01F359AD8D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9FF3487E-6CC5-424E-A339-A2FB508DE7C0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432A656-E810-44F2-9A0B-CB4330F2E18A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469AB186-76DD-485E-A5C1-C6C60EF15810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CD451E0-0C31-4138-853B-C30309AA5590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08E3560-D4FF-42D5-8A8D-5075DF43C9F0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1818201D-1BD6-4105-830F-F5F04C9B55E5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94B0763-9CA8-4F48-BD26-97046D0816BE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DE197BEC-8C5C-401A-BD30-561EC112728A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397DB2D-438A-45FC-9FB7-98771A26CE02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2E50061A-EC66-4DD6-967B-968EF40DE420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37AA741B-76E6-458E-9ED0-C6067BB3345B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23D56FBD-F66C-4FE1-9FA3-06715A37B3AA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BFCBC50-78C6-4DC8-B8AA-420CD640F8A2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A7956EB5-B007-3160-D6EF-1F231FAE91D1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18"/>
            <a:extLst>
              <a:ext uri="{FF2B5EF4-FFF2-40B4-BE49-F238E27FC236}">
                <a16:creationId xmlns:a16="http://schemas.microsoft.com/office/drawing/2014/main" id="{706C90F4-DC3F-C482-3B6B-D76444C571CE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FAAF6917-F975-6846-4498-ECE537F72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28CF1A4-EF9D-75A9-EEBD-F2FF792F649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EBE038-5B6A-325A-5B9D-1ACA90FB33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465BA08-AE79-8113-032F-1C2097D618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D169C5B5-FE62-6FB8-AD1A-B21E6073D1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E1249E73-53C9-0CFA-19F1-F6F33F0367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45B5368F-8282-0C88-FAF3-8C995765D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CC8D3BB-E4D7-096C-CC12-B5C3A4173A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F0F8E4CD-A000-8FA3-7242-D9675E57B6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08AB6E4-59D2-8B26-A9F5-F553F20B3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C43B9869-9586-70B8-A1D9-7BFADCBAF8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5F65035-A119-BA2F-BCF2-835E9E3F17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EF841D8-02CC-D466-9977-887F9E1654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F3DB89FD-0CF7-BE84-2984-9693834D3E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BF26CD1-3D57-63B6-0E41-5D9ADFB3C4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2189EEF-175A-1855-37BA-458310CBE1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658DA34B-CCE0-AA74-EC30-8E356FB22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4D2A8DDB-F91D-DA23-A4C1-4338D70FE2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C3CD7910-FB15-EB95-5492-ABBDDFDDC5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279F730-7B3D-AA34-497D-E17FA6EF2CB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21DA68C-2A98-459F-57B4-355B0A5702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4740D0E4-7264-4923-A9A4-D01B128C9A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D14C56A0-38A2-B2F8-E574-37892A0208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D3B0A7E-F991-D8AF-25BA-F1AB0D537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B2C7337-51F4-979B-DF0B-084E37F70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A2D609D-F9DD-70C5-3AC2-1F70603530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F78B4A8-E34C-2D6F-7072-F7384171AF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F8674A16-2E35-689A-326A-7E6D0F76A4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6D426F1B-F034-792E-8156-CE155479DB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BCDFA4E1-6C3F-AB68-5CA9-74B8A2E344A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3CDFBAC-0411-FEA8-FB5C-7D91198322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040A1441-4DEF-3AB5-7823-7F64435FC6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68F63F3-E416-31B3-AFE3-77D4676DEA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173771F-957C-71CB-01D3-A5BB7B798C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273B2DEC-0699-207C-4A75-C1AA1041A4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B3825B3-1D6A-8783-0C3D-37F378BD5A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DDEE1DB8-2DEA-6C36-406E-0CFFB7F18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CAE6186-5F59-E686-F8FE-4D60E9048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9125FA9B-D1A7-301D-6EFC-AA8685047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3F3F475E-A39E-6DD5-0088-CB290F29A7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F39D055C-2D8B-3F33-53A0-82F5499DF0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2B8999DE-E25B-231A-1FF8-114FD50FE6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87D0FC9A-B996-0BAC-7DBF-B98AA9CA861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94D3AD57-F1ED-BFC2-567D-04702E3CC2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E7C330B1-C489-DDC2-73FA-F3ABD13D87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2C62AD38-2E40-CFAA-63A0-5352B9358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C7DA61EC-85C3-19B9-FAEF-A7332AE270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15FB2514-F7B5-FDF8-E4F2-4CD74568FA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E6631905-4473-D418-9233-4A1C72CEC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2AA6B7DB-FCC3-E8EA-86B1-5F4C85E955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629CCBB9-EADB-A0D9-A740-E02B451FAA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6179659C-7379-565E-B41C-D252EC7FFE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FBFF88BF-EC92-7B23-0D04-02DFD2BFA2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04566FC6-E802-24F3-1187-AC6C2F619C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42206EF-BFFA-40E9-A1C8-ADB86750994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8995622-8F50-4A87-B3E5-E7B5D12FA69D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F4C576B-592C-A033-8BFD-00BB6958CC2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3AD84B1-05D1-987F-664E-C8CB1D26AC5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C8A5AD47-3A2D-0E29-7639-688B3E36FC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AE15CB-AB09-44EF-8F27-0785C6B34F6B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F84A505F-48B1-C2E0-F05B-CB228CD9586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16545687-13B7-5C11-B046-C2C22598FDD5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69A42A60-8E66-229F-8DEA-D55E32BBADF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A8A046B-E524-4FE5-8FCC-563FA04B92B6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AC34C8E3-BFFC-8D9C-7AEF-918BFC74D4E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033BF7C2-52D2-A3EE-057C-2DDB6C227FB0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6B9D776-239D-3B48-751A-44F825D127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56091</xdr:rowOff>
    </xdr:from>
    <xdr:to>
      <xdr:col>4</xdr:col>
      <xdr:colOff>987954</xdr:colOff>
      <xdr:row>6</xdr:row>
      <xdr:rowOff>151341</xdr:rowOff>
    </xdr:to>
    <xdr:sp macro="" textlink="">
      <xdr:nvSpPr>
        <xdr:cNvPr id="15" name="Fluxograma: Processo Alternativo 1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0CC0999-78F9-46FA-90A6-8ECD317915D1}"/>
            </a:ext>
          </a:extLst>
        </xdr:cNvPr>
        <xdr:cNvSpPr>
          <a:spLocks/>
        </xdr:cNvSpPr>
      </xdr:nvSpPr>
      <xdr:spPr>
        <a:xfrm>
          <a:off x="1594379" y="818091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160866</xdr:rowOff>
    </xdr:from>
    <xdr:to>
      <xdr:col>4</xdr:col>
      <xdr:colOff>987954</xdr:colOff>
      <xdr:row>9</xdr:row>
      <xdr:rowOff>65616</xdr:rowOff>
    </xdr:to>
    <xdr:sp macro="" textlink="">
      <xdr:nvSpPr>
        <xdr:cNvPr id="16" name="Fluxograma: Processo Alternativo 15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19877AD8-EEA0-49EF-8841-8187984D319A}"/>
            </a:ext>
          </a:extLst>
        </xdr:cNvPr>
        <xdr:cNvSpPr>
          <a:spLocks/>
        </xdr:cNvSpPr>
      </xdr:nvSpPr>
      <xdr:spPr>
        <a:xfrm>
          <a:off x="1594379" y="1303866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56091</xdr:rowOff>
    </xdr:from>
    <xdr:to>
      <xdr:col>6</xdr:col>
      <xdr:colOff>15608</xdr:colOff>
      <xdr:row>6</xdr:row>
      <xdr:rowOff>151341</xdr:rowOff>
    </xdr:to>
    <xdr:sp macro="" textlink="">
      <xdr:nvSpPr>
        <xdr:cNvPr id="17" name="Fluxograma: Processo Alternativo 1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A311ED9-6257-44B1-BA4E-4B9FFC921A88}"/>
            </a:ext>
          </a:extLst>
        </xdr:cNvPr>
        <xdr:cNvSpPr>
          <a:spLocks/>
        </xdr:cNvSpPr>
      </xdr:nvSpPr>
      <xdr:spPr>
        <a:xfrm>
          <a:off x="3012810" y="818091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160866</xdr:rowOff>
    </xdr:from>
    <xdr:to>
      <xdr:col>6</xdr:col>
      <xdr:colOff>15608</xdr:colOff>
      <xdr:row>9</xdr:row>
      <xdr:rowOff>65616</xdr:rowOff>
    </xdr:to>
    <xdr:sp macro="" textlink="">
      <xdr:nvSpPr>
        <xdr:cNvPr id="18" name="Fluxograma: Processo Alternativo 17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DDFCE83-EC05-4457-A4AA-62B3E662A84A}"/>
            </a:ext>
          </a:extLst>
        </xdr:cNvPr>
        <xdr:cNvSpPr>
          <a:spLocks/>
        </xdr:cNvSpPr>
      </xdr:nvSpPr>
      <xdr:spPr>
        <a:xfrm>
          <a:off x="3012810" y="1303866"/>
          <a:ext cx="141287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21165</xdr:colOff>
      <xdr:row>4</xdr:row>
      <xdr:rowOff>56091</xdr:rowOff>
    </xdr:from>
    <xdr:to>
      <xdr:col>7</xdr:col>
      <xdr:colOff>437091</xdr:colOff>
      <xdr:row>6</xdr:row>
      <xdr:rowOff>151341</xdr:rowOff>
    </xdr:to>
    <xdr:sp macro="" textlink="">
      <xdr:nvSpPr>
        <xdr:cNvPr id="19" name="Fluxograma: Processo Alternativo 18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D6F45CE-4BC0-4EE9-96F0-01AE85AAD913}"/>
            </a:ext>
          </a:extLst>
        </xdr:cNvPr>
        <xdr:cNvSpPr>
          <a:spLocks/>
        </xdr:cNvSpPr>
      </xdr:nvSpPr>
      <xdr:spPr>
        <a:xfrm>
          <a:off x="4431240" y="818091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21165</xdr:colOff>
      <xdr:row>6</xdr:row>
      <xdr:rowOff>160866</xdr:rowOff>
    </xdr:from>
    <xdr:to>
      <xdr:col>7</xdr:col>
      <xdr:colOff>437091</xdr:colOff>
      <xdr:row>9</xdr:row>
      <xdr:rowOff>65616</xdr:rowOff>
    </xdr:to>
    <xdr:sp macro="" textlink="">
      <xdr:nvSpPr>
        <xdr:cNvPr id="20" name="Fluxograma: Processo Alternativo 19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1F1216E-5782-426E-81EC-CBE7615BFC85}"/>
            </a:ext>
          </a:extLst>
        </xdr:cNvPr>
        <xdr:cNvSpPr>
          <a:spLocks/>
        </xdr:cNvSpPr>
      </xdr:nvSpPr>
      <xdr:spPr>
        <a:xfrm>
          <a:off x="4431240" y="1303866"/>
          <a:ext cx="14160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440267</xdr:colOff>
      <xdr:row>4</xdr:row>
      <xdr:rowOff>56091</xdr:rowOff>
    </xdr:from>
    <xdr:to>
      <xdr:col>8</xdr:col>
      <xdr:colOff>866775</xdr:colOff>
      <xdr:row>6</xdr:row>
      <xdr:rowOff>151341</xdr:rowOff>
    </xdr:to>
    <xdr:sp macro="" textlink="">
      <xdr:nvSpPr>
        <xdr:cNvPr id="21" name="Fluxograma: Processo Alternativo 20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3725834-846F-41E3-901D-A435219E63EA}"/>
            </a:ext>
          </a:extLst>
        </xdr:cNvPr>
        <xdr:cNvSpPr>
          <a:spLocks/>
        </xdr:cNvSpPr>
      </xdr:nvSpPr>
      <xdr:spPr>
        <a:xfrm>
          <a:off x="5850467" y="818091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445028</xdr:colOff>
      <xdr:row>6</xdr:row>
      <xdr:rowOff>160866</xdr:rowOff>
    </xdr:from>
    <xdr:to>
      <xdr:col>8</xdr:col>
      <xdr:colOff>871536</xdr:colOff>
      <xdr:row>9</xdr:row>
      <xdr:rowOff>65616</xdr:rowOff>
    </xdr:to>
    <xdr:sp macro="" textlink="">
      <xdr:nvSpPr>
        <xdr:cNvPr id="22" name="Fluxograma: Processo Alternativo 21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5996D54B-3007-49D7-988D-2D87EE2B8208}"/>
            </a:ext>
          </a:extLst>
        </xdr:cNvPr>
        <xdr:cNvSpPr>
          <a:spLocks/>
        </xdr:cNvSpPr>
      </xdr:nvSpPr>
      <xdr:spPr>
        <a:xfrm>
          <a:off x="5855228" y="1303866"/>
          <a:ext cx="140758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871538</xdr:colOff>
      <xdr:row>4</xdr:row>
      <xdr:rowOff>56091</xdr:rowOff>
    </xdr:from>
    <xdr:to>
      <xdr:col>9</xdr:col>
      <xdr:colOff>1267354</xdr:colOff>
      <xdr:row>6</xdr:row>
      <xdr:rowOff>151341</xdr:rowOff>
    </xdr:to>
    <xdr:sp macro="" textlink="">
      <xdr:nvSpPr>
        <xdr:cNvPr id="23" name="Fluxograma: Processo Alternativo 22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9295269D-2690-4D4A-8A46-96EF012BE033}"/>
            </a:ext>
          </a:extLst>
        </xdr:cNvPr>
        <xdr:cNvSpPr>
          <a:spLocks/>
        </xdr:cNvSpPr>
      </xdr:nvSpPr>
      <xdr:spPr>
        <a:xfrm>
          <a:off x="7262813" y="818091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877886</xdr:colOff>
      <xdr:row>6</xdr:row>
      <xdr:rowOff>160866</xdr:rowOff>
    </xdr:from>
    <xdr:to>
      <xdr:col>9</xdr:col>
      <xdr:colOff>1273702</xdr:colOff>
      <xdr:row>9</xdr:row>
      <xdr:rowOff>65616</xdr:rowOff>
    </xdr:to>
    <xdr:sp macro="" textlink="">
      <xdr:nvSpPr>
        <xdr:cNvPr id="24" name="Fluxograma: Processo Alternativo 23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324BD22-2BEE-4A0D-946B-431D3D0C050A}"/>
            </a:ext>
          </a:extLst>
        </xdr:cNvPr>
        <xdr:cNvSpPr>
          <a:spLocks/>
        </xdr:cNvSpPr>
      </xdr:nvSpPr>
      <xdr:spPr>
        <a:xfrm>
          <a:off x="7269161" y="1303866"/>
          <a:ext cx="14245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1272117</xdr:colOff>
      <xdr:row>4</xdr:row>
      <xdr:rowOff>56091</xdr:rowOff>
    </xdr:from>
    <xdr:to>
      <xdr:col>11</xdr:col>
      <xdr:colOff>227543</xdr:colOff>
      <xdr:row>6</xdr:row>
      <xdr:rowOff>151341</xdr:rowOff>
    </xdr:to>
    <xdr:sp macro="" textlink="">
      <xdr:nvSpPr>
        <xdr:cNvPr id="25" name="Fluxograma: Processo Alternativo 24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76AEEBE-F692-40D9-9CB5-855ED4147BCA}"/>
            </a:ext>
          </a:extLst>
        </xdr:cNvPr>
        <xdr:cNvSpPr>
          <a:spLocks/>
        </xdr:cNvSpPr>
      </xdr:nvSpPr>
      <xdr:spPr>
        <a:xfrm>
          <a:off x="8692092" y="818091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1280052</xdr:colOff>
      <xdr:row>6</xdr:row>
      <xdr:rowOff>160866</xdr:rowOff>
    </xdr:from>
    <xdr:to>
      <xdr:col>11</xdr:col>
      <xdr:colOff>235478</xdr:colOff>
      <xdr:row>9</xdr:row>
      <xdr:rowOff>65616</xdr:rowOff>
    </xdr:to>
    <xdr:sp macro="" textlink="">
      <xdr:nvSpPr>
        <xdr:cNvPr id="26" name="Fluxograma: Processo Alternativo 25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45801F0-EB85-4BD6-91AD-617ABD7FB329}"/>
            </a:ext>
          </a:extLst>
        </xdr:cNvPr>
        <xdr:cNvSpPr>
          <a:spLocks/>
        </xdr:cNvSpPr>
      </xdr:nvSpPr>
      <xdr:spPr>
        <a:xfrm>
          <a:off x="8700027" y="1303866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232303</xdr:colOff>
      <xdr:row>4</xdr:row>
      <xdr:rowOff>56091</xdr:rowOff>
    </xdr:from>
    <xdr:to>
      <xdr:col>12</xdr:col>
      <xdr:colOff>483129</xdr:colOff>
      <xdr:row>6</xdr:row>
      <xdr:rowOff>151341</xdr:rowOff>
    </xdr:to>
    <xdr:sp macro="" textlink="">
      <xdr:nvSpPr>
        <xdr:cNvPr id="27" name="Fluxograma: Processo Alternativo 26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BC529C7B-7C24-4163-9BC4-2D82EF81D46E}"/>
            </a:ext>
          </a:extLst>
        </xdr:cNvPr>
        <xdr:cNvSpPr>
          <a:spLocks/>
        </xdr:cNvSpPr>
      </xdr:nvSpPr>
      <xdr:spPr>
        <a:xfrm>
          <a:off x="10109728" y="818091"/>
          <a:ext cx="140335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241828</xdr:colOff>
      <xdr:row>6</xdr:row>
      <xdr:rowOff>160866</xdr:rowOff>
    </xdr:from>
    <xdr:to>
      <xdr:col>12</xdr:col>
      <xdr:colOff>492654</xdr:colOff>
      <xdr:row>9</xdr:row>
      <xdr:rowOff>65616</xdr:rowOff>
    </xdr:to>
    <xdr:sp macro="" textlink="">
      <xdr:nvSpPr>
        <xdr:cNvPr id="28" name="Fluxograma: Processo Alternativo 27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6FFCEA3-5383-462B-9DF0-AD4FD72E1B8E}"/>
            </a:ext>
          </a:extLst>
        </xdr:cNvPr>
        <xdr:cNvSpPr>
          <a:spLocks/>
        </xdr:cNvSpPr>
      </xdr:nvSpPr>
      <xdr:spPr>
        <a:xfrm>
          <a:off x="10119253" y="1303866"/>
          <a:ext cx="140335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0ADD77-6922-DBD3-5211-C07410DB0C9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20"/>
            <a:extLst>
              <a:ext uri="{FF2B5EF4-FFF2-40B4-BE49-F238E27FC236}">
                <a16:creationId xmlns:a16="http://schemas.microsoft.com/office/drawing/2014/main" id="{01978B0A-EFBD-FD0A-8DB7-2D571E1FFCFC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FE3D75A-E2CC-D247-4975-3D759C97CB9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F9DA960-E8FB-79EB-718F-59ECFAC9E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0DA0D892-E7EA-3058-25FD-64958508B4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AD3AFFBC-299B-A8B9-8498-546A12EDC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BEB29F-CD5F-2367-0FBA-A92F8AA079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0BDC7AB0-8ADB-48D6-8453-6AD90F8204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E44E4E3A-6269-995C-41CC-C2347FFF81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D855F57-1A1A-FDD2-0958-47C005CC7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EB1AE78-5167-3BCA-70A8-9AF23E648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5C8FB1E-6E62-0E25-AA77-83491F1AE7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9B2CB8E7-E030-D388-4215-53EFA0F922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2F519E7-8C68-DD6C-F6AC-369D0FAE8E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1941849-9437-CE9B-9F57-17F29DE6EF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3F93D5B-6285-D80B-CB25-B1E92CA23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1204170-E932-5B48-A90D-37A7F7D4B1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A7301529-9DB0-7665-46F9-C79939563C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987ECC9-B643-B684-AC01-A301774384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DEF03B80-7536-19AB-80FF-409662B08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A6AAB7D-0EDE-B2E3-F9BB-F41B6E820C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E34E4CEB-157D-14A4-3FF7-C2F4AC199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6E3992A8-F0FD-8D05-0BAA-1057842D67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30B4F65-D577-C2D9-55F4-44138BA54E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B10F1FE-CCCB-ECD4-776E-60ED92595D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D307167-4DFF-B576-653C-DC2CDC8C6D1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A96580F-8660-9BB7-A475-7C96FB1E63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198B1EC0-28D7-9812-6399-904C8C3F5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796A5A67-3C06-3CFC-55D0-19062EFAAB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59E7C66-5D3E-8CF5-444E-77B5FF2317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351EE72F-5056-B729-E0E5-37CB18CAFA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72FC304-7441-E17F-D979-32E235CACB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F5CC921-6DB1-FD8A-B295-910766A8F5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6615C069-8DEE-9DB2-36E0-CFC72A53BA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828185E-9FDB-AE35-4C79-D6DD5BF89F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533070C-499E-E156-67F9-DCBC051857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88935B4-86FD-1E7F-B50C-C548AE3723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B8E3F0A-1AA2-B51D-3F3C-CA7FA205D5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7E44AEB5-4EA8-EA73-80B5-D7369AAF8A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1CF4867-7D58-706F-AFB1-DA0D5418F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601E8006-A5B1-2D3B-EEA2-93C799DC7A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D9AA13B-7D31-15B3-6609-791A31F036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D6140B57-3A1D-78F6-445A-195C9866C9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83AC6ED0-5452-AAAA-D555-08E336C966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B6C7F826-C82F-8D80-627F-A6EAA0A742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0C9768C6-0243-44F3-DC90-FC2BEE366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6ED08939-07A1-C7C8-EC0D-612A97410F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61F2B251-0BC8-CF24-7CFF-1439B9522C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6782C12C-A73F-12A1-7A5B-4C972B955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417E10F2-C956-4282-8566-1E153672E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F2710B5B-536D-3C8B-0BD9-0723ABF12F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3319184B-1C32-8AD2-20AC-2BBA51E5F1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767D9C5C-5D12-4CE6-E115-90B8CEF626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E98E9ECE-603F-B38F-CD8B-1274C43A5A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B9DF3933-3ADB-5362-4A49-DABDDA7EC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A60D6FE3-0AD4-5799-2EFF-E784CC27D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C5B9214-C8FA-479F-A17B-9B36482453A0}"/>
            </a:ext>
          </a:extLst>
        </xdr:cNvPr>
        <xdr:cNvSpPr/>
      </xdr:nvSpPr>
      <xdr:spPr>
        <a:xfrm>
          <a:off x="438149" y="619125"/>
          <a:ext cx="12230101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87CC57D-0299-436E-8ADD-BCE211C113C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5295C24E-16FE-DBD3-3950-1752331A080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18014A8-4097-C4A1-35E9-EE0E67760B0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A445E0-C828-D4A3-D0FC-0BB4E71443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9623F30-207E-48E5-AE98-1929C596C423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6FC85CCF-8319-FF38-205A-802791B3B4B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6A1575C-6FEC-4293-30D7-E7D9F452058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CF7E3F3-95B9-0EF4-6699-96076503C9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702C800-0F06-43B9-8533-E649E66D72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61ECFF08-4015-675D-E4F6-B7D09C585B25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F14044-2889-B02A-7C16-AC4075BE4DAB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3B0955AF-1167-2815-A402-26412009F3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00" name="Agrupar 9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566C6C7-4443-30CB-A4CB-DD6DA39BA96D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30" name="Retângulo 29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89476A7-F3C4-C0DD-C4E9-0BA013BCC0A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38BE3925-F429-435C-907F-D6195B4FB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99C4CB1-2886-7D37-E876-C3C17BA7B9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8AF0717-3BE1-7E9E-E24F-854ECC4FD6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E7C7B169-679C-4BDB-4C87-EA5E432651A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6ECAEDC7-A31F-5BB1-0E84-F81E0C18E6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AEDA62E-3DE5-E814-452E-B12F00B2DA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DA334A7-6188-6327-3474-B2D3BBCAE7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26C36DE-742D-5E26-4C8A-4602701A25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AD68D9C2-460F-AA9B-CD68-57FB358561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8F0A93CA-793E-2B01-6D1B-2AFB1355CE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73D100A-E6DD-2764-C558-287A2F004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92EAAF7-71CD-BA2C-32ED-3C2A3602A8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1D28CFC6-AD99-5D3E-455B-B121184034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4A5AD795-8587-B7DE-3E56-EF44EAB10D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956D6D5-2A8C-DBC6-4342-4A27ED6BDE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5E26A4C-92AA-7621-4164-8D7D5DC0C3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414770AD-C742-9D8A-B17D-D0D87FF935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F5F9097-C549-D641-D4AF-582EDA2C7F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BD85F57-5F07-B174-77FB-206B2D6904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63DFF4AC-F2AB-9CD3-1318-5987F110ACE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5ABBE5DC-C2A0-9D2F-8CEF-C985AE4A0F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7083E92E-E640-6ECB-64E0-E811335EA2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DB741-1031-6E8D-6218-B8F5955B8D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419E93-B586-54BE-1153-B15FB9A3AF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CE9405E-69FB-2E87-C905-1ECFF5443D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33B1200-E0C7-AB57-A9A9-3D4662609E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6FE5C4B-EEA0-6057-93BA-6FEFF0B179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6FF5BF7B-A85D-1F0E-C1E3-8FE94BFB32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5FBE312-31B7-A8FE-CD82-16B876F558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D1D8B433-F73A-6382-4D72-08186DD5EE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D6BB1EBA-FF79-4D0B-770B-36E2359DA7D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5A461CA-3E07-7A9B-17DC-AEB59B55DA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8E226472-DF7B-FD50-D060-A99F8406A6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67DFA025-4E3A-C259-484D-BBF1D48AF7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37A55091-E292-48DD-2182-C68FBEE7C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A9C78E3-889E-2DE9-20A6-B964F04A1A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3CD155C5-3E77-EEBC-A05B-5D15E3613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34D689F8-10DA-2BAC-20C4-378F71FC18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916AC9C-F34E-50C8-75C6-1C87A19344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C26E1D9C-07C6-0B9B-DA35-D796987AE1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71" name="Imagem 70">
            <a:extLst>
              <a:ext uri="{FF2B5EF4-FFF2-40B4-BE49-F238E27FC236}">
                <a16:creationId xmlns:a16="http://schemas.microsoft.com/office/drawing/2014/main" id="{58B5EBC0-AF5B-CC07-8D2F-5AA2F2E891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72" name="Imagem 71">
            <a:extLst>
              <a:ext uri="{FF2B5EF4-FFF2-40B4-BE49-F238E27FC236}">
                <a16:creationId xmlns:a16="http://schemas.microsoft.com/office/drawing/2014/main" id="{B5A5BB1F-9645-E432-98AE-1731735D32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73" name="Imagem 72">
            <a:extLst>
              <a:ext uri="{FF2B5EF4-FFF2-40B4-BE49-F238E27FC236}">
                <a16:creationId xmlns:a16="http://schemas.microsoft.com/office/drawing/2014/main" id="{A3117464-78AF-2E55-905F-41E5E154D2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74" name="Imagem 73">
            <a:extLst>
              <a:ext uri="{FF2B5EF4-FFF2-40B4-BE49-F238E27FC236}">
                <a16:creationId xmlns:a16="http://schemas.microsoft.com/office/drawing/2014/main" id="{32395820-4ADB-8A44-0295-A90FD43472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75" name="Imagem 74">
            <a:extLst>
              <a:ext uri="{FF2B5EF4-FFF2-40B4-BE49-F238E27FC236}">
                <a16:creationId xmlns:a16="http://schemas.microsoft.com/office/drawing/2014/main" id="{8204F8C9-9C5E-020B-0D4A-AE406EA3F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76" name="Imagem 75">
            <a:extLst>
              <a:ext uri="{FF2B5EF4-FFF2-40B4-BE49-F238E27FC236}">
                <a16:creationId xmlns:a16="http://schemas.microsoft.com/office/drawing/2014/main" id="{AE288114-0177-CDD4-505E-30981E58FF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77" name="Imagem 76">
            <a:extLst>
              <a:ext uri="{FF2B5EF4-FFF2-40B4-BE49-F238E27FC236}">
                <a16:creationId xmlns:a16="http://schemas.microsoft.com/office/drawing/2014/main" id="{41B23890-E0EC-7EF5-BA0D-0268591049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78" name="Imagem 77">
            <a:extLst>
              <a:ext uri="{FF2B5EF4-FFF2-40B4-BE49-F238E27FC236}">
                <a16:creationId xmlns:a16="http://schemas.microsoft.com/office/drawing/2014/main" id="{ED923B40-2418-C6C0-6D2B-68E4132F13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79" name="Imagem 78">
            <a:extLst>
              <a:ext uri="{FF2B5EF4-FFF2-40B4-BE49-F238E27FC236}">
                <a16:creationId xmlns:a16="http://schemas.microsoft.com/office/drawing/2014/main" id="{078F84A9-0A19-D89F-6B41-99FCB7774A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80" name="Imagem 79">
            <a:extLst>
              <a:ext uri="{FF2B5EF4-FFF2-40B4-BE49-F238E27FC236}">
                <a16:creationId xmlns:a16="http://schemas.microsoft.com/office/drawing/2014/main" id="{98347A0B-7D05-A968-8249-E6B00753FA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81" name="Imagem 80">
            <a:extLst>
              <a:ext uri="{FF2B5EF4-FFF2-40B4-BE49-F238E27FC236}">
                <a16:creationId xmlns:a16="http://schemas.microsoft.com/office/drawing/2014/main" id="{0D7B2F49-CC7F-0CE9-6382-B15DE028CD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82" name="Imagem 81">
            <a:extLst>
              <a:ext uri="{FF2B5EF4-FFF2-40B4-BE49-F238E27FC236}">
                <a16:creationId xmlns:a16="http://schemas.microsoft.com/office/drawing/2014/main" id="{7DE31E75-F8C8-4966-C14D-DFC7C3832B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83" name="Imagem 82">
            <a:extLst>
              <a:ext uri="{FF2B5EF4-FFF2-40B4-BE49-F238E27FC236}">
                <a16:creationId xmlns:a16="http://schemas.microsoft.com/office/drawing/2014/main" id="{D9BB1D80-21DE-832E-DA64-E1AB4EFC94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84" name="Imagem 83">
            <a:extLst>
              <a:ext uri="{FF2B5EF4-FFF2-40B4-BE49-F238E27FC236}">
                <a16:creationId xmlns:a16="http://schemas.microsoft.com/office/drawing/2014/main" id="{71AAA6AC-622E-B8A0-ADAA-B8B288B2D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85" name="Fluxograma: Processo Alternativo 8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7A0F060-1547-4D9E-9943-A33C12E3C1C9}"/>
            </a:ext>
          </a:extLst>
        </xdr:cNvPr>
        <xdr:cNvSpPr>
          <a:spLocks/>
        </xdr:cNvSpPr>
      </xdr:nvSpPr>
      <xdr:spPr>
        <a:xfrm>
          <a:off x="1585912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86" name="Fluxograma: Processo Alternativo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A1AA30C-465C-4A3D-AA22-860B2B6B5E7F}"/>
            </a:ext>
          </a:extLst>
        </xdr:cNvPr>
        <xdr:cNvSpPr>
          <a:spLocks/>
        </xdr:cNvSpPr>
      </xdr:nvSpPr>
      <xdr:spPr>
        <a:xfrm>
          <a:off x="1585912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87" name="Fluxograma: Processo Alternativo 8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9B206BA1-9B74-42DD-ACB5-F6C44553978B}"/>
            </a:ext>
          </a:extLst>
        </xdr:cNvPr>
        <xdr:cNvSpPr>
          <a:spLocks/>
        </xdr:cNvSpPr>
      </xdr:nvSpPr>
      <xdr:spPr>
        <a:xfrm>
          <a:off x="3004343" y="793750"/>
          <a:ext cx="141181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88" name="Fluxograma: Processo Alternativo 87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A6B3CCB-0AC0-4E85-B0FF-ACED64C8DD3D}"/>
            </a:ext>
          </a:extLst>
        </xdr:cNvPr>
        <xdr:cNvSpPr>
          <a:spLocks/>
        </xdr:cNvSpPr>
      </xdr:nvSpPr>
      <xdr:spPr>
        <a:xfrm>
          <a:off x="3004343" y="1279525"/>
          <a:ext cx="141181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89" name="Fluxograma: Processo Alternativo 88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F6D2601C-9017-434E-B7A3-9218DEC42205}"/>
            </a:ext>
          </a:extLst>
        </xdr:cNvPr>
        <xdr:cNvSpPr>
          <a:spLocks/>
        </xdr:cNvSpPr>
      </xdr:nvSpPr>
      <xdr:spPr>
        <a:xfrm>
          <a:off x="4421716" y="793750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90" name="Fluxograma: Processo Alternativo 89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1BB5AD-8525-4618-845C-90315DB49CDD}"/>
            </a:ext>
          </a:extLst>
        </xdr:cNvPr>
        <xdr:cNvSpPr>
          <a:spLocks/>
        </xdr:cNvSpPr>
      </xdr:nvSpPr>
      <xdr:spPr>
        <a:xfrm>
          <a:off x="4421716" y="1279525"/>
          <a:ext cx="141816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91" name="Fluxograma: Processo Alternativo 90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D9A2562-5E06-42E4-9125-28D911B7E0D0}"/>
            </a:ext>
          </a:extLst>
        </xdr:cNvPr>
        <xdr:cNvSpPr>
          <a:spLocks/>
        </xdr:cNvSpPr>
      </xdr:nvSpPr>
      <xdr:spPr>
        <a:xfrm>
          <a:off x="5843059" y="793750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92" name="Fluxograma: Processo Alternativo 91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1E27F6DA-4703-49AD-BC9B-5D01CAB721E6}"/>
            </a:ext>
          </a:extLst>
        </xdr:cNvPr>
        <xdr:cNvSpPr>
          <a:spLocks/>
        </xdr:cNvSpPr>
      </xdr:nvSpPr>
      <xdr:spPr>
        <a:xfrm>
          <a:off x="5847820" y="1279525"/>
          <a:ext cx="1413933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93" name="Fluxograma: Processo Alternativo 92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F1C3184-A40C-4071-A273-799396A25594}"/>
            </a:ext>
          </a:extLst>
        </xdr:cNvPr>
        <xdr:cNvSpPr>
          <a:spLocks/>
        </xdr:cNvSpPr>
      </xdr:nvSpPr>
      <xdr:spPr>
        <a:xfrm>
          <a:off x="7261755" y="793750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94" name="Fluxograma: Processo Alternativo 9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9D5687B0-F156-474E-ABE3-9F3495E6C7B0}"/>
            </a:ext>
          </a:extLst>
        </xdr:cNvPr>
        <xdr:cNvSpPr>
          <a:spLocks/>
        </xdr:cNvSpPr>
      </xdr:nvSpPr>
      <xdr:spPr>
        <a:xfrm>
          <a:off x="7268103" y="1279525"/>
          <a:ext cx="141922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95" name="Fluxograma: Processo Alternativo 94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0A94745-F649-4570-ADCB-0C19426BB6E2}"/>
            </a:ext>
          </a:extLst>
        </xdr:cNvPr>
        <xdr:cNvSpPr>
          <a:spLocks/>
        </xdr:cNvSpPr>
      </xdr:nvSpPr>
      <xdr:spPr>
        <a:xfrm>
          <a:off x="8685743" y="793750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96" name="Fluxograma: Processo Alternativo 95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6983478-5C14-4F1B-8BA5-1811AD438E17}"/>
            </a:ext>
          </a:extLst>
        </xdr:cNvPr>
        <xdr:cNvSpPr>
          <a:spLocks/>
        </xdr:cNvSpPr>
      </xdr:nvSpPr>
      <xdr:spPr>
        <a:xfrm>
          <a:off x="8693678" y="1279525"/>
          <a:ext cx="1410759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97" name="Fluxograma: Processo Alternativo 96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D4A2D9D2-7678-437E-96B0-167F66418D98}"/>
            </a:ext>
          </a:extLst>
        </xdr:cNvPr>
        <xdr:cNvSpPr>
          <a:spLocks/>
        </xdr:cNvSpPr>
      </xdr:nvSpPr>
      <xdr:spPr>
        <a:xfrm>
          <a:off x="10101262" y="793750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98" name="Fluxograma: Processo Alternativo 97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D5CC7F0C-2B80-4ED2-AEEE-0116B987F2AB}"/>
            </a:ext>
          </a:extLst>
        </xdr:cNvPr>
        <xdr:cNvSpPr>
          <a:spLocks/>
        </xdr:cNvSpPr>
      </xdr:nvSpPr>
      <xdr:spPr>
        <a:xfrm>
          <a:off x="10110787" y="1279525"/>
          <a:ext cx="1409700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21EBEFC7-4BE8-4AA5-A09E-6D57195AAD75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67BEB69E-92E0-4290-8C79-58AAF48F7D3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AA9B409C-5B7D-A40F-4B26-FCA9C1FFDF1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8F935E96-6F05-D571-4776-A83BC90E915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E28A5E2-28B4-8520-80A6-DC001F6CD1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355C1ED-9AEC-4F36-901E-5B17A43A30B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80D1FFBF-13B4-0137-5BCB-49898E32B83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C9FA00E-C934-4B06-A4E4-A88A47876AF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31C10E3-964C-B186-0DEB-FC0E493C4A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8A5E333-ECBC-4467-ACE9-B48DD9DEFD0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6851880-FB3B-279E-34ED-80AC4CDD407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93C2E9E8-C957-4F23-0DD0-ADE76C3CD22A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D6D56DB-1D8A-036A-380B-69B2A51648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6D21CDA-F52D-CE00-8FDC-D7006C3C8DAF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7C8553D1-F47D-375E-EADA-2958E4AFCE8D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D64258F-6C18-D798-506A-EEF359C7DA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C1DCC816-7932-2833-FDEB-84E76992FD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9BA5A5B-EC46-314B-0864-FB74BFD241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7BFF225-F779-046A-A38F-D39BB4A7EE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0766873E-7A5B-3330-6D24-9E09F8C886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DC3C064-E1FF-83AE-F2A3-8F91916F60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9F234D75-90AA-58FC-ED5A-0E1E5E8AA3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5411E48D-4F20-317B-5164-FA826D5531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9EB6C640-E357-7D8A-0994-4255B805F1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6149C03-F1C5-0E1C-2003-EE7DFCF0E3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F29D845F-C3C6-F539-BE64-3C9150FC98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F4B64D74-A8A7-5D9A-3395-BF97383EAD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9E3777E4-352D-3627-7902-BE583AB9B1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C5365E4-AAEB-5B57-1CC4-C7CA578B2B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066C917-30B1-915A-67C6-1437DC680C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FBC1208-E4AD-2225-CA3A-8AFB64F7A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F8C145C-D5B3-92FC-A911-32578322A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6902924A-9372-7F4D-1186-AC96AFF6156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3C85B477-0533-669D-A2D4-02484CC63E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1ED87F32-323B-75AF-E9E0-320DB50D3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62C823CD-2412-6B6F-336A-DE075139F8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F6EFCCBF-BE9E-76E9-66A0-2089703055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3507BCF3-3FA9-955B-3C90-4C0CE419FF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7B1E43C-F2F4-4D39-6DC5-482870D2E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0D1DCB8A-B85A-0C70-A559-8B41D11811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F9F1473-972D-D2AE-FE5E-67821D137D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775FA34-423F-8C8F-7C0D-8D0EC588B30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B37A677C-A4C3-0A3A-C912-2932EFD86C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69C3C35-BB82-E37B-4A37-12708E61C4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30450C99-42E6-FD68-1CA0-0F3D260B6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0BD3B181-E1AB-EE7C-9950-2CC27C2EEC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8B140-5D54-FEEC-AAF4-D88108AD38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7B05AD79-5721-8128-5571-776DC161B7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F9472F52-658B-B7CE-0C2C-922D7FDB68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FAC4FB71-EB47-7810-A17E-AB5D04EF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91312FD7-B319-98CC-0D33-29DCFEB090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60EA5575-DCDA-F247-C7A6-C05626E8D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EDFAA16-5348-61F7-6C12-36F737DAA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3BFA944-19A0-632B-4AED-CBD8869675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52740480-784F-0F25-2DF0-C96A396853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3A0896C8-8AB7-67FA-F487-B54CDCE9C2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8F57A1C-155A-98EE-332D-77FEBD0C5A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56E16919-81AF-439C-5070-ED13FBD9A3A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66331672-4537-6896-AFFD-5499F1D625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D362105-E56D-361C-FA24-1476D575E2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B87CC39-4BE0-6BD6-D1D3-BB6BF6E250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5F6D8AC-96CD-FD03-BDFD-E442BCC3A0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0AF2F94F-1DA1-3A7F-019B-651FD8398F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0014F54-D0C0-22A0-129C-7BCF67C22B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2EC06A5-AC74-EBDD-F3A6-EAAE01B62C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930A88-42B8-F31A-C8F9-6D5A73532E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89C9ADC-1AE5-F865-9996-9BACE2590B4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01848111-4C4A-F744-CAF4-F8D6BEC1B2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D97CA17-4852-5D42-1E68-2C51A1C010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CD097DCC-3C14-49CB-A214-15FEA17DB5D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50E736C-07ED-43AD-AB61-56FC279F645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3ABEDD3-199B-4E9D-AE2B-75B38ED4FD49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69FDBE40-EFF1-4DC3-97EB-A51A68543842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D85FF8D-6266-408B-BD6E-CC3FE2B589B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E00CDC6C-C62B-4D5F-AA62-D7EE2F0F706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9C1DA028-A17B-4346-B66F-0BAC3E222CA9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F52AF93-D1F6-4837-B34F-E9C2EF49424E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0CF872D-BB1B-48F1-872E-C383E344842A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095E149-F93E-4C50-B7CA-796831CA6B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6D8C3690-8837-4425-AD6F-11668BF92D9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31845CB-6B8F-4EE6-AC66-FE3C4CEADE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312DB35-8248-45F0-8647-CC5B3DDB995E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6926764-E135-40F2-8624-6FA729FE587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44AA6A38-23EB-4F88-973B-E40F6FC07DA6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D1CE55F-E28C-48E9-83E8-0CFC585686E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D19EE71-AB49-5E03-0206-BF13EBB11985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E201896-A432-06FC-A2ED-ED230C70C2E0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553484E-4935-FA7B-1D05-F6B734D195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98959B4-4BF9-4C52-A6AB-2F665E8DF0F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BB48A726-C28A-B7D5-4A29-8057083E1F9B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7610C96B-D052-B207-83DF-6EB5CA9E4A86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7BBC6C3-28CA-196D-5FEE-F26A292F3D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5651BD2-9644-499B-BC35-DA77F4A73E9B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0AC5F0-FB46-864B-43D8-64B10146FC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3D71A21-D11C-7B9B-1BEE-5315D32CBD31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8AFBDF8-CC4F-4E73-24BD-6ECB251228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043E9F-138D-FACA-9D54-BA5C77CCAF0E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48B6B6E-40A5-02AC-C775-3AFAA9976A4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E01CAA03-FE14-DD8D-BEF3-A2CC15A141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A95D328-3F25-3257-D026-89973105F2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D0BEB3-F7F3-4467-430D-80E64BA6A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AB5977E-91A9-D687-9900-FB17A5664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30AAB20C-5DF2-D7FA-2ED2-09DC88F400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1AB3A8D0-D880-88DC-AD13-9079A08513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CA5288B0-51D0-C992-E66E-6B4D00B4C8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C712AF50-6F08-13AA-04E5-62DFCF70F58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37AF5E0-7DA8-89EE-45E6-3C40091135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BC021733-C637-73CB-63CE-41796C542D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B1EFF3B-F4BC-F8FC-C264-2DDEDB85C6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A869216-E733-F1B8-94E7-80C96F90A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F684AEC3-BFBE-A020-C38A-C1AF31827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92AE5B6-DAA1-CAC4-30C6-B8CC7A6950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52E3280-EEA1-DF65-A01E-4C89037F66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7C920505-78B9-C1EA-B671-84770E5D02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4AAFCD2-996F-765F-C9FB-D53A546F45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338CAE2-854B-7E46-7293-380A039B8B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F7F678F-7690-F83A-7DC1-23D0F8D59E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A7FD08B-78B5-532B-8553-4D59D66F12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DA8E814F-D3B0-E0D9-776D-09A0FA33A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AEC319A-095B-FF4C-11A0-14C081FBFE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63FE8C-E437-8C80-7D00-64C82921D73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F8086F8-21F5-E032-E0D9-0C45D262B0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FD7D8C1-BD4C-4C86-CD36-C3BA7669DC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FDA43665-1D93-A714-CB28-40C227A6D5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D0067A8-4A2B-D315-E82B-9982D7CEF0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B77B71-73FF-FF8E-71A0-A7E761A90F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AC3FD17-466D-4A0F-C88B-A667C0CE2B6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9E2E807-B879-49AB-CAE4-B0FF31AA10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5540CF7E-AADD-3933-F56B-96A38A68FF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21AA82E3-1CF7-0F54-988F-F069CC8FD6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9A5878A-DD95-51A4-4573-F9386B799E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AFB76DF-F350-200C-7BF6-D112BC6F8B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BE78403-3EA5-2F01-7159-4471400AFE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CC8A5FE-C8CF-669F-2B0F-1DD26FC1AD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FDDA468-DFC3-F262-2590-C34160FA51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DDE6C29-E505-A1F8-FA21-97DF82AAEF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14E484D5-0E9B-B4C8-9897-7C7DDDD73B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CF53BEA7-FF5E-38C1-6ADE-B638F19BE9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2CDECBFE-996F-BE37-FF9D-9D482E810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BA2A830-10A4-E45E-1F25-BAA1C07CA8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4D7BA790-2B4D-FEDB-05B7-5E3FB85360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5EE16BB-AE1B-4F6D-18DF-815C4F86FC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71BA146D-E8B1-6E9C-DCB0-EADD686897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9433736E-18B3-AFC4-E679-A47181DDE7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F5799C3D-1AF5-3F7B-DB4A-7DB6C7E1A37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7DE65650-4E80-AFEA-6A3F-43A43E0D05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414B9E58-79A1-880E-BB34-FDD9CE051F7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77AED877-420E-B9C7-3221-726070EBB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F79E3B1-5858-A293-5EB1-7CE7B7F74F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897D7377-99DC-4560-4813-8F69A8F8F5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599C6224-1237-0AC8-DB54-12BC34CD97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4569D504-9A9C-1F22-150A-FDCC180FA9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14C71F9-5DDA-45B5-A059-1ECB18777F05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8780D3A-DEA7-4BE3-A20D-44DF1995A312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28B116C-09B4-4ADC-B9B6-0275BE09F98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7541805-F10F-4F4C-AB49-9B109E9D10B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FDD2EF0C-D0C3-437C-8BB0-C5C3A328D216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6E2BB9D6-CEA6-4A14-9E57-609922028C6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F009D58E-4BCE-4C98-B143-401657111EB6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79C809AF-2B6E-46DE-9E62-1DF2A087E58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1671F02E-45FF-48AA-8615-DC072CBFC388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DA2E88D6-92A3-4286-90C3-190BC7D6C137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1DC0AB7E-0735-4925-9C99-C20C5CCF436D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DD69CBA-6CF1-4768-9178-B749F758345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E8A7E1F8-FDC4-450C-A413-7360D5E34AD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96125B25-B39E-4D4D-8D8F-4A2B4373712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035E759D-27C5-4B12-9244-CE2D579FA314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AD5D944A-8BC0-4527-A792-4D488AFFD29F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D1D3DD39-6602-4C16-882A-EB57F6CE966E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4162D29-5EAF-BC3F-F2C4-0882F020BAC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0CB7A4A6-178B-EFEC-0CA3-FC622C8FD6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00C8D79-8FB6-48A2-A137-91810493E1F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C6FE8FC-7B8D-74E1-2D1D-CB205F1A0B7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B4D19B2F-1BF3-89F4-D1F4-A2A65B12671B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780165AF-3204-7DDC-1F33-440295C822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FD506747-6D40-442B-AA2D-EFFEFB7BC499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E8E53D9-66E0-D532-918C-5E8B258894A3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CFAE7262-3208-0E89-8094-BA3A6EE0C5F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EBD5CDD8-4ABA-8386-D1BA-D88AB226D1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F42A8D-F641-3F6A-B1F5-260294E52E45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76A9B0C-0637-9831-66A8-9F43A9BC143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7FE82F5-97B3-195D-FB97-DD8BE46FDD4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E2717FC0-6F68-9D0D-B60C-CB1D1428DBD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3A811FB7-4F53-EA8F-A83C-DB262A3400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3CC4F9A-9D6C-9E11-8205-8B3BA22DAC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4EC51FC-375B-E02B-7F17-0554FA28A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58B54E8-68BF-1686-0A1E-66CC49C7C40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E3610E1B-8274-636D-A136-531A96E0E4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6436BCAD-5507-935D-F673-31609B0DD5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DE3C4AE5-38B9-152E-2606-555218B5E6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F14CE60-8CA2-41FA-2586-4DBDB67849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C852E85-796E-29BA-A173-A0FB845FB55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79ED01E8-085E-7D72-0E01-E568DC1FE6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8F8111CE-2BBA-1D49-0C97-BA0AFC4490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15E2E330-3F13-10B8-139A-2703AA8700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AA37F362-BA28-EBE3-93F7-C93723478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C0A7B4E5-0D9B-0681-CB05-014ECC2B49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CD323257-888D-7AD9-F956-36C8D0F5D5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D51C980F-337A-286A-9B34-4A7B9E8CEB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2229336-9121-4616-E0E6-5C1A0B2078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60324496-F9B8-5F16-3166-4E74A751B1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8D624B08-8429-C813-3F2A-FF2D727868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4C1E697-1263-0E48-5275-9540B379BC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51746D0-3EAE-E92D-0F54-992FC8BFA2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A12006F9-978A-FEAC-A204-4DDA5CEDE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0DE014-C0EC-A216-EC7E-5F8D16BAE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1712816-F27B-8B84-93DB-D1E780660F2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25E29287-8402-DDF0-BBC0-44440EE47D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6D17531F-95B0-E0CA-43AB-4E6356C960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FEB3B0EF-E582-7E54-598B-62BAF62DABE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6B9A3F41-46B0-8511-891D-F45E60702E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F410CE5-3D7A-E34F-03E9-F8EC522200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10CF8765-532F-EA52-1B3F-16BABB1613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EF4F76-69CD-F966-D25A-B60A7BAB3F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06193E76-5F34-B668-C2D3-2FE257A633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3F5F20A6-0E2C-3EE4-F05F-19D1873C3C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DC780DDD-56C6-EE76-769C-4AE502B063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A17D69D-1745-6D99-5DB0-2E0C818E23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6B18ED19-B6C0-8024-989C-D8C9270735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E72ADF13-7029-6A8D-F3D1-A95F0F47EA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3E1B4760-B202-C541-38D6-3721925AD9A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6F4A1057-CB4A-29F1-EDB2-9EEB29082E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8135FDF6-05B4-8782-2538-B1FBBA5694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F7CEE4F3-FFA9-4538-F2B4-C76D4D8A51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38B78DB-9FC0-2EC4-B0E3-A9EFF3AE96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718FF66-B8DC-90B4-222D-36F422B2ACA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A4236C2-4C90-2E5B-02B6-6AB9202B09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6E04F8AC-93C0-ED5E-9CAF-D8E4418A50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FC79E964-20A2-6F9C-143D-7AFF03662E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816469A1-EADD-B78D-55A6-319405352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58687526-FE2E-BE47-DBF0-10E35BB6EB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629D3201-8503-B9D8-E8B0-2738C5F651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D3DD39E-95D6-0006-B660-AA0D0B26AD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5099EEA-D503-CE86-619F-DAE59103C5E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E98D6DD1-DBCD-00FF-0DD7-E3BD3E66C6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26BAC2A-ABB6-499A-B1AF-C6ADDEEBA3AB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D3A6FDD4-21C1-465C-9BE3-66C81386A5BF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A2008CEB-E42A-4CDA-BE88-22E6C06AAE7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7D78B950-DF27-4302-A4A0-5D3C525FE16C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AF73B3D-9089-48C2-8DB5-B56889E79F3B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45052E5-EF98-4EEE-BA3F-0692E5A586DE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A46BA9FE-6DCB-4ECB-9C7A-A3433789932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F4B5C13D-FDF5-4522-9B01-C14E97E5088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2D75CA2-CD32-4DD6-B3CF-9575C2F8F7A4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1A927D37-3F99-4676-859C-F7FAAE6EFF3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831B4B57-E9E4-4AB9-BCD6-DB3C2AA5BAF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1CE28A3-AD3F-4859-9C09-1548117E870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1BF60ED-7992-4666-B746-32D8D276C1E9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0259D33-6A2F-4BDB-A7C9-E36A162028B0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117AAD11-8A40-4861-846F-BCC4B92119BE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BC0CAD98-D229-4D30-B682-134A196E95BA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BC3A809-7807-95B6-0EDD-D797627B4D4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BA61F481-CB38-7A72-5858-9A638C48D96D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4F0D3126-3520-3144-B4C0-35A8D5B12A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81578DA-EDAB-4E2D-BB5F-5B1C771B449F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E5561DFC-F172-8C2B-91E7-A695F563C4D4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A67B6A78-02C2-937D-1EE4-7292DB6F4D4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F9CA7CC7-27C7-5824-EA41-2F8820B51B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2DAF1417-8FF2-4438-ACAD-DD3BB07D796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D6D8214D-5D89-ED7D-054B-CC0FBE9643AA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11D154C0-E7EF-2E0A-BC7E-30F95E387266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BAB7F6F7-5DCE-1E2D-7F11-01ED2622D7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75D6162-BBCA-A669-F6C4-F156B5966A5C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1BE77CC-5C43-3F73-522F-F538CCDA55D4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48F1BBD-DD2B-C80A-9F39-4E937F7370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2255D6E3-54F5-4702-81C1-BC4E96541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40DA61FD-299F-DB80-6BAF-21AD2DEC693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AD32EBF4-7A01-7932-DBF7-D8C3A7FF7C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86EB940-FDD3-7649-F59C-6D024930D2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CE72D0E4-EF46-7818-BB0D-11BCE7C344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2451CCD5-CE97-F295-487B-8201C9F7772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277254FB-40C0-A30E-6FD7-74E7B180CC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295D157B-7E3A-61CF-439C-7EB7F10076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461D215C-D8FA-C828-E9CF-213E1784FD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7CB4A42-795A-CEC4-4E74-6FAD205DE7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E525FDB-FC27-EC69-48F8-57247F99CA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C1C7A642-B4FC-D75A-5410-7EB2254B55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FCB28EDD-5D08-983E-9A1D-9BF88E4EC9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851AD844-0A21-0F72-C0F5-C1BB0A9DA07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13A93A3F-D711-9B22-DC7E-DBA7AEAE6A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244579A9-6C65-A409-A240-559C363F8D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82DC99EC-520A-A4CE-B099-565A4D4F16B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465C5703-2A4F-0CC7-3E92-7649772AC6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204440E9-0824-5F03-F30E-93C5516D2F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73E86318-EA47-F114-BED4-A50586E27D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2D972EBA-0264-79D3-096C-D019A9F6B8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A719585-13DB-A2D7-CAB7-3ED2E0ABD4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7953059A-16A9-1493-602A-BA74F4EBA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FFE9FA98-EA27-AA89-94D9-3101CBEB79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60C0DA1-A1CB-BAF0-7CB0-4C361763A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9291735-BCA4-1407-0D0E-C1C4A49DE0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0D2F7DD-6EAC-564F-D36C-9BC1D9E122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5BE89662-F332-39DF-1FA1-CAF0DE2A13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713AC7F-4587-FA9F-FA36-272CE3E353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2688B6D5-9E7E-B3DA-50C4-5D0F0847D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C8D3F38B-3EE8-8098-F859-CD00A12A32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A036E29-53B5-B8CD-F3D5-E4B94F91FF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309A40B-D565-4092-DE4B-2A9F47145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835B8EBE-8F28-9E39-D269-53DA37480D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9F90700-D936-063A-184E-823A84F128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252461EF-8349-BB7C-495F-78E3DD56C9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550585C-0030-8911-CDEA-BE6213283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75924266-349F-8C0D-4C39-7E1F3D880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7D911FD-461B-0DED-0E72-9654697A03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467BB83-3480-B03D-F7F8-41A282B9EF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9AB3E152-3FF7-7B3B-B582-7BE9583AF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5CC730E-403E-A0AE-114A-689E8826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E6CFB021-BA84-02BE-0A17-B558B350A6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B665390F-F48E-B618-0790-72DFC3C45C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DB96113-9FFF-06CF-AE51-25E4188A1F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EA43145-19D3-4BA8-B794-6F48CE1588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27986640-50DE-75EC-5A17-FF5D0CCF30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D63E8D-22FF-3EE9-2FC9-C7164AC4E1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DD84C2A5-9E20-B11E-E962-B7F5855D52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5641E222-B691-38E0-2292-FBC53E62B4A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567F445B-1E08-1860-6C1A-73A701D660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87C165A2-85DD-DF6F-0085-BDE1BD5427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04FC354-1B00-B520-839D-E544A17014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2A99B79C-B707-45EB-A3B3-169E243A800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6FB100-4B52-411F-8E17-F5121091306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6D2CB05-22AC-4E2A-8677-B988A12E8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BF5CA90-967E-4C2E-A758-79D7C9A9C62F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35B7FA5-22FB-4870-B4CA-F5A1AC65DD10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0239379-2C04-40D0-A928-55007AE7D916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5C13041-1CEE-4C46-8DB7-112225950A9F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D792A99B-AB61-4754-BC70-C610BCA0B4B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E2667FA2-5831-4339-8A31-008987AD51D7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B7529D9-1D2D-4E7F-90A7-BF875513FD4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E26C6D0-794F-419B-9085-F7C21709B4F1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D263EDB-B117-4604-9CE8-1D6070C517D0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FC08654-9544-48DB-967E-7C42A46528D6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1523D0AA-36B6-47D2-918E-7E2549E1F618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B5BE24A4-1944-4053-86FE-F4571F0A4C5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BF6A5FF-B01E-411E-8F8A-3FFD768DC22E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18EBDAD-839C-2AA1-3B65-17588727EDF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9811AB94-7792-C680-468B-8ABA8ADFE7C2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BD2BFEA8-2382-1BA8-B536-30838C478C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3B2C4A8-3E62-43D2-BFB9-FBC5DE8968A8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72F567C1-F651-53C8-F6FB-E3A319792A68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87B6EC6D-0520-0000-AF75-EAAD7104F6F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5C96D03C-FEC2-169D-0903-980290DAC9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77A6F50-ED35-4CE8-A4EA-C2B07109A1AD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0349170-0A6E-DF93-9C61-460C90F0B76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38D512F-2179-660E-887B-F2118CB5C9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5F55746-8A5D-BB74-C909-2FD7C24F5D8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E65B562-0A65-A782-8755-2539734371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27436CA8-8EA7-65A3-F0D2-44E96118DEF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3AE960A3-C467-5B26-5248-BC7B4AB29B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5900530-3003-1069-4B66-58AC70BF77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8A1C4820-CBA7-2859-D7B6-E5C4868A9F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6E94FF0D-1AC5-3633-4A04-A4EBD56A1B1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4F76E8D-D196-A32A-4072-A5512A3B71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8BE021D-8020-7FF7-98A8-ECE7322421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78F7DC7C-6495-F2ED-A9BC-CC424FFF68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757CC21D-3F27-11A0-02BB-1DFC03A588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FA2088E-6A92-6A15-E20F-B0F521A5945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F36138FB-42C8-8013-FFB0-06EB17183E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6C17413B-4CF9-C6A1-8B10-5987CDE0047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80591D5-B1F4-0CAF-24D5-C90E088622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B5CF2AD6-DFEC-C217-025B-E9ADD5819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3757BC59-1D12-D38B-14E7-633C6388BD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8E3C55-AD5C-6284-7E24-9AFD33488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90718C5D-D8A4-FC10-631C-734D1CAEA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EDDF8312-9F34-859F-6425-27F0D948125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1FA3F9AA-FE2F-3E66-92DE-858A501618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A2B8FF2E-7966-3A78-D50F-2E2DD10F9F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3AB3EE9A-99D6-70C0-F246-5B6798E4B7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350F4D16-B883-1EE1-BE02-E27A4BDB5B7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B05C53EE-28E9-11AE-DFAB-9DC0033013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C3223976-ADF1-2297-AB98-5CF4465C39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B0B39F01-971E-261A-6F41-0BBCD5102E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78EC63BA-D1FD-9D0A-DF84-832850D8A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63247FAF-81DD-75DF-79DB-F9CFBFB557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CA698500-2DEF-9CA8-4F50-A5FD02ECEC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AFF19E26-B2B1-14AD-5E77-B118F3FD7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8C477092-D2ED-51A3-8EB1-AC626958A9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2758B8D-7658-7649-3790-C48FC9F085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8C1A880B-8008-0D7F-0B96-9A296775E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005BAC9-3FCD-97EB-4D9A-269CC85FB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9231B781-2640-447B-F1E2-1EEA00CC6B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7AAA169-4AF9-8621-25CC-B88D661E0BB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4624827-37F9-26BA-2793-329E079580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05B66F68-E810-992E-8EA5-446ADB6F86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0B5A70C-8329-A433-FB25-664EC6A555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E43190A5-2EFC-8D6F-0C67-AF805E8F36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321600CB-41E4-1F1A-4D0C-3DA3E978EE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1057166-657A-7443-7817-B469295498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D1143139-F075-5BA6-866C-6B1B9DAA77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013E7AB6-A68F-5199-F517-2ED8DEF770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83C79A1A-607D-03BD-971C-F69CD4A656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247609B6-8C84-B628-2B2F-E4017D9636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8B908329-6B31-7457-FA89-CFB1A481A4A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126BAC6F-150F-2AB7-A4D0-C16069F1B7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B03A75F7-9F64-BA19-4A62-3DD9E75530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E8B912DF-F162-750F-3979-05F5BA1AB1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A2B8E902-BAD0-28C3-F159-E1C5B23C16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E136F812-A52B-C530-A462-0ACAE52F04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99580E83-5AD8-DEB6-D534-58A92EE5B7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D15C53C2-562D-F6AA-3D72-A0DD89D836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39BBCE1C-8C42-13CC-50D5-B04BF9E31B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F0F3765-2E6F-82F5-542E-358CB54D4E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EE966B9-C51B-424C-B0A4-0B1F126B1588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9608E958-0051-44CB-B267-10F711153429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26524A71-CB3A-4AF0-8E90-46A7390AE6F2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2A1F4A9D-47FD-41F6-B020-D43A9331126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2A280205-CB54-4565-9D38-9E9CAA1D3A62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595AA97-2B98-4313-B44D-B51FDF633FBA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694BA905-6C71-43D1-93A5-8AD82971C937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7B77DAB-7155-439A-9B1E-4F4B664E198F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7CABBDF8-EDAD-4288-85E9-569919AF12C9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704F163C-70F3-470A-A8C1-D782307DF03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41674A0B-1D9A-4B8D-BA83-9C3C35D1F5F9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364AF59C-C712-4514-80D6-A5AB5B6B2A45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3564274-1744-4468-87D1-2D973261470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28E410F-42E8-4E5E-BD9F-91654EF6B1D3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4616B96-1C8B-4003-8FE5-5671E9F90C6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91E5028-55BF-422C-85DF-36E40F7431AB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124CF9D-E93B-A0EA-4985-D4D04264CE0A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3CDBDCED-98F7-E3D8-BBD8-07F606DF21B8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E9FEACD9-8CD0-D0FC-F1F2-AA367C65C0C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89122E1-72DE-4152-A0AB-49A8764C8A9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1346205-0A4F-6B3D-6487-B0D0F30C8B6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492E0D8B-E5A2-608F-D21D-13375F48F164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D5637AFA-C586-460A-245E-155A372833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DCBFE60-8654-4493-A84E-C4FFF744C4D5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73A0CB6-0C45-0151-BD36-247A9D3C73AD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7D2E047-AE80-DD32-63A5-4287258EEF65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F6CB93D2-E28C-FB15-915E-8A46B45EEC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44" name="Agrupar 14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D62EA1F3-A277-86CD-F3C4-851C047B3176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937FEEB8-C8FA-BE39-5EAD-FCDE15F0306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608DE521-896C-456D-D93C-500E2197EA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EE38663-7626-DF3A-9963-B675A1BD24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F4DBCD53-E1D2-A1B0-B8D4-4A7D7BEBDF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573FA312-2726-C89F-4AA2-3CC0FFD222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458046E3-1800-6E12-61EB-BE667D23E08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F667DB4C-3501-8808-67F4-1A0E5A81DE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AB9A025C-5225-2671-0A79-0425ED62DF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4ED80DC-BA69-B96E-AC12-B084FB87110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A48D577-6824-44BF-4709-8413E7AD57B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3D15A74F-53AD-0EA5-94F9-D3050F432B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B4ABD9C9-7236-7AD5-1562-033BC1566A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CC9BB3EC-FD73-EC2E-7A47-6396008D39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21808A7A-3CA0-7556-DC2E-A3952E2CD0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51F7C7E1-4A9D-5C1E-2ACC-DFF053CA58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E045BFCA-1AC8-A720-CC6E-9BEA661B4DE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F182EB70-601D-15EB-9FA4-CF571EB87E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8DEFF5C-EB9E-CADD-B25E-58A1064CF3C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26C765E2-0AA4-9050-3232-3871890E54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E19A5DD-5FF9-8C09-BA63-EA59A3A74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8BFCFBC-FE58-313F-2F5F-9A04BEAAE2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C04200D4-FB6A-55E6-B88E-90964DB70B2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C7C627E9-F8E0-E82C-8C20-CAD32700E9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4E9654BD-42ED-D04C-D16E-140F3DB3F6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46A20804-B7FD-9E91-71A4-084D069E12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AC92FE23-D787-DEC9-1FA7-2AF3D082A6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5F3C4FDA-C5A2-BCC4-B770-311431286A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DA6AAD08-AD7B-BE80-4DFF-E091557436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F0ED247-86DE-8F49-3846-5DAA1F3CDB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9CED5A8-99AE-A1EE-90B7-22C4FCCEBA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BB86A524-3E98-0329-F54B-91778292C4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B1E9106-E09C-E771-778F-A69573A6CA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63D44AA-82E9-3BD7-622C-8DF3536F12E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FC0D2317-E097-02FD-AC50-4507E35649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2DA37085-B12E-2E2E-5E1E-0C3D8FCE129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2DD52B6-435F-28EA-5826-51D0CD63BC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16C37B79-3A61-6311-5D7C-485CCF2FB2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0DAB6828-2214-F1F5-A052-0086E9798D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240E2832-A841-E22D-2A97-D9D304CBEB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2B77FFA8-774F-3F6A-A588-97C5EAD82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AFF97C3B-4EB2-D3D3-E18B-3FE79CAA37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5318EC2F-4349-4482-A23A-69FFF3A34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D1814C83-7A0B-80C5-EA0F-364377BCF2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295740A-52B7-796B-FDE5-2353E69D2F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C2C0BAE-9754-69A6-FFD2-7A9CD80C4F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98C1BF27-7AF8-07BE-E0C8-A034BC46D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7234B4F-F057-57E4-BB92-6AAE016C17D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332383D2-D1FE-18C8-6A61-F9DE95499AB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8775674D-30CD-5860-545A-07A16CD844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7616DDC-5321-4F91-4BA2-0FC668C26D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E359098-CEDF-BC2E-0810-2A280106B4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FE28FFF7-52D0-2044-A9DE-80975F099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A711D0BF-A422-F625-A0AB-EA4ECA8785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2D40096F-028C-61E1-C47D-6ACBCCC5FA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5688ABA-A995-8A2F-798D-E47BA80E0B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D742114C-763F-409A-89B3-FE66A2C3609D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800F0946-8B8F-4282-9934-1621784733B8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18F3792C-47FA-4DF1-B556-0D8CDBA81D13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365A7E95-6C9B-4E4D-B3A5-7EBC28245D06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8760753D-C50B-49E8-89DA-94438A9C7123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38AFB8B8-5FC8-44AC-BBEF-0BB0396F4D57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5FC709-9B32-4B27-B36D-DEE96124E04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2080553-6182-4483-AC8C-EF3F5A53C84A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0E7A00EB-D77E-4407-A32E-E786227923B2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4106C82-DF0A-4901-AAF8-863343771B2B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1CC4B2-67DD-48C4-AAEC-7FF32BD01084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F57A134C-7273-4A24-8A3A-EA16BD6DCEA4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79B31EAB-0529-47D2-9F95-7941C47CF7AA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45B56746-5FBA-4F34-847A-93C65AAA5424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E4242A5-1411-4A5F-8E35-5A7D8E635132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441A823-DF39-40D3-B27D-F22B80EA4200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480DFF38-F868-A97E-D31C-3608232633F9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EECF27E6-F310-2744-D922-47096430E1D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3300B845-AE0A-45BC-DCB8-565C50C054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CCA4E09-C685-4A31-9DE7-F2140ADFFEB5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95190FA0-0274-8D3C-9857-2BAF2766C760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6CEA0D27-9C82-CF2C-9D40-960302540207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EF75AFAE-26ED-69C7-C218-131B438643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C5161B1-3DC1-44C3-B4A6-DCDD5CF51F0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A1B176F-EB8D-D909-1413-6789972ED330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8109DD4E-94C9-A6E3-D2ED-014A45212D64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CF76AAE2-CA13-9E5E-517E-31D3124867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421E675-862A-3D13-9119-29F6E0E3DCD3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FC5A31A-1CF8-CB73-3562-DFF6E2013207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5499AF2E-0566-BCA2-2C01-1899D322A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D920CB79-2F2C-B151-B98A-D387F53C9D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5461D279-759A-F770-BBC5-BC6A0C3374E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F42436A8-FDA7-29C7-6064-F8AA1DA383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2DAF6900-3FAD-1DFE-E2A0-E59299066E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AE7836FC-40AA-541D-2239-0D175393D1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804E3D18-1CA2-6D73-F2B3-21C627FE3A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D654FEE3-D568-1169-C056-F776F3D1D4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22803BA-CA53-B82A-D777-F9DFED96FC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F80FA05-1399-5836-AECF-9A3FFDF430D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C5D10EB-EABC-2A8A-1024-65C54B818B3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06A4A388-1C14-50E7-1366-4D1CBF2A9E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523C0F25-47DE-43B0-40D8-07C501773F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9D70ACE7-4D85-4F9E-3CC9-F99763D9F2F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D844C1A5-36BC-0A12-0A49-F46621CFD8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8A34D25C-0B19-9BB7-0AC0-8BDB3046BC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112ABBB3-B630-6E31-A7F2-51F982D20A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E4096DD-7D5B-7430-92FA-F5B5715718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BDA72307-600F-9FCE-9E2C-88717E1AD3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73ECA528-DCD2-B9E1-1F09-D06A3B96555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FCEB4139-43FB-E4EF-BAE1-70AE2761768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D26A8244-0416-B661-7C55-0920399A37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76FDA18E-2B3B-DDAB-DC3B-84954F83855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CF4B7766-2F18-E52D-8C85-3B7EDEA2A4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B4639C38-C4C5-2E3B-1882-1FEBE288A77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447B1A34-D482-2973-8D15-DE4702E0CF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D07B69A-24BA-E57D-46D1-A596104A7A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5D0C52A0-BFD2-2D40-7233-CC5DCB3DE9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2CF09867-A961-1755-BAC6-FD0E08125FA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2CECC5DC-3BE7-DB1C-8A83-4D693D67F8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C3D4775-A169-A633-E577-48E2840451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3EEAB3BE-F660-1950-ABF4-3D6B0455AC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03E0562-0771-18E7-C30D-EBEF1EA9DA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AD2B4E09-B1EB-A77A-F3C8-D8E5FDA946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DE15CF8-14D1-92FC-0EE0-8605C67175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C938E3F-4061-125D-3201-6683A594627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7F0EE74B-3513-8CAD-CF7E-84A73B68E8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8D45D94C-A301-A1C4-73F1-BB7B976F9C8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F1003F00-CABD-2814-2E68-497148DE2A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434310FE-1606-C73F-81B6-33218074CE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F75D34C2-9904-BDDF-F85F-05FD1C546E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25CC2CEC-60BD-CA85-AC36-DA191B6BE3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7BCCB28D-D499-E9B3-1FAA-53904E4A01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79B648E9-3C39-BB8F-82F7-A0A3EACCF5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076872CA-CA3F-80B8-EEDA-5C39F327C0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CE5C157B-AA4E-295D-302C-BE002FE871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4859BAB-1A09-1F98-2AFF-EBA352AD7C7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B5FDCFA2-733E-3F98-1855-428ACBF35A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FA3F942B-04C6-FD30-17A0-8E5A7E4470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848A025F-0C3D-22E2-918E-2C6227783E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CBF1CE6B-10EC-61BB-F28C-E306CD5C5D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19D7B71-B9A7-C589-F4CB-1AB5987C00C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FF1C5BD8-C466-642C-7A19-9D6AC5D8BC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FB652DE3-DF28-E70E-E966-6600105EAF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8826D570-BEEC-4DD3-A327-45E7A9515B3C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39DEFD6F-F8E5-47A4-9DBF-E59A9AFF4E8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421854B-FE7F-4743-A8C2-DFE3B583BA0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C0157053-CE4A-4011-B5B5-B9409A908DD9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52E68D46-58DD-4C85-A355-51782F89A1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27474BB-09CD-428C-AC16-217B17B80A1F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9E1B85-CC2E-49F2-985F-3EC519F19125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5A5F2EF7-4F81-4EC8-AADC-DF9C6BE5E564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CC68AFA-7B47-46C4-A22F-A22F52C2EC9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6346D19-3597-4902-9276-F5065799D09F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D092896D-BCAE-4497-8BE5-9A1264F6D58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95552D50-1C5B-455B-B7C3-9D5FBD4357B3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9A2FB309-357E-47F9-9560-7574C39F918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78E931D3-D2C8-4FF3-9989-3DF23231BC01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D04D229-A779-4894-87E9-02B779E100BD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93689E0-2DC1-40B0-B3F1-C0AD5DCB027C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C0219AA9-57B4-819F-6F4D-51448CCF4737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AFF712D4-FAC7-36D1-E0B4-492AAABD2245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CDDE390-578D-86ED-9FEF-71733A717A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EB4178CE-FFDE-43B6-86D2-B979B350C270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AD47EC50-494E-BE95-539A-5F94570611D7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C07DBA28-F696-985C-AF81-A249B1AB9C52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F3C6123-CE97-9695-7AC5-720ACBD9E8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B896C34-D999-49F0-A5AE-E41225B54ABE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3CBF3136-4A7F-C778-98C5-9E048BED2262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4C17108-5361-5F80-D7B4-110B61D08158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A14181AF-9D32-8616-795F-E244D315645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167" name="Agrupar 16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09C3293-9DE3-841E-6740-C5BD462D8104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A3E93D8-113E-C805-262D-D78D935424D3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30F2279-39DF-F44B-19D5-BCE0812341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1EE954-FC48-5959-49A1-D450AF07BC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2064B20F-D152-2BA8-1226-C21058A361D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B1564C58-2C5E-B26F-A548-7CC80D579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ECEC1335-7D7B-0299-AB54-E19394C4AC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9BCAA488-EBDC-F4DF-68E1-9D7CB04A98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FA8F05BD-6FDC-15B2-2339-7876E0889E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FE620B9C-414B-9816-5F51-F71D04709D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4334E49F-389D-808E-EAFF-2199F367A31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8CDC702C-2581-DB36-1706-6AE9A7B7FB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54043596-3FEA-EE39-5AB3-4899D4085A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9ABFCF8F-BB01-7C1F-1309-A915FD0917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4D0CEC01-8CF2-D82A-A67E-6C77995C77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6553A709-D260-06D4-170F-8C96A9C73D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0B2EC2-F8FE-B646-3512-EC81631B6C2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519FA01-CF47-2205-FBD1-CE3DE25FAC8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3BD5A08D-AE95-4BA1-BCDB-6739CE69D1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3AA199CD-5F84-3037-0A83-8F3555E330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FBB3C4C-4E7B-BB56-5C5A-DD8BBF0EC1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5C725846-27B2-58FF-EC59-C628532853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5ED2138B-E873-9505-014B-AE9C02F17B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3B2F9690-3420-CCBE-698B-88F7B4E452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6124891C-1477-C39E-E14A-4F76EDE30C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331834AB-8FA1-9554-A27B-DEB651ABEE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E0B57F67-21B0-ECB0-98C9-4E9CB47114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95190114-013B-7015-43C6-CD2E5EDA0F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BFE843D4-0E87-7EC2-8992-B890727FD9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73F5C8C9-782B-AA05-DE54-6FF947D4A73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E1DC213E-02EB-48B1-797A-A45DF603860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7397C6DE-97A7-436A-09CD-35D11B0D038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C06A7673-E9C5-F507-9A60-D6E2065C86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9DE1E6A2-91B4-3035-5F9D-393D26F65E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D1444232-C77B-2221-0FC4-3786D69444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76295A2B-6F45-42EC-0BC9-F9B1CECAB59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178A4FD6-97B2-37F8-FAF7-E3A454E2AD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56EB0BCD-1A11-42D0-5156-931F048507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ED9EBA7F-DBCE-93C8-DB2D-0B67988ECB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B27F5F90-5204-AE54-C6CF-DB7D3DB183F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86BBD2D7-3D4E-2432-3C9D-3BA18978EA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2DC6B70F-1DA1-4EC1-BC5A-B7CB27C5E40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9D599B8E-F7A3-29F3-16FE-F2A7584EB6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3D88C966-70C3-7423-9FD9-6ADA66B8FFD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A2969FE1-E8D9-A38C-C3AC-741D6D67854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081E701C-3C33-1E1A-09EA-76FBE12CDDD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5A6A1F2E-7BCA-AA15-D054-4342AE2D961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D98DE22F-4C2F-15ED-0D6F-3D1F026C2D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859D230-5D81-D318-FC8F-8C927D2828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17A2804A-0DB2-2B05-A00B-AE643E724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B0E23BE8-02D5-CC59-B0A1-B6C160A8F2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95C4CB71-F921-3DCC-DFAB-48F2BFEB0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27380D48-2547-86AF-8694-7496D01516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B9F45355-F8B0-2464-E1A4-E262C90B34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EB42A97C-E41E-88B4-36FA-C59EF5B319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1748920D-318A-FF54-97FB-890E5553BE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E8F61C3C-24F7-401D-AAAB-52AF4E64A702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7CE1660-1A21-4BAA-84EA-2A45A05E6F0C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F5C7301-B406-4EE0-82DD-DBB33BDE41FF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E4A38489-E12C-453A-BA13-F301F0609EB5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43D4F6BE-4191-4720-9D6B-E69B196A6811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C157DE72-1871-48DA-9912-E392EB2D47B5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117244D-00B1-4EA5-9488-98D584659612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C5BBF02B-DEA1-4889-A218-FE29771FF035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364F5B41-1D95-4526-8C17-F041B3752D2F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2EE32CA-2099-4D8A-A39C-C1CB481E4613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1506442-C2D1-4B32-A8E1-DF67F8162FD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03201FF-897B-47A0-BFF0-2FC2B72757C8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8EEA9913-EB25-40B3-AAD2-C95CCB8A8634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B67DDE48-D1B8-4806-8426-D9B7B0BB38B9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DBDCA4FE-5EA8-4950-9F5F-B629A3E5A370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9DBC4CEC-8CB4-4A31-B132-3D06EADF38A5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68399693-108D-DCB1-E2E7-198BCB628993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15B9B7C9-DF08-926B-E019-F42DCF3B2231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6D9F4515-3A73-78A2-233B-90935C6F482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D2C9C5C-77FC-42CE-9A2A-1813FF25FB2D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0224F83E-D33D-B48D-D1F6-49266262F8B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8B3D806-18A0-B20F-CCEB-3612009BC48A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1C3B6FEB-1781-7092-6E83-FCBB0DC8D1B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0C4FD75-9D9B-4C5D-A054-F3E6E876B980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5B2C2936-7CCF-A1F8-CB43-65A8DB59B298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EF853C39-A842-C51D-450C-11490671FB63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D6827454-591B-C85F-F029-874C180031C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AC34FEAA-1F0A-776D-D53D-46F15471079B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8E5552B0-8F5A-9F22-BC03-0C86512A87BA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4D7AB2C8-4EFF-7C1C-F2EB-D2A2559574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356EEB89-84C5-2B93-3D79-FD8900F9A4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C5CEF5EA-6BBB-BE68-3E0A-30AB3F8FE2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3B5AD96A-0EB5-79C7-9835-4E34163566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89997887-CBF8-18EB-960A-9401041AC20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43788782-9F49-561B-37D8-D2313F5525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4C2692C1-02DD-6384-102F-41DE034BFB8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093CF4CF-6C93-9F65-8574-EF6BA6BE6E4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8A7EE1FB-7040-E80B-057F-2245216D924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0346A8AE-BE68-2468-DC5A-0401E25B9F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9EDA98A5-9893-508C-9DD1-183AD1A8F2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14C162E-31AE-4074-998B-378E8A8F66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3C6F0F4-D80D-55D8-EEC7-90245C462B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AF809C24-3CC3-C8B8-CD19-AAB00D415E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917300DA-02A5-D4A9-EC7C-E40367FBB3D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ADF1B6BB-9090-E78D-7B7C-49099AF6C0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A0EAA2DC-9217-7B1A-9DF7-555C3F19CC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E0E86B9-F72A-528C-2013-3C6BFDB5E9F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F8E155FB-BDAB-E2C9-2570-501EC10067E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920A664C-F08E-F34E-6AD0-797FE790BF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BCF2461A-7461-1402-7E6F-4DC817670B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71EC5469-E1AA-D698-A305-9F7C3E1CB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BADF12B-04A5-FE3B-B8EE-56C881D4D3A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529BC7E7-5CAF-B6E2-AF98-1C92A3AF2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11548005-D8AE-1A01-BA5E-18B49046A2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6E3B19B-C5E2-19B7-AE2D-2F97689EAB1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7661D5D5-AB3C-4846-1DAF-9942E7EC3D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7638C9F-1676-568B-6C9E-9C75A277115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C54B866A-0D01-B349-BB40-232B6810696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4AAAF4A5-3936-39D9-2436-4A7031B9A7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3A9CE08B-45AD-CDC4-F997-034C4CA1327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7A6D1AC3-1BA3-798E-9E5C-DB647189CD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BAC94D6-DE2D-E6E6-103C-89FF1C56BF7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1C90BA28-08BD-AEDF-E006-64C34B4C2B5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D14982B9-2C9E-B993-8CD1-58DA517A21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C7AB1308-79BD-4CB5-51BC-EE8E3E560A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C40DD8CD-4AF8-006E-093E-05D9D31E52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581F25F9-9E0F-751C-74A2-7EF00424BDA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905E2DA2-4967-F40F-3C40-2FCF1F2401D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B1AE7544-D81B-9145-78A6-6884697A92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76BD9CD-C333-AD73-4EA5-7EAD5F79753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A7C88EA1-846B-614D-13EF-F361B98CDF0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D26AC1EB-873A-81AD-A965-0AAFFE3C7FF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501B7322-F793-7B6C-E6FE-3361BB328D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C7EB1F15-2403-0EEE-E2A5-4D67ECBEAB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A48D711E-38C9-A53B-9EE9-4294A13758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22821CD2-CED8-6AFE-75C5-826390ACA4A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74A40A8-1013-DB20-C21F-A5BE0214DB6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ED88611B-4875-C4B7-1753-9F85A1F3E6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0A167623-E02F-B8A3-44F0-5837675E38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E4374623-B557-DA8A-5C37-96B541A68F0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2BABD6F2-7BD5-0F8F-69B6-DC7FDF2AA9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0EA7920-CDD7-F310-B92A-2B24907A58E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622EFC82-27E6-985D-7006-0E5B30B8B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9B7CC4AA-22F9-4763-A473-7D5D0D3B8899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C45996E0-4727-4A02-8ADE-6AFDF7F91E41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37D348C-5E40-4D9D-9B78-3895836EE820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BC6C0F51-15EA-4C17-A077-EA395D511100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89D6C2D6-97F0-4975-B285-E432A2B3F94A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DBB0DCC3-FA6E-4EA8-9D5E-1A5BF4889C1D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37441349-AACD-41A5-97B3-494DA7F39EF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2BD3EB7F-3C4A-45CB-A541-E7E983507A81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C9EC446E-FF78-40FA-BD0E-AF0250E2CFDB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BEDAF3A5-D8BC-40F5-A9B4-46C8A62340A4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C87B2C81-77AD-4BD7-817F-FC83FB4F370A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A66773B5-8CB0-431F-82CF-3DC20C3A1D87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4A745D0E-64A2-4133-947B-F4FD71742711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68ABA506-3888-4FE7-A9F6-B3A5F2A01F06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87A2EF99-4B0D-4E80-8204-D2F9A2C2E1D7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0108D36-7FBD-49F2-AC8C-B8E29558DE88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822E2E18-D47F-C7A6-6795-CE75344B2AE8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23D2F73D-E0BC-5F03-9E91-54E0AC28A1E9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2089691C-D548-E4B1-387B-688F9C857B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007B652-4EE5-4146-A77F-9781EA0C584E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27A9F33C-427C-4B2C-0D03-2D2CE7B8C606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FBA5D41D-8878-8E93-BB7F-901E0922AF98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A9137302-AC11-8DB6-1E4D-A410A2E5816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D072D47-DB33-4A6E-B69A-8EE3083EF4D4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2BF4C399-7133-EA11-D612-427115643D76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7EFE6B2A-6A49-B13D-4C92-EE6D03E8AE1D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295E617A-FAD8-8B71-F8DE-7498625248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6" name="Agrupar 85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78531CE-25F7-ACE4-E532-213DEC75263A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D914C653-2474-046C-5E1E-28A21F901132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A8C5E9A6-23CC-914E-571A-6505EB4EBD1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BF9BE3C2-3F17-3CEF-BE23-79D5C46DDFB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09F27ED1-1202-AB1D-8F5A-EF0E800ACE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8DDEECE9-8D39-4A29-BF44-170F710C449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AF627016-D6A9-DFA6-2CA5-3D5CC90085E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586032C0-9CA6-50F8-DFF6-D1D5A6180A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66018F5A-61ED-F189-5FAD-BC1B17A9103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D048A0F-4EF9-AF68-1A67-88D720AEA23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F7BA3822-F3F4-B581-85EB-E3C24D5FD9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7B21DD04-1738-98A3-E658-59C4A23367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7E98306B-A40F-814D-02D1-AC7BAEF29FC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698AA269-30A1-C157-36ED-D19ADFDC7D5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E70DF7F0-87EB-EF76-09DD-4562EDDFD8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D6E37587-1108-7FD4-F344-5ACFB77790F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C690A486-7113-7B8A-9310-2C3C3092634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E6C0303F-B050-D98B-3402-0EFB31A251C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74124C5E-4771-D3EF-B9A1-E7192806AB1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99F9965F-C372-EE8B-CF7B-B1F3B10C319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9C8AC335-EFD3-7855-43B4-736C0E3E42B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C7DE0452-25A4-6492-C9E3-49AE54CE126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B4ABCDD-6D56-48C8-F347-DBD2D412554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80C57265-757E-A6A1-0AD4-9F913ED1B2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0973CBEC-0EA1-5EF8-FBC8-A271B0682C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F14F30DE-B257-0C14-5220-7BFAD4266E3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2832432F-26FC-CEF4-6514-E876008D7A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2A3EB0C5-A02A-B0C2-78E4-D52CFF8DF2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A5EEB9BD-309A-ECA6-9D2F-5F0F8215AE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0FBBE7E6-4282-72B8-8CCC-2E92AA32448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784F0E36-5387-7C4D-6991-C82D92428D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90FA5AD0-2875-A8F0-679D-AABF3C329DF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77E0DAFB-957E-5A2F-7FA3-1F009EC666C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623EE3A6-A14F-2149-CEF1-EA04375E7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3E521990-727D-E604-7CBA-D053B35131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C76C90FD-0B73-F71C-85F2-B81895C888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BB0CD173-840B-FA07-B3FE-D0535022135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68CC3566-1DF8-FF34-10B6-D7CC81DF9D7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5AC8F725-A0FB-29A6-2454-20BC0F43C60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DF164177-0355-01EF-622C-18815EC788C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A44F83FC-4388-E012-32F4-63A1B556026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09413454-66A6-83D0-D85B-F83BC262AF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0F4B80B4-98AB-221F-A1EA-960300911FD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4E5AB156-F258-508E-50FD-08E2CEC83C3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B09D1F7A-D4EB-7CF3-74BD-6B054D875AC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8EDF45B6-A031-77B4-2936-08B77E1D1A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336E7FAA-D4D1-AE6A-7285-4013651EFE7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BC0613EC-C30D-3D5A-118C-DA8496A102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47C0936D-0128-72E3-BE96-60B7E979E6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530EEAC3-68E6-D730-9E86-8997BB703F4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01F301DE-30E4-557D-EDE8-47F409BAF81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CA4CBFFC-8229-A8F8-7842-8E7FAEBFC2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A93721CC-C516-738F-D77A-CE009CCF386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0FF1B0A2-07F8-4A6C-1428-7C0D372CB9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A1EE2712-0CC9-B860-B04B-619CF744EA2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0BE7D83F-D92D-B160-DF1A-119C0D72156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7501547B-C38F-42D9-8D13-98A35EBB28FF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6D1D73A2-D398-4EC3-87EF-20CC0E54F60B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B543EC86-DD72-4EED-BD06-5587089D771E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49B00884-177F-44ED-B90A-A04616E275D3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B4DC83B-0D9B-4E63-8530-F17C3078B1D4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ED48AF07-9DDB-4AA6-B1B4-894638BFCBD4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8C22DF4-344B-432B-89B4-DB27BDCE237E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40214466-01E8-41A5-9F37-400BD91400D3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F77B3CA-71EC-42A1-9C20-7A23808F09B1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042F4007-3814-451F-B858-37EE443E37A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1A36417B-ABBC-40A7-9B1D-60A86A07DB3C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11591F-69D6-467A-BC0D-8B3405C70E0F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AA6FF5C7-81B1-41F4-9278-00BD75ABB178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87BCE77F-4BA4-4DBD-9BF2-0F6B15AC33FE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4232</xdr:colOff>
      <xdr:row>3</xdr:row>
      <xdr:rowOff>47625</xdr:rowOff>
    </xdr:from>
    <xdr:to>
      <xdr:col>15</xdr:col>
      <xdr:colOff>0</xdr:colOff>
      <xdr:row>6</xdr:row>
      <xdr:rowOff>152400</xdr:rowOff>
    </xdr:to>
    <xdr:sp macro="" textlink="">
      <xdr:nvSpPr>
        <xdr:cNvPr id="2" name="Retângulo: Cantos Superiores Arredondados 1">
          <a:extLst>
            <a:ext uri="{FF2B5EF4-FFF2-40B4-BE49-F238E27FC236}">
              <a16:creationId xmlns:a16="http://schemas.microsoft.com/office/drawing/2014/main" id="{3A06FE09-8595-4247-A0E8-D07B55B87C91}"/>
            </a:ext>
          </a:extLst>
        </xdr:cNvPr>
        <xdr:cNvSpPr/>
      </xdr:nvSpPr>
      <xdr:spPr>
        <a:xfrm>
          <a:off x="442382" y="619125"/>
          <a:ext cx="12225868" cy="676275"/>
        </a:xfrm>
        <a:prstGeom prst="round2SameRect">
          <a:avLst/>
        </a:prstGeom>
        <a:solidFill>
          <a:srgbClr val="6495ED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14</xdr:col>
      <xdr:colOff>210604</xdr:colOff>
      <xdr:row>9</xdr:row>
      <xdr:rowOff>127861</xdr:rowOff>
    </xdr:from>
    <xdr:to>
      <xdr:col>16</xdr:col>
      <xdr:colOff>550332</xdr:colOff>
      <xdr:row>12</xdr:row>
      <xdr:rowOff>165960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5CD49C7-0371-41BE-8B6F-79115E73AE29}"/>
            </a:ext>
          </a:extLst>
        </xdr:cNvPr>
        <xdr:cNvGrpSpPr/>
      </xdr:nvGrpSpPr>
      <xdr:grpSpPr>
        <a:xfrm>
          <a:off x="12212104" y="1842361"/>
          <a:ext cx="1620311" cy="609599"/>
          <a:chOff x="11555937" y="2078211"/>
          <a:chExt cx="1620311" cy="609599"/>
        </a:xfrm>
      </xdr:grpSpPr>
      <xdr:sp macro="[0]!DistribuirParcelas" textlink="">
        <xdr:nvSpPr>
          <xdr:cNvPr id="4" name="Retângulo com canto arredondado do mesmo lado 14">
            <a:extLst>
              <a:ext uri="{FF2B5EF4-FFF2-40B4-BE49-F238E27FC236}">
                <a16:creationId xmlns:a16="http://schemas.microsoft.com/office/drawing/2014/main" id="{BE2575CA-F92C-3533-5D83-DA11589E7C14}"/>
              </a:ext>
            </a:extLst>
          </xdr:cNvPr>
          <xdr:cNvSpPr/>
        </xdr:nvSpPr>
        <xdr:spPr>
          <a:xfrm rot="5400000">
            <a:off x="12061293" y="1572855"/>
            <a:ext cx="609599" cy="1620311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81C19F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[0]!DistribuirParcelas" textlink="">
        <xdr:nvSpPr>
          <xdr:cNvPr id="5" name="CaixaDeTexto 4">
            <a:extLst>
              <a:ext uri="{FF2B5EF4-FFF2-40B4-BE49-F238E27FC236}">
                <a16:creationId xmlns:a16="http://schemas.microsoft.com/office/drawing/2014/main" id="{702091C9-BA80-089F-E691-9C8F99598D97}"/>
              </a:ext>
            </a:extLst>
          </xdr:cNvPr>
          <xdr:cNvSpPr txBox="1"/>
        </xdr:nvSpPr>
        <xdr:spPr>
          <a:xfrm>
            <a:off x="11948105" y="2159172"/>
            <a:ext cx="1154061" cy="447676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Registrar</a:t>
            </a:r>
          </a:p>
        </xdr:txBody>
      </xdr:sp>
      <xdr:pic macro="[0]!DistribuirParcelas">
        <xdr:nvPicPr>
          <xdr:cNvPr id="6" name="Icone Registar" descr="Documento com preenchimento sólido">
            <a:extLst>
              <a:ext uri="{FF2B5EF4-FFF2-40B4-BE49-F238E27FC236}">
                <a16:creationId xmlns:a16="http://schemas.microsoft.com/office/drawing/2014/main" id="{F544B3CE-17E7-D1BA-5D04-2ED1252F1B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640724" y="2211560"/>
            <a:ext cx="343737" cy="342900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13</xdr:row>
      <xdr:rowOff>93796</xdr:rowOff>
    </xdr:from>
    <xdr:to>
      <xdr:col>16</xdr:col>
      <xdr:colOff>560918</xdr:colOff>
      <xdr:row>16</xdr:row>
      <xdr:rowOff>135073</xdr:rowOff>
    </xdr:to>
    <xdr:grpSp>
      <xdr:nvGrpSpPr>
        <xdr:cNvPr id="7" name="Agrupar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D0F58E-3630-495B-8892-50803A970B7C}"/>
            </a:ext>
          </a:extLst>
        </xdr:cNvPr>
        <xdr:cNvGrpSpPr/>
      </xdr:nvGrpSpPr>
      <xdr:grpSpPr>
        <a:xfrm>
          <a:off x="12212104" y="2570296"/>
          <a:ext cx="1630897" cy="612777"/>
          <a:chOff x="11735854" y="2799347"/>
          <a:chExt cx="1630896" cy="612777"/>
        </a:xfrm>
      </xdr:grpSpPr>
      <xdr:sp macro="" textlink="">
        <xdr:nvSpPr>
          <xdr:cNvPr id="8" name="Retângulo com canto arredondado do mesmo lado 14">
            <a:extLst>
              <a:ext uri="{FF2B5EF4-FFF2-40B4-BE49-F238E27FC236}">
                <a16:creationId xmlns:a16="http://schemas.microsoft.com/office/drawing/2014/main" id="{3E56A5CB-4CBC-B0E3-2F4A-D755C07277EC}"/>
              </a:ext>
            </a:extLst>
          </xdr:cNvPr>
          <xdr:cNvSpPr/>
        </xdr:nvSpPr>
        <xdr:spPr>
          <a:xfrm rot="5400000">
            <a:off x="12244913" y="2290288"/>
            <a:ext cx="612777" cy="1630896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6495ED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9" name="CaixaDeTexto 8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ED525D05-68A9-FBA8-F031-98373E3CCDF1}"/>
              </a:ext>
            </a:extLst>
          </xdr:cNvPr>
          <xdr:cNvSpPr txBox="1"/>
        </xdr:nvSpPr>
        <xdr:spPr>
          <a:xfrm>
            <a:off x="12190503" y="2911914"/>
            <a:ext cx="784665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Editar</a:t>
            </a:r>
          </a:p>
        </xdr:txBody>
      </xdr:sp>
      <xdr:pic>
        <xdr:nvPicPr>
          <xdr:cNvPr id="10" name="Imagem 9">
            <a:extLst>
              <a:ext uri="{FF2B5EF4-FFF2-40B4-BE49-F238E27FC236}">
                <a16:creationId xmlns:a16="http://schemas.microsoft.com/office/drawing/2014/main" id="{82C0D2B7-8277-8524-7746-A3BC8C466E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1857001" y="2941444"/>
            <a:ext cx="346564" cy="346564"/>
          </a:xfrm>
          <a:prstGeom prst="rect">
            <a:avLst/>
          </a:prstGeom>
        </xdr:spPr>
      </xdr:pic>
    </xdr:grpSp>
    <xdr:clientData/>
  </xdr:twoCellAnchor>
  <xdr:twoCellAnchor editAs="oneCell">
    <xdr:from>
      <xdr:col>14</xdr:col>
      <xdr:colOff>210604</xdr:colOff>
      <xdr:row>17</xdr:row>
      <xdr:rowOff>62910</xdr:rowOff>
    </xdr:from>
    <xdr:to>
      <xdr:col>16</xdr:col>
      <xdr:colOff>539750</xdr:colOff>
      <xdr:row>20</xdr:row>
      <xdr:rowOff>101010</xdr:rowOff>
    </xdr:to>
    <xdr:grpSp>
      <xdr:nvGrpSpPr>
        <xdr:cNvPr id="11" name="Agrupar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2768D0-7EA9-4E6A-B6E3-8125181BE928}"/>
            </a:ext>
          </a:extLst>
        </xdr:cNvPr>
        <xdr:cNvGrpSpPr/>
      </xdr:nvGrpSpPr>
      <xdr:grpSpPr>
        <a:xfrm>
          <a:off x="12212104" y="3301410"/>
          <a:ext cx="1609729" cy="620183"/>
          <a:chOff x="11757022" y="3523660"/>
          <a:chExt cx="1609728" cy="609599"/>
        </a:xfrm>
      </xdr:grpSpPr>
      <xdr:sp macro="" textlink="">
        <xdr:nvSpPr>
          <xdr:cNvPr id="12" name="Retângulo com canto arredondado do mesmo lado 14">
            <a:extLst>
              <a:ext uri="{FF2B5EF4-FFF2-40B4-BE49-F238E27FC236}">
                <a16:creationId xmlns:a16="http://schemas.microsoft.com/office/drawing/2014/main" id="{C6358772-79AD-4874-818A-9C4C6ADF1E2E}"/>
              </a:ext>
            </a:extLst>
          </xdr:cNvPr>
          <xdr:cNvSpPr/>
        </xdr:nvSpPr>
        <xdr:spPr>
          <a:xfrm rot="5400000">
            <a:off x="12257086" y="3023596"/>
            <a:ext cx="609599" cy="1609728"/>
          </a:xfrm>
          <a:prstGeom prst="round2SameRect">
            <a:avLst>
              <a:gd name="adj1" fmla="val 12255"/>
              <a:gd name="adj2" fmla="val 0"/>
            </a:avLst>
          </a:prstGeom>
          <a:solidFill>
            <a:srgbClr val="E183A6"/>
          </a:solidFill>
          <a:ln>
            <a:noFill/>
          </a:ln>
          <a:effectLst>
            <a:outerShdw blurRad="63500" sx="102000" sy="102000" algn="ctr" rotWithShape="0">
              <a:schemeClr val="tx2">
                <a:alpha val="40000"/>
              </a:scheme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lIns="0" tIns="0" rIns="0" bIns="91440" rtlCol="0" anchor="b"/>
          <a:lstStyle/>
          <a:p>
            <a:pPr algn="l" rtl="0"/>
            <a:endParaRPr lang="en-US" sz="2400">
              <a:solidFill>
                <a:schemeClr val="bg1"/>
              </a:solidFill>
              <a:latin typeface="Franklin Gothic Medium" panose="020B0603020102020204" pitchFamily="34" charset="0"/>
            </a:endParaRPr>
          </a:p>
        </xdr:txBody>
      </xdr:sp>
      <xdr:sp macro="" textlink="">
        <xdr:nvSpPr>
          <xdr:cNvPr id="13" name="CaixaDeTexto 12">
            <a:extLst>
              <a:ext uri="{FF2B5EF4-FFF2-40B4-BE49-F238E27FC236}">
                <a16:creationId xmlns:a16="http://schemas.microsoft.com/office/drawing/2014/main" id="{F02BB701-EDEB-7CFD-0452-4E5DC4B52E9C}"/>
              </a:ext>
            </a:extLst>
          </xdr:cNvPr>
          <xdr:cNvSpPr txBox="1"/>
        </xdr:nvSpPr>
        <xdr:spPr>
          <a:xfrm>
            <a:off x="12158753" y="3593898"/>
            <a:ext cx="996331" cy="447957"/>
          </a:xfrm>
          <a:prstGeom prst="rect">
            <a:avLst/>
          </a:prstGeom>
          <a:noFill/>
          <a:ln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ctr">
            <a:noAutofit/>
          </a:bodyPr>
          <a:lstStyle/>
          <a:p>
            <a:pPr marL="0" indent="0" algn="ctr"/>
            <a:r>
              <a:rPr lang="pt-BR" sz="1800" b="1">
                <a:solidFill>
                  <a:schemeClr val="bg1"/>
                </a:solidFill>
                <a:latin typeface="Roboto" panose="02000000000000000000" pitchFamily="2" charset="0"/>
                <a:ea typeface="Roboto" panose="02000000000000000000" pitchFamily="2" charset="0"/>
                <a:cs typeface="Roboto" panose="02000000000000000000" pitchFamily="2" charset="0"/>
              </a:rPr>
              <a:t>Gráfico</a:t>
            </a:r>
          </a:p>
        </xdr:txBody>
      </xdr:sp>
      <xdr:pic>
        <xdr:nvPicPr>
          <xdr:cNvPr id="14" name="Gráfico 13" descr="Gráfico de barras com tendência ascendente com preenchimento sólido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93217B9D-D825-5A94-54A5-B2240FE4DCF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>
            <a:extLs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1872570" y="3671591"/>
            <a:ext cx="305544" cy="304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116417</xdr:rowOff>
    </xdr:from>
    <xdr:to>
      <xdr:col>0</xdr:col>
      <xdr:colOff>433916</xdr:colOff>
      <xdr:row>1073</xdr:row>
      <xdr:rowOff>21167</xdr:rowOff>
    </xdr:to>
    <xdr:grpSp>
      <xdr:nvGrpSpPr>
        <xdr:cNvPr id="85" name="Agrupar 84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47EC51C6-FC58-4D19-C20D-1611BA7C6032}"/>
            </a:ext>
          </a:extLst>
        </xdr:cNvPr>
        <xdr:cNvGrpSpPr/>
      </xdr:nvGrpSpPr>
      <xdr:grpSpPr>
        <a:xfrm>
          <a:off x="0" y="1259417"/>
          <a:ext cx="433916" cy="203231750"/>
          <a:chOff x="0" y="1259417"/>
          <a:chExt cx="433916" cy="203231750"/>
        </a:xfrm>
      </xdr:grpSpPr>
      <xdr:sp macro="" textlink="">
        <xdr:nvSpPr>
          <xdr:cNvPr id="16" name="Retângulo 1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1D4EADDD-3789-3983-2CDA-C058C571B326}"/>
              </a:ext>
            </a:extLst>
          </xdr:cNvPr>
          <xdr:cNvSpPr/>
        </xdr:nvSpPr>
        <xdr:spPr>
          <a:xfrm flipH="1">
            <a:off x="0" y="1259417"/>
            <a:ext cx="433916" cy="20323175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pt-B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pic>
        <xdr:nvPicPr>
          <xdr:cNvPr id="17" name="Imagem 16">
            <a:extLst>
              <a:ext uri="{FF2B5EF4-FFF2-40B4-BE49-F238E27FC236}">
                <a16:creationId xmlns:a16="http://schemas.microsoft.com/office/drawing/2014/main" id="{72576C8E-4A0A-546E-CEBA-89DD867798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79087"/>
            <a:ext cx="338666" cy="338666"/>
          </a:xfrm>
          <a:prstGeom prst="rect">
            <a:avLst/>
          </a:prstGeom>
        </xdr:spPr>
      </xdr:pic>
      <xdr:pic>
        <xdr:nvPicPr>
          <xdr:cNvPr id="18" name="Imagem 17">
            <a:extLst>
              <a:ext uri="{FF2B5EF4-FFF2-40B4-BE49-F238E27FC236}">
                <a16:creationId xmlns:a16="http://schemas.microsoft.com/office/drawing/2014/main" id="{4289154C-C8FD-DD49-2A76-15F524BBFB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16086"/>
            <a:ext cx="338666" cy="338666"/>
          </a:xfrm>
          <a:prstGeom prst="rect">
            <a:avLst/>
          </a:prstGeom>
        </xdr:spPr>
      </xdr:pic>
      <xdr:pic>
        <xdr:nvPicPr>
          <xdr:cNvPr id="19" name="Imagem 18">
            <a:extLst>
              <a:ext uri="{FF2B5EF4-FFF2-40B4-BE49-F238E27FC236}">
                <a16:creationId xmlns:a16="http://schemas.microsoft.com/office/drawing/2014/main" id="{77F2C935-BD63-473D-043A-6F3DAE9868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6669"/>
            <a:ext cx="338666" cy="338666"/>
          </a:xfrm>
          <a:prstGeom prst="rect">
            <a:avLst/>
          </a:prstGeom>
        </xdr:spPr>
      </xdr:pic>
      <xdr:pic>
        <xdr:nvPicPr>
          <xdr:cNvPr id="20" name="Imagem 19">
            <a:extLst>
              <a:ext uri="{FF2B5EF4-FFF2-40B4-BE49-F238E27FC236}">
                <a16:creationId xmlns:a16="http://schemas.microsoft.com/office/drawing/2014/main" id="{93BF1CAB-F7A3-0621-A8C3-4EA048CCCB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36086"/>
            <a:ext cx="338666" cy="338666"/>
          </a:xfrm>
          <a:prstGeom prst="rect">
            <a:avLst/>
          </a:prstGeom>
        </xdr:spPr>
      </xdr:pic>
      <xdr:pic>
        <xdr:nvPicPr>
          <xdr:cNvPr id="21" name="Imagem 20">
            <a:extLst>
              <a:ext uri="{FF2B5EF4-FFF2-40B4-BE49-F238E27FC236}">
                <a16:creationId xmlns:a16="http://schemas.microsoft.com/office/drawing/2014/main" id="{1CCA0E94-4B96-66EE-15BB-698C24E5CC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9"/>
            <a:ext cx="338666" cy="338666"/>
          </a:xfrm>
          <a:prstGeom prst="rect">
            <a:avLst/>
          </a:prstGeom>
        </xdr:spPr>
      </xdr:pic>
      <xdr:pic>
        <xdr:nvPicPr>
          <xdr:cNvPr id="22" name="Imagem 21">
            <a:extLst>
              <a:ext uri="{FF2B5EF4-FFF2-40B4-BE49-F238E27FC236}">
                <a16:creationId xmlns:a16="http://schemas.microsoft.com/office/drawing/2014/main" id="{33AFBED0-1423-D2BA-C5BF-DEC663A2BBE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1187835"/>
            <a:ext cx="338666" cy="338666"/>
          </a:xfrm>
          <a:prstGeom prst="rect">
            <a:avLst/>
          </a:prstGeom>
        </xdr:spPr>
      </xdr:pic>
      <xdr:pic>
        <xdr:nvPicPr>
          <xdr:cNvPr id="23" name="Imagem 22">
            <a:extLst>
              <a:ext uri="{FF2B5EF4-FFF2-40B4-BE49-F238E27FC236}">
                <a16:creationId xmlns:a16="http://schemas.microsoft.com/office/drawing/2014/main" id="{D11D5A3E-3E1D-6BD4-7678-9B3901DA1D0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4987252"/>
            <a:ext cx="338666" cy="338666"/>
          </a:xfrm>
          <a:prstGeom prst="rect">
            <a:avLst/>
          </a:prstGeom>
        </xdr:spPr>
      </xdr:pic>
      <xdr:pic>
        <xdr:nvPicPr>
          <xdr:cNvPr id="24" name="Imagem 23">
            <a:extLst>
              <a:ext uri="{FF2B5EF4-FFF2-40B4-BE49-F238E27FC236}">
                <a16:creationId xmlns:a16="http://schemas.microsoft.com/office/drawing/2014/main" id="{3F99E7A3-914E-4454-0E07-A63EF7C8BC8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8776086"/>
            <a:ext cx="338666" cy="338666"/>
          </a:xfrm>
          <a:prstGeom prst="rect">
            <a:avLst/>
          </a:prstGeom>
        </xdr:spPr>
      </xdr:pic>
      <xdr:pic>
        <xdr:nvPicPr>
          <xdr:cNvPr id="25" name="Imagem 24">
            <a:extLst>
              <a:ext uri="{FF2B5EF4-FFF2-40B4-BE49-F238E27FC236}">
                <a16:creationId xmlns:a16="http://schemas.microsoft.com/office/drawing/2014/main" id="{B311B94C-9596-0B18-C075-54A4CDA6464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2607253"/>
            <a:ext cx="338666" cy="338666"/>
          </a:xfrm>
          <a:prstGeom prst="rect">
            <a:avLst/>
          </a:prstGeom>
        </xdr:spPr>
      </xdr:pic>
      <xdr:pic>
        <xdr:nvPicPr>
          <xdr:cNvPr id="26" name="Imagem 25">
            <a:extLst>
              <a:ext uri="{FF2B5EF4-FFF2-40B4-BE49-F238E27FC236}">
                <a16:creationId xmlns:a16="http://schemas.microsoft.com/office/drawing/2014/main" id="{2638984F-0883-FB7C-718B-A6D5E466CE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36406670"/>
            <a:ext cx="338666" cy="338666"/>
          </a:xfrm>
          <a:prstGeom prst="rect">
            <a:avLst/>
          </a:prstGeom>
        </xdr:spPr>
      </xdr:pic>
      <xdr:pic>
        <xdr:nvPicPr>
          <xdr:cNvPr id="27" name="Imagem 26">
            <a:extLst>
              <a:ext uri="{FF2B5EF4-FFF2-40B4-BE49-F238E27FC236}">
                <a16:creationId xmlns:a16="http://schemas.microsoft.com/office/drawing/2014/main" id="{CAEE82F7-BE53-8AF4-293E-D5E56A9B555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0248420"/>
            <a:ext cx="338666" cy="338666"/>
          </a:xfrm>
          <a:prstGeom prst="rect">
            <a:avLst/>
          </a:prstGeom>
        </xdr:spPr>
      </xdr:pic>
      <xdr:pic>
        <xdr:nvPicPr>
          <xdr:cNvPr id="28" name="Imagem 27">
            <a:extLst>
              <a:ext uri="{FF2B5EF4-FFF2-40B4-BE49-F238E27FC236}">
                <a16:creationId xmlns:a16="http://schemas.microsoft.com/office/drawing/2014/main" id="{4C1D0839-9A30-66C2-003A-E94B63D285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4069004"/>
            <a:ext cx="338666" cy="338666"/>
          </a:xfrm>
          <a:prstGeom prst="rect">
            <a:avLst/>
          </a:prstGeom>
        </xdr:spPr>
      </xdr:pic>
      <xdr:pic>
        <xdr:nvPicPr>
          <xdr:cNvPr id="29" name="Imagem 28">
            <a:extLst>
              <a:ext uri="{FF2B5EF4-FFF2-40B4-BE49-F238E27FC236}">
                <a16:creationId xmlns:a16="http://schemas.microsoft.com/office/drawing/2014/main" id="{A8DDF85E-9CA4-4F15-55FF-494FA0A7A72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47847254"/>
            <a:ext cx="338666" cy="338666"/>
          </a:xfrm>
          <a:prstGeom prst="rect">
            <a:avLst/>
          </a:prstGeom>
        </xdr:spPr>
      </xdr:pic>
      <xdr:pic>
        <xdr:nvPicPr>
          <xdr:cNvPr id="30" name="Imagem 29">
            <a:extLst>
              <a:ext uri="{FF2B5EF4-FFF2-40B4-BE49-F238E27FC236}">
                <a16:creationId xmlns:a16="http://schemas.microsoft.com/office/drawing/2014/main" id="{23BBD849-C9DD-0EAB-060E-00EC9C5EBEF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1667838"/>
            <a:ext cx="338666" cy="338666"/>
          </a:xfrm>
          <a:prstGeom prst="rect">
            <a:avLst/>
          </a:prstGeom>
        </xdr:spPr>
      </xdr:pic>
      <xdr:pic>
        <xdr:nvPicPr>
          <xdr:cNvPr id="31" name="Imagem 30">
            <a:extLst>
              <a:ext uri="{FF2B5EF4-FFF2-40B4-BE49-F238E27FC236}">
                <a16:creationId xmlns:a16="http://schemas.microsoft.com/office/drawing/2014/main" id="{7A5D67AB-997F-566A-9FA7-EF30E85357D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5456671"/>
            <a:ext cx="338666" cy="338666"/>
          </a:xfrm>
          <a:prstGeom prst="rect">
            <a:avLst/>
          </a:prstGeom>
        </xdr:spPr>
      </xdr:pic>
      <xdr:pic>
        <xdr:nvPicPr>
          <xdr:cNvPr id="32" name="Imagem 31">
            <a:extLst>
              <a:ext uri="{FF2B5EF4-FFF2-40B4-BE49-F238E27FC236}">
                <a16:creationId xmlns:a16="http://schemas.microsoft.com/office/drawing/2014/main" id="{BA74A792-D571-2B38-0551-7ED00EE7BFD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59287837"/>
            <a:ext cx="338666" cy="338666"/>
          </a:xfrm>
          <a:prstGeom prst="rect">
            <a:avLst/>
          </a:prstGeom>
        </xdr:spPr>
      </xdr:pic>
      <xdr:pic>
        <xdr:nvPicPr>
          <xdr:cNvPr id="33" name="Imagem 32">
            <a:extLst>
              <a:ext uri="{FF2B5EF4-FFF2-40B4-BE49-F238E27FC236}">
                <a16:creationId xmlns:a16="http://schemas.microsoft.com/office/drawing/2014/main" id="{F6E4BE1B-6567-57B9-5947-0E93F1E312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3097837"/>
            <a:ext cx="338666" cy="338666"/>
          </a:xfrm>
          <a:prstGeom prst="rect">
            <a:avLst/>
          </a:prstGeom>
        </xdr:spPr>
      </xdr:pic>
      <xdr:pic>
        <xdr:nvPicPr>
          <xdr:cNvPr id="34" name="Imagem 33">
            <a:extLst>
              <a:ext uri="{FF2B5EF4-FFF2-40B4-BE49-F238E27FC236}">
                <a16:creationId xmlns:a16="http://schemas.microsoft.com/office/drawing/2014/main" id="{B8DACCC3-3C30-0F01-82F9-B5BD435439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66897253"/>
            <a:ext cx="338666" cy="338666"/>
          </a:xfrm>
          <a:prstGeom prst="rect">
            <a:avLst/>
          </a:prstGeom>
        </xdr:spPr>
      </xdr:pic>
      <xdr:pic>
        <xdr:nvPicPr>
          <xdr:cNvPr id="35" name="Imagem 34">
            <a:extLst>
              <a:ext uri="{FF2B5EF4-FFF2-40B4-BE49-F238E27FC236}">
                <a16:creationId xmlns:a16="http://schemas.microsoft.com/office/drawing/2014/main" id="{E214D8C4-6C5A-1303-D5A3-CD61CE77C3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0707253"/>
            <a:ext cx="338666" cy="338666"/>
          </a:xfrm>
          <a:prstGeom prst="rect">
            <a:avLst/>
          </a:prstGeom>
        </xdr:spPr>
      </xdr:pic>
      <xdr:pic>
        <xdr:nvPicPr>
          <xdr:cNvPr id="36" name="Imagem 35">
            <a:extLst>
              <a:ext uri="{FF2B5EF4-FFF2-40B4-BE49-F238E27FC236}">
                <a16:creationId xmlns:a16="http://schemas.microsoft.com/office/drawing/2014/main" id="{4DBFE598-6DB1-8DAD-F2A3-14E0AB1E12E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4517253"/>
            <a:ext cx="338666" cy="338666"/>
          </a:xfrm>
          <a:prstGeom prst="rect">
            <a:avLst/>
          </a:prstGeom>
        </xdr:spPr>
      </xdr:pic>
      <xdr:pic>
        <xdr:nvPicPr>
          <xdr:cNvPr id="37" name="Imagem 36">
            <a:extLst>
              <a:ext uri="{FF2B5EF4-FFF2-40B4-BE49-F238E27FC236}">
                <a16:creationId xmlns:a16="http://schemas.microsoft.com/office/drawing/2014/main" id="{11045D92-E7F9-FDAF-33F6-B2E79473D09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78306087"/>
            <a:ext cx="338666" cy="338666"/>
          </a:xfrm>
          <a:prstGeom prst="rect">
            <a:avLst/>
          </a:prstGeom>
        </xdr:spPr>
      </xdr:pic>
      <xdr:pic>
        <xdr:nvPicPr>
          <xdr:cNvPr id="38" name="Imagem 37">
            <a:extLst>
              <a:ext uri="{FF2B5EF4-FFF2-40B4-BE49-F238E27FC236}">
                <a16:creationId xmlns:a16="http://schemas.microsoft.com/office/drawing/2014/main" id="{A6B3D7F4-D6CC-8E0C-E5A1-02C6C38319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2147837"/>
            <a:ext cx="338666" cy="338666"/>
          </a:xfrm>
          <a:prstGeom prst="rect">
            <a:avLst/>
          </a:prstGeom>
        </xdr:spPr>
      </xdr:pic>
      <xdr:pic>
        <xdr:nvPicPr>
          <xdr:cNvPr id="39" name="Imagem 38">
            <a:extLst>
              <a:ext uri="{FF2B5EF4-FFF2-40B4-BE49-F238E27FC236}">
                <a16:creationId xmlns:a16="http://schemas.microsoft.com/office/drawing/2014/main" id="{BBB5A4F6-5D72-7FE9-C114-8FFAF29F3A9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5968420"/>
            <a:ext cx="338666" cy="338666"/>
          </a:xfrm>
          <a:prstGeom prst="rect">
            <a:avLst/>
          </a:prstGeom>
        </xdr:spPr>
      </xdr:pic>
      <xdr:pic>
        <xdr:nvPicPr>
          <xdr:cNvPr id="40" name="Imagem 39">
            <a:extLst>
              <a:ext uri="{FF2B5EF4-FFF2-40B4-BE49-F238E27FC236}">
                <a16:creationId xmlns:a16="http://schemas.microsoft.com/office/drawing/2014/main" id="{0B119548-345D-0399-56AD-171BA5EF76A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89746670"/>
            <a:ext cx="338666" cy="338666"/>
          </a:xfrm>
          <a:prstGeom prst="rect">
            <a:avLst/>
          </a:prstGeom>
        </xdr:spPr>
      </xdr:pic>
      <xdr:pic>
        <xdr:nvPicPr>
          <xdr:cNvPr id="41" name="Imagem 40">
            <a:extLst>
              <a:ext uri="{FF2B5EF4-FFF2-40B4-BE49-F238E27FC236}">
                <a16:creationId xmlns:a16="http://schemas.microsoft.com/office/drawing/2014/main" id="{3D90656A-8301-D167-C65E-20DE76F3D43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3588420"/>
            <a:ext cx="338666" cy="338666"/>
          </a:xfrm>
          <a:prstGeom prst="rect">
            <a:avLst/>
          </a:prstGeom>
        </xdr:spPr>
      </xdr:pic>
      <xdr:pic>
        <xdr:nvPicPr>
          <xdr:cNvPr id="42" name="Imagem 41">
            <a:extLst>
              <a:ext uri="{FF2B5EF4-FFF2-40B4-BE49-F238E27FC236}">
                <a16:creationId xmlns:a16="http://schemas.microsoft.com/office/drawing/2014/main" id="{A1CA03BC-9B5F-F855-CB60-CD367E0E140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97377253"/>
            <a:ext cx="338666" cy="338666"/>
          </a:xfrm>
          <a:prstGeom prst="rect">
            <a:avLst/>
          </a:prstGeom>
        </xdr:spPr>
      </xdr:pic>
      <xdr:pic>
        <xdr:nvPicPr>
          <xdr:cNvPr id="43" name="Imagem 42">
            <a:extLst>
              <a:ext uri="{FF2B5EF4-FFF2-40B4-BE49-F238E27FC236}">
                <a16:creationId xmlns:a16="http://schemas.microsoft.com/office/drawing/2014/main" id="{0B8764EB-D973-B9AA-23B5-1FE096757D2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1187253"/>
            <a:ext cx="338666" cy="338666"/>
          </a:xfrm>
          <a:prstGeom prst="rect">
            <a:avLst/>
          </a:prstGeom>
        </xdr:spPr>
      </xdr:pic>
      <xdr:pic>
        <xdr:nvPicPr>
          <xdr:cNvPr id="44" name="Imagem 43">
            <a:extLst>
              <a:ext uri="{FF2B5EF4-FFF2-40B4-BE49-F238E27FC236}">
                <a16:creationId xmlns:a16="http://schemas.microsoft.com/office/drawing/2014/main" id="{D0821AC6-2E93-0287-3CBE-C130E29607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4997253"/>
            <a:ext cx="338666" cy="338666"/>
          </a:xfrm>
          <a:prstGeom prst="rect">
            <a:avLst/>
          </a:prstGeom>
        </xdr:spPr>
      </xdr:pic>
      <xdr:pic>
        <xdr:nvPicPr>
          <xdr:cNvPr id="45" name="Imagem 44">
            <a:extLst>
              <a:ext uri="{FF2B5EF4-FFF2-40B4-BE49-F238E27FC236}">
                <a16:creationId xmlns:a16="http://schemas.microsoft.com/office/drawing/2014/main" id="{AD8485E2-997C-BBF8-B2D2-637847EE42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08807253"/>
            <a:ext cx="338666" cy="338666"/>
          </a:xfrm>
          <a:prstGeom prst="rect">
            <a:avLst/>
          </a:prstGeom>
        </xdr:spPr>
      </xdr:pic>
      <xdr:pic>
        <xdr:nvPicPr>
          <xdr:cNvPr id="46" name="Imagem 45">
            <a:extLst>
              <a:ext uri="{FF2B5EF4-FFF2-40B4-BE49-F238E27FC236}">
                <a16:creationId xmlns:a16="http://schemas.microsoft.com/office/drawing/2014/main" id="{C76AC09A-3EB6-DF94-B806-AF210FE6521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2596086"/>
            <a:ext cx="338666" cy="338666"/>
          </a:xfrm>
          <a:prstGeom prst="rect">
            <a:avLst/>
          </a:prstGeom>
        </xdr:spPr>
      </xdr:pic>
      <xdr:pic>
        <xdr:nvPicPr>
          <xdr:cNvPr id="47" name="Imagem 46">
            <a:extLst>
              <a:ext uri="{FF2B5EF4-FFF2-40B4-BE49-F238E27FC236}">
                <a16:creationId xmlns:a16="http://schemas.microsoft.com/office/drawing/2014/main" id="{1A0B4B0C-DCC1-793B-9C12-75A6B45DDA2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16437836"/>
            <a:ext cx="338666" cy="338666"/>
          </a:xfrm>
          <a:prstGeom prst="rect">
            <a:avLst/>
          </a:prstGeom>
        </xdr:spPr>
      </xdr:pic>
      <xdr:pic>
        <xdr:nvPicPr>
          <xdr:cNvPr id="48" name="Imagem 47">
            <a:extLst>
              <a:ext uri="{FF2B5EF4-FFF2-40B4-BE49-F238E27FC236}">
                <a16:creationId xmlns:a16="http://schemas.microsoft.com/office/drawing/2014/main" id="{A25793EB-E95C-10A1-AF1B-E807124F54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0237253"/>
            <a:ext cx="338666" cy="338666"/>
          </a:xfrm>
          <a:prstGeom prst="rect">
            <a:avLst/>
          </a:prstGeom>
        </xdr:spPr>
      </xdr:pic>
      <xdr:pic>
        <xdr:nvPicPr>
          <xdr:cNvPr id="49" name="Imagem 48">
            <a:extLst>
              <a:ext uri="{FF2B5EF4-FFF2-40B4-BE49-F238E27FC236}">
                <a16:creationId xmlns:a16="http://schemas.microsoft.com/office/drawing/2014/main" id="{555C467D-28F8-0EA3-C805-1265DB6D214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4047253"/>
            <a:ext cx="338666" cy="338666"/>
          </a:xfrm>
          <a:prstGeom prst="rect">
            <a:avLst/>
          </a:prstGeom>
        </xdr:spPr>
      </xdr:pic>
      <xdr:pic>
        <xdr:nvPicPr>
          <xdr:cNvPr id="50" name="Imagem 49">
            <a:extLst>
              <a:ext uri="{FF2B5EF4-FFF2-40B4-BE49-F238E27FC236}">
                <a16:creationId xmlns:a16="http://schemas.microsoft.com/office/drawing/2014/main" id="{3BC2156D-8F0A-FB13-09AC-C5761BE936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27846669"/>
            <a:ext cx="338666" cy="338666"/>
          </a:xfrm>
          <a:prstGeom prst="rect">
            <a:avLst/>
          </a:prstGeom>
        </xdr:spPr>
      </xdr:pic>
      <xdr:pic>
        <xdr:nvPicPr>
          <xdr:cNvPr id="51" name="Imagem 50">
            <a:extLst>
              <a:ext uri="{FF2B5EF4-FFF2-40B4-BE49-F238E27FC236}">
                <a16:creationId xmlns:a16="http://schemas.microsoft.com/office/drawing/2014/main" id="{A59F6477-AA9F-47AD-AE9F-8C05B399751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1677836"/>
            <a:ext cx="338666" cy="338666"/>
          </a:xfrm>
          <a:prstGeom prst="rect">
            <a:avLst/>
          </a:prstGeom>
        </xdr:spPr>
      </xdr:pic>
      <xdr:pic>
        <xdr:nvPicPr>
          <xdr:cNvPr id="52" name="Imagem 51">
            <a:extLst>
              <a:ext uri="{FF2B5EF4-FFF2-40B4-BE49-F238E27FC236}">
                <a16:creationId xmlns:a16="http://schemas.microsoft.com/office/drawing/2014/main" id="{A2DBAEAE-BA89-D70D-6934-16C14C95831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5477253"/>
            <a:ext cx="338666" cy="338666"/>
          </a:xfrm>
          <a:prstGeom prst="rect">
            <a:avLst/>
          </a:prstGeom>
        </xdr:spPr>
      </xdr:pic>
      <xdr:pic>
        <xdr:nvPicPr>
          <xdr:cNvPr id="53" name="Imagem 52">
            <a:extLst>
              <a:ext uri="{FF2B5EF4-FFF2-40B4-BE49-F238E27FC236}">
                <a16:creationId xmlns:a16="http://schemas.microsoft.com/office/drawing/2014/main" id="{81DD4B09-F370-4040-7412-A2F8E4CA316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39276669"/>
            <a:ext cx="338666" cy="338666"/>
          </a:xfrm>
          <a:prstGeom prst="rect">
            <a:avLst/>
          </a:prstGeom>
        </xdr:spPr>
      </xdr:pic>
      <xdr:pic>
        <xdr:nvPicPr>
          <xdr:cNvPr id="54" name="Imagem 53">
            <a:extLst>
              <a:ext uri="{FF2B5EF4-FFF2-40B4-BE49-F238E27FC236}">
                <a16:creationId xmlns:a16="http://schemas.microsoft.com/office/drawing/2014/main" id="{3739259B-154D-5C98-7C34-AE1C356C9C2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3107835"/>
            <a:ext cx="338666" cy="338666"/>
          </a:xfrm>
          <a:prstGeom prst="rect">
            <a:avLst/>
          </a:prstGeom>
        </xdr:spPr>
      </xdr:pic>
      <xdr:pic>
        <xdr:nvPicPr>
          <xdr:cNvPr id="55" name="Imagem 54">
            <a:extLst>
              <a:ext uri="{FF2B5EF4-FFF2-40B4-BE49-F238E27FC236}">
                <a16:creationId xmlns:a16="http://schemas.microsoft.com/office/drawing/2014/main" id="{00C9364D-75CE-EC87-B991-CD5C929344F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46896669"/>
            <a:ext cx="338666" cy="338666"/>
          </a:xfrm>
          <a:prstGeom prst="rect">
            <a:avLst/>
          </a:prstGeom>
        </xdr:spPr>
      </xdr:pic>
      <xdr:pic>
        <xdr:nvPicPr>
          <xdr:cNvPr id="56" name="Imagem 55">
            <a:extLst>
              <a:ext uri="{FF2B5EF4-FFF2-40B4-BE49-F238E27FC236}">
                <a16:creationId xmlns:a16="http://schemas.microsoft.com/office/drawing/2014/main" id="{83281293-CD1C-E266-387E-DF3ED116CF0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0738419"/>
            <a:ext cx="338666" cy="338666"/>
          </a:xfrm>
          <a:prstGeom prst="rect">
            <a:avLst/>
          </a:prstGeom>
        </xdr:spPr>
      </xdr:pic>
      <xdr:pic>
        <xdr:nvPicPr>
          <xdr:cNvPr id="57" name="Imagem 56">
            <a:extLst>
              <a:ext uri="{FF2B5EF4-FFF2-40B4-BE49-F238E27FC236}">
                <a16:creationId xmlns:a16="http://schemas.microsoft.com/office/drawing/2014/main" id="{A34832A7-32EB-7102-D199-B2F023D46E7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4537836"/>
            <a:ext cx="338666" cy="338666"/>
          </a:xfrm>
          <a:prstGeom prst="rect">
            <a:avLst/>
          </a:prstGeom>
        </xdr:spPr>
      </xdr:pic>
      <xdr:pic>
        <xdr:nvPicPr>
          <xdr:cNvPr id="58" name="Imagem 57">
            <a:extLst>
              <a:ext uri="{FF2B5EF4-FFF2-40B4-BE49-F238E27FC236}">
                <a16:creationId xmlns:a16="http://schemas.microsoft.com/office/drawing/2014/main" id="{B8080CF9-A9D5-9F5A-EF7A-28DC25E77F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58326670"/>
            <a:ext cx="338666" cy="338666"/>
          </a:xfrm>
          <a:prstGeom prst="rect">
            <a:avLst/>
          </a:prstGeom>
        </xdr:spPr>
      </xdr:pic>
      <xdr:pic>
        <xdr:nvPicPr>
          <xdr:cNvPr id="59" name="Imagem 58">
            <a:extLst>
              <a:ext uri="{FF2B5EF4-FFF2-40B4-BE49-F238E27FC236}">
                <a16:creationId xmlns:a16="http://schemas.microsoft.com/office/drawing/2014/main" id="{2D783C4C-7610-CD36-DE30-1130931C120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2136670"/>
            <a:ext cx="338666" cy="338666"/>
          </a:xfrm>
          <a:prstGeom prst="rect">
            <a:avLst/>
          </a:prstGeom>
        </xdr:spPr>
      </xdr:pic>
      <xdr:pic>
        <xdr:nvPicPr>
          <xdr:cNvPr id="60" name="Imagem 59">
            <a:extLst>
              <a:ext uri="{FF2B5EF4-FFF2-40B4-BE49-F238E27FC236}">
                <a16:creationId xmlns:a16="http://schemas.microsoft.com/office/drawing/2014/main" id="{C83EADB4-ACA2-93CF-7474-0B06403D9BC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5936087"/>
            <a:ext cx="338666" cy="338666"/>
          </a:xfrm>
          <a:prstGeom prst="rect">
            <a:avLst/>
          </a:prstGeom>
        </xdr:spPr>
      </xdr:pic>
      <xdr:pic>
        <xdr:nvPicPr>
          <xdr:cNvPr id="61" name="Imagem 60">
            <a:extLst>
              <a:ext uri="{FF2B5EF4-FFF2-40B4-BE49-F238E27FC236}">
                <a16:creationId xmlns:a16="http://schemas.microsoft.com/office/drawing/2014/main" id="{1EE7F7F4-4376-A920-0FB9-A9F463A7E1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69767254"/>
            <a:ext cx="338666" cy="338666"/>
          </a:xfrm>
          <a:prstGeom prst="rect">
            <a:avLst/>
          </a:prstGeom>
        </xdr:spPr>
      </xdr:pic>
      <xdr:pic>
        <xdr:nvPicPr>
          <xdr:cNvPr id="62" name="Imagem 61">
            <a:extLst>
              <a:ext uri="{FF2B5EF4-FFF2-40B4-BE49-F238E27FC236}">
                <a16:creationId xmlns:a16="http://schemas.microsoft.com/office/drawing/2014/main" id="{4F1978BA-E406-A536-199C-B1EAEC9FC1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3566671"/>
            <a:ext cx="338666" cy="338666"/>
          </a:xfrm>
          <a:prstGeom prst="rect">
            <a:avLst/>
          </a:prstGeom>
        </xdr:spPr>
      </xdr:pic>
      <xdr:pic>
        <xdr:nvPicPr>
          <xdr:cNvPr id="63" name="Imagem 62">
            <a:extLst>
              <a:ext uri="{FF2B5EF4-FFF2-40B4-BE49-F238E27FC236}">
                <a16:creationId xmlns:a16="http://schemas.microsoft.com/office/drawing/2014/main" id="{17D27035-E2C8-A01D-7840-923BAB4DEBF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77387255"/>
            <a:ext cx="338666" cy="338666"/>
          </a:xfrm>
          <a:prstGeom prst="rect">
            <a:avLst/>
          </a:prstGeom>
        </xdr:spPr>
      </xdr:pic>
      <xdr:pic>
        <xdr:nvPicPr>
          <xdr:cNvPr id="64" name="Imagem 63">
            <a:extLst>
              <a:ext uri="{FF2B5EF4-FFF2-40B4-BE49-F238E27FC236}">
                <a16:creationId xmlns:a16="http://schemas.microsoft.com/office/drawing/2014/main" id="{AA0C5C0E-A70F-6F7C-CEF8-F2F55CEAB7C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1229005"/>
            <a:ext cx="338666" cy="338666"/>
          </a:xfrm>
          <a:prstGeom prst="rect">
            <a:avLst/>
          </a:prstGeom>
        </xdr:spPr>
      </xdr:pic>
      <xdr:pic>
        <xdr:nvPicPr>
          <xdr:cNvPr id="65" name="Imagem 64">
            <a:extLst>
              <a:ext uri="{FF2B5EF4-FFF2-40B4-BE49-F238E27FC236}">
                <a16:creationId xmlns:a16="http://schemas.microsoft.com/office/drawing/2014/main" id="{9BBE5543-BDE0-F86B-C3AB-CBEBB281829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5017838"/>
            <a:ext cx="338666" cy="338666"/>
          </a:xfrm>
          <a:prstGeom prst="rect">
            <a:avLst/>
          </a:prstGeom>
        </xdr:spPr>
      </xdr:pic>
      <xdr:pic>
        <xdr:nvPicPr>
          <xdr:cNvPr id="66" name="Imagem 65">
            <a:extLst>
              <a:ext uri="{FF2B5EF4-FFF2-40B4-BE49-F238E27FC236}">
                <a16:creationId xmlns:a16="http://schemas.microsoft.com/office/drawing/2014/main" id="{AF33CDA1-654C-C5E1-ACFD-3229EC1A1C1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88827838"/>
            <a:ext cx="338666" cy="338666"/>
          </a:xfrm>
          <a:prstGeom prst="rect">
            <a:avLst/>
          </a:prstGeom>
        </xdr:spPr>
      </xdr:pic>
      <xdr:pic>
        <xdr:nvPicPr>
          <xdr:cNvPr id="67" name="Imagem 66">
            <a:extLst>
              <a:ext uri="{FF2B5EF4-FFF2-40B4-BE49-F238E27FC236}">
                <a16:creationId xmlns:a16="http://schemas.microsoft.com/office/drawing/2014/main" id="{BD7B8399-9FD3-C310-9F7C-D76EB1483AC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2616671"/>
            <a:ext cx="338666" cy="338666"/>
          </a:xfrm>
          <a:prstGeom prst="rect">
            <a:avLst/>
          </a:prstGeom>
        </xdr:spPr>
      </xdr:pic>
      <xdr:pic>
        <xdr:nvPicPr>
          <xdr:cNvPr id="68" name="Imagem 67">
            <a:extLst>
              <a:ext uri="{FF2B5EF4-FFF2-40B4-BE49-F238E27FC236}">
                <a16:creationId xmlns:a16="http://schemas.microsoft.com/office/drawing/2014/main" id="{693B700B-CC39-7F0B-625D-F1D6159520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196437254"/>
            <a:ext cx="338666" cy="338666"/>
          </a:xfrm>
          <a:prstGeom prst="rect">
            <a:avLst/>
          </a:prstGeom>
        </xdr:spPr>
      </xdr:pic>
      <xdr:pic>
        <xdr:nvPicPr>
          <xdr:cNvPr id="69" name="Imagem 68">
            <a:extLst>
              <a:ext uri="{FF2B5EF4-FFF2-40B4-BE49-F238E27FC236}">
                <a16:creationId xmlns:a16="http://schemas.microsoft.com/office/drawing/2014/main" id="{B86475ED-1834-3161-8AAB-2DB824127D4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0247254"/>
            <a:ext cx="338666" cy="338666"/>
          </a:xfrm>
          <a:prstGeom prst="rect">
            <a:avLst/>
          </a:prstGeom>
        </xdr:spPr>
      </xdr:pic>
      <xdr:pic>
        <xdr:nvPicPr>
          <xdr:cNvPr id="70" name="Imagem 69">
            <a:extLst>
              <a:ext uri="{FF2B5EF4-FFF2-40B4-BE49-F238E27FC236}">
                <a16:creationId xmlns:a16="http://schemas.microsoft.com/office/drawing/2014/main" id="{7C1F6790-22AE-3C09-5EA3-9643E12702B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 amt="34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625" y="204057254"/>
            <a:ext cx="338666" cy="338666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813329</xdr:colOff>
      <xdr:row>4</xdr:row>
      <xdr:rowOff>31750</xdr:rowOff>
    </xdr:from>
    <xdr:to>
      <xdr:col>4</xdr:col>
      <xdr:colOff>987954</xdr:colOff>
      <xdr:row>6</xdr:row>
      <xdr:rowOff>127000</xdr:rowOff>
    </xdr:to>
    <xdr:sp macro="" textlink="">
      <xdr:nvSpPr>
        <xdr:cNvPr id="71" name="Fluxograma: Processo Alternativo 7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A3AC6C1-7F8D-45B0-B04E-31189489C944}"/>
            </a:ext>
          </a:extLst>
        </xdr:cNvPr>
        <xdr:cNvSpPr>
          <a:spLocks/>
        </xdr:cNvSpPr>
      </xdr:nvSpPr>
      <xdr:spPr>
        <a:xfrm>
          <a:off x="1594379" y="793750"/>
          <a:ext cx="1412875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2025</a:t>
          </a:r>
        </a:p>
      </xdr:txBody>
    </xdr:sp>
    <xdr:clientData/>
  </xdr:twoCellAnchor>
  <xdr:twoCellAnchor>
    <xdr:from>
      <xdr:col>3</xdr:col>
      <xdr:colOff>813329</xdr:colOff>
      <xdr:row>6</xdr:row>
      <xdr:rowOff>136525</xdr:rowOff>
    </xdr:from>
    <xdr:to>
      <xdr:col>4</xdr:col>
      <xdr:colOff>987954</xdr:colOff>
      <xdr:row>9</xdr:row>
      <xdr:rowOff>41275</xdr:rowOff>
    </xdr:to>
    <xdr:sp macro="" textlink="">
      <xdr:nvSpPr>
        <xdr:cNvPr id="72" name="Fluxograma: Processo Alternativo 71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EFD91AAF-C146-45FE-8187-44C0C0EB6DB0}"/>
            </a:ext>
          </a:extLst>
        </xdr:cNvPr>
        <xdr:cNvSpPr>
          <a:spLocks/>
        </xdr:cNvSpPr>
      </xdr:nvSpPr>
      <xdr:spPr>
        <a:xfrm>
          <a:off x="1594379" y="1279525"/>
          <a:ext cx="1412875" cy="476250"/>
        </a:xfrm>
        <a:prstGeom prst="flowChartAlternateProcess">
          <a:avLst/>
        </a:prstGeom>
        <a:solidFill>
          <a:srgbClr val="747474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2026</a:t>
          </a:r>
        </a:p>
      </xdr:txBody>
    </xdr:sp>
    <xdr:clientData/>
  </xdr:twoCellAnchor>
  <xdr:twoCellAnchor>
    <xdr:from>
      <xdr:col>4</xdr:col>
      <xdr:colOff>993510</xdr:colOff>
      <xdr:row>4</xdr:row>
      <xdr:rowOff>31750</xdr:rowOff>
    </xdr:from>
    <xdr:to>
      <xdr:col>6</xdr:col>
      <xdr:colOff>13492</xdr:colOff>
      <xdr:row>6</xdr:row>
      <xdr:rowOff>127000</xdr:rowOff>
    </xdr:to>
    <xdr:sp macro="" textlink="">
      <xdr:nvSpPr>
        <xdr:cNvPr id="73" name="Fluxograma: Processo Alternativo 7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6D65721-C303-4844-8AAF-C2904AA04BCD}"/>
            </a:ext>
          </a:extLst>
        </xdr:cNvPr>
        <xdr:cNvSpPr>
          <a:spLocks/>
        </xdr:cNvSpPr>
      </xdr:nvSpPr>
      <xdr:spPr>
        <a:xfrm>
          <a:off x="3012810" y="793750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Janeiro</a:t>
          </a:r>
        </a:p>
      </xdr:txBody>
    </xdr:sp>
    <xdr:clientData/>
  </xdr:twoCellAnchor>
  <xdr:twoCellAnchor>
    <xdr:from>
      <xdr:col>4</xdr:col>
      <xdr:colOff>993510</xdr:colOff>
      <xdr:row>6</xdr:row>
      <xdr:rowOff>136525</xdr:rowOff>
    </xdr:from>
    <xdr:to>
      <xdr:col>6</xdr:col>
      <xdr:colOff>13492</xdr:colOff>
      <xdr:row>9</xdr:row>
      <xdr:rowOff>41275</xdr:rowOff>
    </xdr:to>
    <xdr:sp macro="" textlink="">
      <xdr:nvSpPr>
        <xdr:cNvPr id="74" name="Fluxograma: Processo Alternativo 73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53D1837E-754E-4FC7-AA4E-25D1112B04A4}"/>
            </a:ext>
          </a:extLst>
        </xdr:cNvPr>
        <xdr:cNvSpPr>
          <a:spLocks/>
        </xdr:cNvSpPr>
      </xdr:nvSpPr>
      <xdr:spPr>
        <a:xfrm>
          <a:off x="3012810" y="1279525"/>
          <a:ext cx="1410757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Julho</a:t>
          </a:r>
        </a:p>
      </xdr:txBody>
    </xdr:sp>
    <xdr:clientData/>
  </xdr:twoCellAnchor>
  <xdr:twoCellAnchor>
    <xdr:from>
      <xdr:col>6</xdr:col>
      <xdr:colOff>19049</xdr:colOff>
      <xdr:row>4</xdr:row>
      <xdr:rowOff>31750</xdr:rowOff>
    </xdr:from>
    <xdr:to>
      <xdr:col>7</xdr:col>
      <xdr:colOff>431800</xdr:colOff>
      <xdr:row>6</xdr:row>
      <xdr:rowOff>127000</xdr:rowOff>
    </xdr:to>
    <xdr:sp macro="" textlink="">
      <xdr:nvSpPr>
        <xdr:cNvPr id="75" name="Fluxograma: Processo Alternativo 74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6918860A-F84D-4CD7-B968-3EBB15D2CF78}"/>
            </a:ext>
          </a:extLst>
        </xdr:cNvPr>
        <xdr:cNvSpPr>
          <a:spLocks/>
        </xdr:cNvSpPr>
      </xdr:nvSpPr>
      <xdr:spPr>
        <a:xfrm>
          <a:off x="4429124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Fevereiro</a:t>
          </a:r>
        </a:p>
      </xdr:txBody>
    </xdr:sp>
    <xdr:clientData/>
  </xdr:twoCellAnchor>
  <xdr:twoCellAnchor>
    <xdr:from>
      <xdr:col>6</xdr:col>
      <xdr:colOff>19049</xdr:colOff>
      <xdr:row>6</xdr:row>
      <xdr:rowOff>136525</xdr:rowOff>
    </xdr:from>
    <xdr:to>
      <xdr:col>7</xdr:col>
      <xdr:colOff>431800</xdr:colOff>
      <xdr:row>9</xdr:row>
      <xdr:rowOff>41275</xdr:rowOff>
    </xdr:to>
    <xdr:sp macro="" textlink="">
      <xdr:nvSpPr>
        <xdr:cNvPr id="76" name="Fluxograma: Processo Alternativo 7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B3EB3A7A-8F31-4494-9162-777E4A9318F8}"/>
            </a:ext>
          </a:extLst>
        </xdr:cNvPr>
        <xdr:cNvSpPr>
          <a:spLocks/>
        </xdr:cNvSpPr>
      </xdr:nvSpPr>
      <xdr:spPr>
        <a:xfrm>
          <a:off x="4429124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Agosto</a:t>
          </a:r>
        </a:p>
      </xdr:txBody>
    </xdr:sp>
    <xdr:clientData/>
  </xdr:twoCellAnchor>
  <xdr:twoCellAnchor>
    <xdr:from>
      <xdr:col>7</xdr:col>
      <xdr:colOff>434976</xdr:colOff>
      <xdr:row>4</xdr:row>
      <xdr:rowOff>31750</xdr:rowOff>
    </xdr:from>
    <xdr:to>
      <xdr:col>8</xdr:col>
      <xdr:colOff>864659</xdr:colOff>
      <xdr:row>6</xdr:row>
      <xdr:rowOff>127000</xdr:rowOff>
    </xdr:to>
    <xdr:sp macro="" textlink="">
      <xdr:nvSpPr>
        <xdr:cNvPr id="77" name="Fluxograma: Processo Alternativo 7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F620C293-9E36-416D-99A9-2373BA169A13}"/>
            </a:ext>
          </a:extLst>
        </xdr:cNvPr>
        <xdr:cNvSpPr>
          <a:spLocks/>
        </xdr:cNvSpPr>
      </xdr:nvSpPr>
      <xdr:spPr>
        <a:xfrm>
          <a:off x="5845176" y="793750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Março</a:t>
          </a:r>
        </a:p>
      </xdr:txBody>
    </xdr:sp>
    <xdr:clientData/>
  </xdr:twoCellAnchor>
  <xdr:twoCellAnchor>
    <xdr:from>
      <xdr:col>7</xdr:col>
      <xdr:colOff>439737</xdr:colOff>
      <xdr:row>6</xdr:row>
      <xdr:rowOff>136525</xdr:rowOff>
    </xdr:from>
    <xdr:to>
      <xdr:col>8</xdr:col>
      <xdr:colOff>869420</xdr:colOff>
      <xdr:row>9</xdr:row>
      <xdr:rowOff>41275</xdr:rowOff>
    </xdr:to>
    <xdr:sp macro="" textlink="">
      <xdr:nvSpPr>
        <xdr:cNvPr id="78" name="Fluxograma: Processo Alternativo 77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5C015D82-6E1F-486C-9E4E-7221AB6581D9}"/>
            </a:ext>
          </a:extLst>
        </xdr:cNvPr>
        <xdr:cNvSpPr>
          <a:spLocks/>
        </xdr:cNvSpPr>
      </xdr:nvSpPr>
      <xdr:spPr>
        <a:xfrm>
          <a:off x="5849937" y="1279525"/>
          <a:ext cx="1410758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Setembro</a:t>
          </a:r>
        </a:p>
      </xdr:txBody>
    </xdr:sp>
    <xdr:clientData/>
  </xdr:twoCellAnchor>
  <xdr:twoCellAnchor>
    <xdr:from>
      <xdr:col>8</xdr:col>
      <xdr:colOff>869422</xdr:colOff>
      <xdr:row>4</xdr:row>
      <xdr:rowOff>31750</xdr:rowOff>
    </xdr:from>
    <xdr:to>
      <xdr:col>9</xdr:col>
      <xdr:colOff>1262063</xdr:colOff>
      <xdr:row>6</xdr:row>
      <xdr:rowOff>127000</xdr:rowOff>
    </xdr:to>
    <xdr:sp macro="" textlink="">
      <xdr:nvSpPr>
        <xdr:cNvPr id="79" name="Fluxograma: Processo Alternativo 78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4EFA1735-FBD5-402E-A7F1-753A2FF7EBF3}"/>
            </a:ext>
          </a:extLst>
        </xdr:cNvPr>
        <xdr:cNvSpPr>
          <a:spLocks/>
        </xdr:cNvSpPr>
      </xdr:nvSpPr>
      <xdr:spPr>
        <a:xfrm>
          <a:off x="7260697" y="793750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Abril</a:t>
          </a:r>
        </a:p>
      </xdr:txBody>
    </xdr:sp>
    <xdr:clientData/>
  </xdr:twoCellAnchor>
  <xdr:twoCellAnchor>
    <xdr:from>
      <xdr:col>8</xdr:col>
      <xdr:colOff>875770</xdr:colOff>
      <xdr:row>6</xdr:row>
      <xdr:rowOff>136525</xdr:rowOff>
    </xdr:from>
    <xdr:to>
      <xdr:col>9</xdr:col>
      <xdr:colOff>1268411</xdr:colOff>
      <xdr:row>9</xdr:row>
      <xdr:rowOff>41275</xdr:rowOff>
    </xdr:to>
    <xdr:sp macro="" textlink="">
      <xdr:nvSpPr>
        <xdr:cNvPr id="80" name="Fluxograma: Processo Alternativo 79">
          <a:hlinkClick xmlns:r="http://schemas.openxmlformats.org/officeDocument/2006/relationships" r:id="rId18"/>
          <a:extLst>
            <a:ext uri="{FF2B5EF4-FFF2-40B4-BE49-F238E27FC236}">
              <a16:creationId xmlns:a16="http://schemas.microsoft.com/office/drawing/2014/main" id="{44C7A15F-49A3-4E19-9417-527467982C46}"/>
            </a:ext>
          </a:extLst>
        </xdr:cNvPr>
        <xdr:cNvSpPr>
          <a:spLocks/>
        </xdr:cNvSpPr>
      </xdr:nvSpPr>
      <xdr:spPr>
        <a:xfrm>
          <a:off x="7267045" y="1279525"/>
          <a:ext cx="1421341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Outubro</a:t>
          </a:r>
        </a:p>
      </xdr:txBody>
    </xdr:sp>
    <xdr:clientData/>
  </xdr:twoCellAnchor>
  <xdr:twoCellAnchor>
    <xdr:from>
      <xdr:col>9</xdr:col>
      <xdr:colOff>1266826</xdr:colOff>
      <xdr:row>4</xdr:row>
      <xdr:rowOff>31750</xdr:rowOff>
    </xdr:from>
    <xdr:to>
      <xdr:col>11</xdr:col>
      <xdr:colOff>222252</xdr:colOff>
      <xdr:row>6</xdr:row>
      <xdr:rowOff>127000</xdr:rowOff>
    </xdr:to>
    <xdr:sp macro="" textlink="">
      <xdr:nvSpPr>
        <xdr:cNvPr id="81" name="Fluxograma: Processo Alternativo 80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DFA2A707-9037-446B-A0D3-FF3BB0717BF7}"/>
            </a:ext>
          </a:extLst>
        </xdr:cNvPr>
        <xdr:cNvSpPr>
          <a:spLocks/>
        </xdr:cNvSpPr>
      </xdr:nvSpPr>
      <xdr:spPr>
        <a:xfrm>
          <a:off x="8686801" y="793750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Maio</a:t>
          </a:r>
        </a:p>
      </xdr:txBody>
    </xdr:sp>
    <xdr:clientData/>
  </xdr:twoCellAnchor>
  <xdr:twoCellAnchor>
    <xdr:from>
      <xdr:col>9</xdr:col>
      <xdr:colOff>1274761</xdr:colOff>
      <xdr:row>6</xdr:row>
      <xdr:rowOff>136525</xdr:rowOff>
    </xdr:from>
    <xdr:to>
      <xdr:col>11</xdr:col>
      <xdr:colOff>230187</xdr:colOff>
      <xdr:row>9</xdr:row>
      <xdr:rowOff>41275</xdr:rowOff>
    </xdr:to>
    <xdr:sp macro="" textlink="">
      <xdr:nvSpPr>
        <xdr:cNvPr id="82" name="Fluxograma: Processo Alternativo 81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6B3EF7D6-EE08-4234-8109-37844B7B945B}"/>
            </a:ext>
          </a:extLst>
        </xdr:cNvPr>
        <xdr:cNvSpPr>
          <a:spLocks/>
        </xdr:cNvSpPr>
      </xdr:nvSpPr>
      <xdr:spPr>
        <a:xfrm>
          <a:off x="8694736" y="1279525"/>
          <a:ext cx="1412876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Novembro</a:t>
          </a:r>
        </a:p>
      </xdr:txBody>
    </xdr:sp>
    <xdr:clientData/>
  </xdr:twoCellAnchor>
  <xdr:twoCellAnchor>
    <xdr:from>
      <xdr:col>11</xdr:col>
      <xdr:colOff>227012</xdr:colOff>
      <xdr:row>4</xdr:row>
      <xdr:rowOff>31750</xdr:rowOff>
    </xdr:from>
    <xdr:to>
      <xdr:col>12</xdr:col>
      <xdr:colOff>483129</xdr:colOff>
      <xdr:row>6</xdr:row>
      <xdr:rowOff>127000</xdr:rowOff>
    </xdr:to>
    <xdr:sp macro="" textlink="">
      <xdr:nvSpPr>
        <xdr:cNvPr id="83" name="Fluxograma: Processo Alternativo 82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AB490F81-F1D0-4786-AB16-F2799A8898BD}"/>
            </a:ext>
          </a:extLst>
        </xdr:cNvPr>
        <xdr:cNvSpPr>
          <a:spLocks/>
        </xdr:cNvSpPr>
      </xdr:nvSpPr>
      <xdr:spPr>
        <a:xfrm>
          <a:off x="10104437" y="793750"/>
          <a:ext cx="1408642" cy="476250"/>
        </a:xfrm>
        <a:prstGeom prst="flowChartAlternateProcess">
          <a:avLst/>
        </a:prstGeom>
        <a:solidFill>
          <a:srgbClr val="F2F2F2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747474"/>
              </a:solidFill>
              <a:latin typeface="Nyala" panose="02000504070300020003" pitchFamily="2" charset="0"/>
              <a:ea typeface="+mn-ea"/>
              <a:cs typeface="+mn-cs"/>
            </a:rPr>
            <a:t>Junho</a:t>
          </a:r>
        </a:p>
      </xdr:txBody>
    </xdr:sp>
    <xdr:clientData/>
  </xdr:twoCellAnchor>
  <xdr:twoCellAnchor>
    <xdr:from>
      <xdr:col>11</xdr:col>
      <xdr:colOff>236537</xdr:colOff>
      <xdr:row>6</xdr:row>
      <xdr:rowOff>136525</xdr:rowOff>
    </xdr:from>
    <xdr:to>
      <xdr:col>12</xdr:col>
      <xdr:colOff>492654</xdr:colOff>
      <xdr:row>9</xdr:row>
      <xdr:rowOff>41275</xdr:rowOff>
    </xdr:to>
    <xdr:sp macro="" textlink="">
      <xdr:nvSpPr>
        <xdr:cNvPr id="84" name="Fluxograma: Processo Alternativo 83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6000FE4C-03AD-40C1-8086-4EE07AD1C78B}"/>
            </a:ext>
          </a:extLst>
        </xdr:cNvPr>
        <xdr:cNvSpPr>
          <a:spLocks/>
        </xdr:cNvSpPr>
      </xdr:nvSpPr>
      <xdr:spPr>
        <a:xfrm>
          <a:off x="10113962" y="1279525"/>
          <a:ext cx="1408642" cy="476250"/>
        </a:xfrm>
        <a:prstGeom prst="flowChartAlternateProcess">
          <a:avLst/>
        </a:prstGeom>
        <a:solidFill>
          <a:srgbClr val="6495ED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2400" b="1">
              <a:solidFill>
                <a:srgbClr val="F2F2F2"/>
              </a:solidFill>
              <a:latin typeface="Nyala" panose="02000504070300020003" pitchFamily="2" charset="0"/>
              <a:ea typeface="+mn-ea"/>
              <a:cs typeface="+mn-cs"/>
            </a:rPr>
            <a:t>Dezembro</a:t>
          </a:r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" xr10:uid="{BE87C144-6637-4CCF-BF78-714F1ADE3607}" sourceName="Ano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eses" xr10:uid="{FC262ED3-CF69-4766-97BE-CBBA76346C79}" sourceName="Meses">
  <extLst>
    <x:ext xmlns:x15="http://schemas.microsoft.com/office/spreadsheetml/2010/11/main" uri="{2F2917AC-EB37-4324-AD4E-5DD8C200BD13}">
      <x15:tableSlicerCache tableId="1" column="20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" xr10:uid="{4840C8E2-7F1C-4944-819D-D6D43ABC5E37}" cache="SegmentaçãodeDados_Ano" caption="Ano" style="Estilo de Segmentação de Dados 1" rowHeight="255600"/>
  <slicer name="Meses" xr10:uid="{D1EB1994-3BC4-4CCA-AC24-528F67DED75A}" cache="SegmentaçãodeDados_Meses" caption="Meses" columnCount="12" style="Estilo de Segmentação de Dados 1" rowHeight="2556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no 1" xr10:uid="{A0C4F6A8-20F2-49DC-A532-8EFEF05B0A02}" cache="SegmentaçãodeDados_Ano" caption="Ano" style="Estilo de Segmentação de Dados 1" lockedPosition="1" rowHeight="324000"/>
  <slicer name="Meses 1" xr10:uid="{7B445846-74F6-43E8-ADB6-40B4130AA042}" cache="SegmentaçãodeDados_Meses" caption="Meses" columnCount="12" style="Estilo de Segmentação de Dados 1" lockedPosition="1" rowHeight="32400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E12B1A-A9D3-4752-BD3A-F2BE802B5DDA}" name="Tabela1" displayName="Tabela1" ref="B51:Z76" totalsRowShown="0" headerRowDxfId="993" dataDxfId="992" tableBorderDxfId="991" dataCellStyle="Moeda">
  <autoFilter ref="B51:Z76" xr:uid="{7CE12B1A-A9D3-4752-BD3A-F2BE802B5DDA}"/>
  <tableColumns count="25">
    <tableColumn id="1" xr3:uid="{E9053B62-A4A6-4EAC-9C64-FBBCF05A88A4}" name="Ano" dataDxfId="990"/>
    <tableColumn id="20" xr3:uid="{B68E00DB-287E-479F-891F-201B5A0F8B0B}" name="Meses" dataDxfId="989"/>
    <tableColumn id="2" xr3:uid="{75A0B3F9-FEF0-4277-89C4-CC2B6DFC77C3}" name="Meses2" dataDxfId="988"/>
    <tableColumn id="3" xr3:uid="{C698607B-B44B-424B-B8BA-B64F421297C5}" name="Coluna 4" dataDxfId="987" dataCellStyle="Moeda">
      <calculatedColumnFormula>B13</calculatedColumnFormula>
    </tableColumn>
    <tableColumn id="4" xr3:uid="{B5886A1D-9CB6-404D-865D-8EE513D0D1E6}" name="Coluna 5" dataDxfId="986" dataCellStyle="Moeda"/>
    <tableColumn id="5" xr3:uid="{3A5AC9EE-A367-4638-A27F-6F452F182E56}" name="Coluna 6" dataDxfId="985" dataCellStyle="Moeda"/>
    <tableColumn id="6" xr3:uid="{068B5ECF-0887-494A-A35E-F8955101E550}" name="Coluna 7" dataDxfId="984" dataCellStyle="Moeda"/>
    <tableColumn id="7" xr3:uid="{69E192AD-11CE-41DC-A7FB-87FDC7A88E32}" name="Coluna 8" dataDxfId="983" dataCellStyle="Moeda"/>
    <tableColumn id="8" xr3:uid="{CF82A0F9-3C28-40F7-887E-D1B73B0743E9}" name="Coluna 9" dataDxfId="982" dataCellStyle="Moeda"/>
    <tableColumn id="9" xr3:uid="{C432E73D-5C88-4035-ABCC-5EE52C138F0F}" name="Coluna 10" dataDxfId="981" dataCellStyle="Moeda"/>
    <tableColumn id="10" xr3:uid="{22F9C259-2C70-4B15-BFDC-23B7DAF8DD70}" name="Coluna 11" dataDxfId="980" dataCellStyle="Moeda"/>
    <tableColumn id="11" xr3:uid="{169B2B15-283E-4D66-B502-B0D33AC17B83}" name="Coluna 12" dataDxfId="979" dataCellStyle="Moeda"/>
    <tableColumn id="12" xr3:uid="{0093B20A-A3B6-4177-B71D-350DDBF6FB62}" name="Coluna 13" dataDxfId="978" dataCellStyle="Moeda"/>
    <tableColumn id="13" xr3:uid="{39F23D25-128E-4CC4-805E-136A401F7DD0}" name="Coluna 14" dataDxfId="977" dataCellStyle="Moeda"/>
    <tableColumn id="14" xr3:uid="{6CE56878-1B41-409E-90D1-5A24AF959ECB}" name="Coluna 15" dataDxfId="976" dataCellStyle="Moeda"/>
    <tableColumn id="15" xr3:uid="{30A2CD4B-613D-4CDC-A687-76CD2B44B145}" name="Coluna 16" dataDxfId="975" dataCellStyle="Moeda"/>
    <tableColumn id="16" xr3:uid="{32993566-1E95-4AC2-89A7-509EBD050BCB}" name="Coluna 17" dataDxfId="974" dataCellStyle="Moeda"/>
    <tableColumn id="17" xr3:uid="{084DD962-6639-4808-9318-A52496F4DB0F}" name="Coluna 18" dataDxfId="973" dataCellStyle="Moeda"/>
    <tableColumn id="27" xr3:uid="{C1FD288C-C9CC-4C37-87D5-CD46A46C93F2}" name="Coluna 19" dataDxfId="972" dataCellStyle="Moeda"/>
    <tableColumn id="28" xr3:uid="{B0A7F637-0013-46DF-A1DD-21D464DED05F}" name="Coluna 20" dataDxfId="971" dataCellStyle="Moeda"/>
    <tableColumn id="29" xr3:uid="{CEDF00AA-E828-47D3-986E-FCFE93DD4326}" name="Coluna 21" dataDxfId="970" dataCellStyle="Moeda"/>
    <tableColumn id="19" xr3:uid="{C3C1364F-1AFD-48FF-8CB5-4589431423B9}" name="Coluna 22" dataDxfId="969" dataCellStyle="Moeda"/>
    <tableColumn id="21" xr3:uid="{91891B30-022D-43CA-B230-A5B1E77355BD}" name="Coluna 23" dataDxfId="968" dataCellStyle="Moeda"/>
    <tableColumn id="22" xr3:uid="{ED7F536E-16C4-427E-83C8-276B8D5D4872}" name="Coluna 232" dataDxfId="967" dataCellStyle="Moeda"/>
    <tableColumn id="18" xr3:uid="{51E7E61A-1856-4E22-9747-8A574651E15C}" name="Coluna 24" dataDxfId="966" dataCellStyle="Moeda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BFC88E2-65F4-4A79-82AA-9F8062612588}" name="Tabela2" displayName="Tabela2" ref="D61:K1059" totalsRowShown="0" headerRowDxfId="933" dataDxfId="931" headerRowBorderDxfId="932" tableBorderDxfId="930" totalsRowBorderDxfId="929">
  <autoFilter ref="D61:K1059" xr:uid="{ABFC88E2-65F4-4A79-82AA-9F8062612588}"/>
  <tableColumns count="8">
    <tableColumn id="1" xr3:uid="{13E3F124-6060-4BB5-90E9-3C188352B62B}" name="Banco" dataDxfId="928"/>
    <tableColumn id="2" xr3:uid="{1C6EBCD3-37C8-48A9-AD08-09FBC2093F7B}" name="Tipo" dataDxfId="927"/>
    <tableColumn id="3" xr3:uid="{5E192AD9-A40A-417A-A7E1-E9DBF94DA5C2}" name="Nome do Produto" dataDxfId="926" dataCellStyle="Moeda"/>
    <tableColumn id="4" xr3:uid="{CFA49F8D-DC0F-4A60-AFEE-9D96B9243CD9}" name="Cartegoria" dataDxfId="925" dataCellStyle="Moeda"/>
    <tableColumn id="5" xr3:uid="{A085D9E5-56C7-43B2-AC3B-CEEBAE3259E1}" name="Subtotal" dataDxfId="924" dataCellStyle="Moeda"/>
    <tableColumn id="6" xr3:uid="{672D4EAF-D656-47C8-AF64-753AFBB9C119}" name="Parc." dataDxfId="923" dataCellStyle="Moeda"/>
    <tableColumn id="7" xr3:uid="{6B0BC83B-19D5-45C9-B2C2-CBF53865BF6E}" name="Qtd." dataDxfId="922" dataCellStyle="Moeda"/>
    <tableColumn id="8" xr3:uid="{6D49F90C-90CE-4D70-A96F-7B433791AFB9}" name="Parc.v" dataDxfId="921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DC1CE55-C89F-49AC-9CBE-0DA13A845477}" name="Tabela3" displayName="Tabela3" ref="D61:K1059" totalsRowShown="0" headerRowDxfId="892" dataDxfId="890" headerRowBorderDxfId="891" tableBorderDxfId="889" totalsRowBorderDxfId="888">
  <autoFilter ref="D61:K1059" xr:uid="{734B67FE-D06F-46F1-97A2-AEB649FB3ADA}"/>
  <tableColumns count="8">
    <tableColumn id="1" xr3:uid="{022E1C88-864F-4071-AD82-BCB7BA8F5889}" name="Banco" dataDxfId="887"/>
    <tableColumn id="2" xr3:uid="{616CDF59-DA30-4DDA-9F16-D3CFD1FD3548}" name="Tipo" dataDxfId="886"/>
    <tableColumn id="3" xr3:uid="{F5C6038D-9765-4B98-8F2E-9362FEEA6750}" name="Nome do Produto" dataDxfId="885" dataCellStyle="Moeda"/>
    <tableColumn id="4" xr3:uid="{07B35B24-AE86-49FD-A2A3-43C66C52C6A1}" name="Cartegoria" dataDxfId="884" dataCellStyle="Moeda"/>
    <tableColumn id="5" xr3:uid="{98D97EAF-1649-481F-8500-21C87E1F157B}" name="Subtotal" dataDxfId="883" dataCellStyle="Moeda"/>
    <tableColumn id="6" xr3:uid="{59E7A8E0-B7AE-428F-B02F-81E9719A66DF}" name="Parc." dataDxfId="882" dataCellStyle="Moeda"/>
    <tableColumn id="7" xr3:uid="{DB72D9DA-C71D-4479-9296-0089409C628B}" name="Qtd." dataDxfId="881" dataCellStyle="Moeda"/>
    <tableColumn id="8" xr3:uid="{51BD07E8-3E07-4E9C-8015-3C66DEF1F9D4}" name="Parc.v" dataDxfId="880" dataCellStyle="Moeda">
      <calculatedColumnFormula>IFERROR(IF($J62&lt;&gt;"",$H62/$J62," "),"")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2B53DE5-ACA3-4BB6-91CE-2D355AA4197E}" name="Tabela4" displayName="Tabela4" ref="D61:K1059" totalsRowShown="0" headerRowDxfId="851" headerRowBorderDxfId="850" tableBorderDxfId="849" totalsRowBorderDxfId="848">
  <autoFilter ref="D61:K1059" xr:uid="{05A4D5C5-C33B-47C9-A58C-75510717B929}"/>
  <tableColumns count="8">
    <tableColumn id="1" xr3:uid="{C0C93F97-3F5D-4BD7-AA8F-1159E744AE66}" name="Banco" dataDxfId="847"/>
    <tableColumn id="2" xr3:uid="{40C1C057-9009-427F-B4B4-2CCD5BAB8C29}" name="Tipo" dataDxfId="846"/>
    <tableColumn id="3" xr3:uid="{F07B93BB-E07B-438A-B042-2DAB7A5D4CB6}" name="Nome do Produto" dataDxfId="845" dataCellStyle="Moeda"/>
    <tableColumn id="4" xr3:uid="{80B733B8-E1D7-4804-B733-AD499CCA8CBC}" name="Cartegoria" dataDxfId="844" dataCellStyle="Moeda"/>
    <tableColumn id="5" xr3:uid="{1114C189-E503-4A45-82D4-BB82FDA1ECA8}" name="Subtotal" dataDxfId="843" dataCellStyle="Moeda"/>
    <tableColumn id="6" xr3:uid="{FE46AB57-9088-46D4-B282-518834143490}" name="Parc." dataDxfId="842" dataCellStyle="Moeda"/>
    <tableColumn id="7" xr3:uid="{1B6386F8-5932-4BEE-BDD3-CA632EFDAA5E}" name="Qtd." dataDxfId="841" dataCellStyle="Moeda"/>
    <tableColumn id="8" xr3:uid="{8C42ABB5-C657-420F-8674-76898EC24A12}" name="Parc.v" dataDxfId="8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2F12910-BDD5-4DD7-91E9-8A0CFD4E6D8B}" name="Tabela5" displayName="Tabela5" ref="D61:K1059" totalsRowShown="0" headerRowDxfId="811" headerRowBorderDxfId="810" tableBorderDxfId="809" totalsRowBorderDxfId="808">
  <autoFilter ref="D61:K1059" xr:uid="{5FD88C37-5ED3-46BB-836E-375961744079}"/>
  <tableColumns count="8">
    <tableColumn id="1" xr3:uid="{87BE605D-3E2F-42FB-9509-6B2E3E1D6B04}" name="Banco" dataDxfId="807"/>
    <tableColumn id="2" xr3:uid="{816A449B-6584-4FBB-A925-B42AD2F6EE8F}" name="Tipo" dataDxfId="806"/>
    <tableColumn id="3" xr3:uid="{B0A23176-A85A-4E21-9381-5A3881D2916A}" name="Nome do Produto" dataDxfId="805" dataCellStyle="Moeda"/>
    <tableColumn id="4" xr3:uid="{2078C3BB-DEEB-4A48-A5B2-BCDEC99EDA1F}" name="Cartegoria" dataDxfId="804" dataCellStyle="Moeda"/>
    <tableColumn id="5" xr3:uid="{1DB3BF11-BC37-40A8-BF47-7DA2A886D959}" name="Subtotal" dataDxfId="803" dataCellStyle="Moeda"/>
    <tableColumn id="6" xr3:uid="{75E5FE42-81BB-4B07-8D73-72708FF7FBF5}" name="Parc." dataDxfId="802" dataCellStyle="Moeda"/>
    <tableColumn id="7" xr3:uid="{E0FA5178-29F5-4000-A217-6A3AC0D8CD7E}" name="Qtd." dataDxfId="801" dataCellStyle="Moeda"/>
    <tableColumn id="8" xr3:uid="{E8AE93C5-0D01-4BED-8B9D-A8C592FCE9E9}" name="Parc.v" dataDxfId="800" dataCellStyle="Moeda"/>
  </tableColumns>
  <tableStyleInfo name="TableStyleLight1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34ABDA-496A-497E-97CD-5DDF7157028C}" name="Tabela6" displayName="Tabela6" ref="D61:K1059" totalsRowShown="0" headerRowDxfId="771" headerRowBorderDxfId="770" tableBorderDxfId="769" totalsRowBorderDxfId="768">
  <autoFilter ref="D61:K1059" xr:uid="{8ABD8DE6-044B-4AA2-8880-622A86C07C44}"/>
  <tableColumns count="8">
    <tableColumn id="1" xr3:uid="{A4CBD031-7DA5-4D09-88A2-24D4BD94C3C3}" name="Banco" dataDxfId="767"/>
    <tableColumn id="2" xr3:uid="{5B30A96F-BB23-4BA2-97E0-7EDBF01CA796}" name="Tipo" dataDxfId="766"/>
    <tableColumn id="3" xr3:uid="{3E636241-1516-4E9E-83DA-88ED959EE899}" name="Nome do Produto" dataDxfId="765" dataCellStyle="Moeda"/>
    <tableColumn id="4" xr3:uid="{2EAAE99D-8F35-4759-AD01-CF7450B6A8AD}" name="Cartegoria" dataDxfId="764" dataCellStyle="Moeda"/>
    <tableColumn id="5" xr3:uid="{FC43BE3B-748D-4FCC-83B0-2533887FB3DF}" name="Subtotal" dataDxfId="763" dataCellStyle="Moeda"/>
    <tableColumn id="6" xr3:uid="{30A813AB-683D-4E79-8F51-CAFC4D523B30}" name="Parc." dataDxfId="762" dataCellStyle="Moeda"/>
    <tableColumn id="7" xr3:uid="{BE9A733C-51C5-4A79-A7A4-39C9B567A381}" name="Qtd." dataDxfId="761" dataCellStyle="Moeda"/>
    <tableColumn id="8" xr3:uid="{9D6D4E27-DD1C-478E-8686-F8812538D2EF}" name="Parc.v" dataDxfId="7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220C193A-FBB8-4EE4-930A-743E27E90170}" name="Tabela7" displayName="Tabela7" ref="D61:K1059" totalsRowShown="0" headerRowDxfId="731" headerRowBorderDxfId="730" tableBorderDxfId="729" totalsRowBorderDxfId="728">
  <autoFilter ref="D61:K1059" xr:uid="{1211AE0C-E8C7-451B-89CA-26284510E7B1}"/>
  <tableColumns count="8">
    <tableColumn id="1" xr3:uid="{CB643129-778C-4D39-B818-0D4E4837C5C1}" name="Banco" dataDxfId="727"/>
    <tableColumn id="2" xr3:uid="{68E1C398-5F7E-445F-8309-C86967DDDAB5}" name="Tipo" dataDxfId="726"/>
    <tableColumn id="3" xr3:uid="{1A3D8499-D968-43E9-B9E8-47E3CE77624B}" name="Nome do Produto" dataDxfId="725" dataCellStyle="Moeda"/>
    <tableColumn id="4" xr3:uid="{49E48164-224A-4DE3-B56F-6A6D1D8689B5}" name="Cartegoria" dataDxfId="724" dataCellStyle="Moeda"/>
    <tableColumn id="5" xr3:uid="{0E819CE4-F85C-4FCE-AB62-F27E9CA85AEB}" name="Subtotal" dataDxfId="723" dataCellStyle="Moeda"/>
    <tableColumn id="6" xr3:uid="{A132A98C-0C10-4EB9-9062-A87198129FDE}" name="Parc." dataDxfId="722" dataCellStyle="Moeda"/>
    <tableColumn id="7" xr3:uid="{0B5DAC5D-07E0-4572-AA66-4B5B139BDEBD}" name="Qtd." dataDxfId="721" dataCellStyle="Moeda"/>
    <tableColumn id="8" xr3:uid="{8E3931BF-9BB0-4994-AC74-3B706A6A11CF}" name="Parc.v" dataDxfId="7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7D24525-EC1F-4737-9D58-B47DB1F08933}" name="Tabela8" displayName="Tabela8" ref="D61:K1059" totalsRowShown="0" headerRowDxfId="691" headerRowBorderDxfId="690" tableBorderDxfId="689" totalsRowBorderDxfId="688">
  <autoFilter ref="D61:K1059" xr:uid="{24081EE1-0D3E-4253-8FB2-20E05D4A3FF8}"/>
  <tableColumns count="8">
    <tableColumn id="1" xr3:uid="{9714ED3A-F94D-409B-A639-28A934D391AA}" name="Banco" dataDxfId="687"/>
    <tableColumn id="2" xr3:uid="{E6970F96-BD17-4FA1-B151-94B91F968E49}" name="Tipo" dataDxfId="686"/>
    <tableColumn id="3" xr3:uid="{3635B14D-1126-4D72-AD06-E9B464181F62}" name="Nome do Produto" dataDxfId="685" dataCellStyle="Moeda"/>
    <tableColumn id="4" xr3:uid="{8317CEF4-FF3F-4B2D-8A76-37F38598182A}" name="Cartegoria" dataDxfId="684" dataCellStyle="Moeda"/>
    <tableColumn id="5" xr3:uid="{17C36B10-9988-4A58-A51D-4B10CF0AEF5B}" name="Subtotal" dataDxfId="683" dataCellStyle="Moeda"/>
    <tableColumn id="6" xr3:uid="{366F58CA-B4FF-4633-85E6-13298609DB54}" name="Parc." dataDxfId="682" dataCellStyle="Moeda"/>
    <tableColumn id="7" xr3:uid="{B56AFB96-A9E3-449C-B0C1-529606460E1C}" name="Qtd." dataDxfId="681" dataCellStyle="Moeda"/>
    <tableColumn id="8" xr3:uid="{2B6ACB8E-65C3-418B-ADE9-E17AC99AF511}" name="Parc.v" dataDxfId="6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B29B16-FDDC-4D2F-A637-D856D9A75789}" name="Tabela9" displayName="Tabela9" ref="D61:K1059" totalsRowShown="0" headerRowDxfId="651" headerRowBorderDxfId="650" tableBorderDxfId="649" totalsRowBorderDxfId="648">
  <autoFilter ref="D61:K1059" xr:uid="{1FF426D0-2593-45C1-9CB5-8C6852D1E965}"/>
  <tableColumns count="8">
    <tableColumn id="1" xr3:uid="{39B57F7A-5DD4-470E-BB30-CF4EE0175F2A}" name="Banco" dataDxfId="647"/>
    <tableColumn id="2" xr3:uid="{406E93D9-C66B-4DF1-B5AC-D3098D8D7E42}" name="Tipo" dataDxfId="646"/>
    <tableColumn id="3" xr3:uid="{2D0EEF2E-8FAA-4741-BC40-DE340FE32C15}" name="Nome do Produto" dataDxfId="645" dataCellStyle="Moeda"/>
    <tableColumn id="4" xr3:uid="{0605BF5C-7DA7-4788-9994-3B5577700BEC}" name="Cartegoria" dataDxfId="644" dataCellStyle="Moeda"/>
    <tableColumn id="5" xr3:uid="{7F2DFEC2-1897-4D5F-BD9B-FC28AD6AEF2B}" name="Subtotal" dataDxfId="643" dataCellStyle="Moeda"/>
    <tableColumn id="6" xr3:uid="{67602219-606C-4B51-A13A-1095CCACC854}" name="Parc." dataDxfId="642" dataCellStyle="Moeda"/>
    <tableColumn id="7" xr3:uid="{A8FFC0BB-1A06-47D1-A387-B5A45A2E7382}" name="Qtd." dataDxfId="641" dataCellStyle="Moeda"/>
    <tableColumn id="8" xr3:uid="{F78B1EDF-EB73-45E3-9E2D-B3E342FD51A5}" name="Parc.v" dataDxfId="6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B287AF-1A0A-4CC2-8288-6CA4EFE40554}" name="Tabela10" displayName="Tabela10" ref="D61:K1059" totalsRowShown="0" headerRowDxfId="611" headerRowBorderDxfId="610" tableBorderDxfId="609" totalsRowBorderDxfId="608">
  <autoFilter ref="D61:K1059" xr:uid="{842B0A6F-22E0-4A02-9B72-7797324313EC}"/>
  <tableColumns count="8">
    <tableColumn id="1" xr3:uid="{F18C9AA5-8992-4F9F-A11C-C1E643D65E25}" name="Banco" dataDxfId="607"/>
    <tableColumn id="2" xr3:uid="{556A556B-1605-4E8E-8F2F-2A6286CAC503}" name="Tipo" dataDxfId="606"/>
    <tableColumn id="3" xr3:uid="{2AF767B0-EA32-4E00-9FB4-99DB799CF1C3}" name="Nome do Produto" dataDxfId="605" dataCellStyle="Moeda"/>
    <tableColumn id="4" xr3:uid="{9DF3910C-7F8F-449D-BADF-2D809948254D}" name="Cartegoria" dataDxfId="604" dataCellStyle="Moeda"/>
    <tableColumn id="5" xr3:uid="{9ABAB80C-7159-4D69-ACC3-3CFAC832A445}" name="Subtotal" dataDxfId="603" dataCellStyle="Moeda"/>
    <tableColumn id="6" xr3:uid="{BF48D13A-9B61-46A7-AC5C-ACCE914032C1}" name="Parc." dataDxfId="602" dataCellStyle="Moeda"/>
    <tableColumn id="7" xr3:uid="{A1616176-FC92-4204-9500-B4D63E6B98F5}" name="Qtd." dataDxfId="601" dataCellStyle="Moeda"/>
    <tableColumn id="8" xr3:uid="{3192A131-4639-48C9-8EF8-B376132C25F7}" name="Parc.v" dataDxfId="6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9E3334CE-47FD-487C-B2EC-8FAB2F3A5883}" name="Tabela11" displayName="Tabela11" ref="D61:K1059" totalsRowShown="0" headerRowDxfId="571" headerRowBorderDxfId="570" tableBorderDxfId="569" totalsRowBorderDxfId="568">
  <autoFilter ref="D61:K1059" xr:uid="{A01DA7E7-6B7B-4D4F-9F23-1A6922CF511B}"/>
  <tableColumns count="8">
    <tableColumn id="1" xr3:uid="{2B9DC454-55D0-4509-84EB-ADA1E3E16CF2}" name="Banco" dataDxfId="567"/>
    <tableColumn id="2" xr3:uid="{6E9465A6-CBAE-45C4-B28C-E121EBB048D0}" name="Tipo" dataDxfId="566"/>
    <tableColumn id="3" xr3:uid="{F56A4270-188B-4054-B6B8-7F1FC227F0AA}" name="Nome do Produto" dataDxfId="565" dataCellStyle="Moeda"/>
    <tableColumn id="4" xr3:uid="{DD60600B-C851-4770-96F7-8D9889DB85D3}" name="Cartegoria" dataDxfId="564" dataCellStyle="Moeda"/>
    <tableColumn id="5" xr3:uid="{4229F74F-3567-4731-89AD-AF09025C050A}" name="Subtotal" dataDxfId="563" dataCellStyle="Moeda"/>
    <tableColumn id="6" xr3:uid="{063AB31A-E781-468F-81DE-02F870974AA9}" name="Parc." dataDxfId="562" dataCellStyle="Moeda"/>
    <tableColumn id="7" xr3:uid="{5CAEFC23-135F-4AE5-B57C-3383CAE69F76}" name="Qtd." dataDxfId="561" dataCellStyle="Moeda"/>
    <tableColumn id="8" xr3:uid="{3A4B8EC3-896D-4E5D-8251-34C5077023C4}" name="Parc.v" dataDxfId="5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4CF2E6F4-6FAD-4BB7-BD55-92005F3755C5}" name="Tabela12" displayName="Tabela12" ref="D61:K1059" totalsRowShown="0" headerRowDxfId="531" headerRowBorderDxfId="530" tableBorderDxfId="529" totalsRowBorderDxfId="528">
  <autoFilter ref="D61:K1059" xr:uid="{AFBC0AA1-AA75-450A-B690-26EA1187C7C0}"/>
  <tableColumns count="8">
    <tableColumn id="1" xr3:uid="{CF257770-1F18-4B23-81F4-5EC5755B4EB7}" name="Banco" dataDxfId="527"/>
    <tableColumn id="2" xr3:uid="{CB654792-B714-436B-B84E-8D0C0D7C45C9}" name="Tipo" dataDxfId="526"/>
    <tableColumn id="3" xr3:uid="{81EC5CFB-6565-4222-8A1C-F57A4B0A7AC3}" name="Nome do Produto" dataDxfId="525" dataCellStyle="Moeda"/>
    <tableColumn id="4" xr3:uid="{C78D624F-5876-4A92-A39C-FDCEB4F2DA03}" name="Cartegoria" dataDxfId="524" dataCellStyle="Moeda"/>
    <tableColumn id="5" xr3:uid="{222D06ED-0CA5-47E8-A40D-228972503D04}" name="Subtotal" dataDxfId="523" dataCellStyle="Moeda"/>
    <tableColumn id="6" xr3:uid="{F4974A10-7212-4C5D-B240-6B442325737E}" name="Parc." dataDxfId="522" dataCellStyle="Moeda"/>
    <tableColumn id="7" xr3:uid="{849B6E99-9A57-4FA2-A5B9-A95E6511BA02}" name="Qtd." dataDxfId="521" dataCellStyle="Moeda"/>
    <tableColumn id="8" xr3:uid="{744C9BB1-D308-40C5-93ED-28F03C68E312}" name="Parc.v" dataDxfId="5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F1D9A24-A8F2-464A-96FF-7187F8F6F817}" name="Tabela13" displayName="Tabela13" ref="D61:K1059" totalsRowShown="0" headerRowDxfId="491" headerRowBorderDxfId="490" tableBorderDxfId="489" totalsRowBorderDxfId="488">
  <autoFilter ref="D61:K1059" xr:uid="{D4076E52-EF18-4790-99AE-976CDD3702E0}"/>
  <tableColumns count="8">
    <tableColumn id="1" xr3:uid="{32BFBE56-6F86-46B7-AFF3-FDD8CDF5C6DE}" name="Banco" dataDxfId="487"/>
    <tableColumn id="2" xr3:uid="{BEF74AB0-FAFB-454E-9315-2505316B3E3B}" name="Tipo" dataDxfId="486"/>
    <tableColumn id="3" xr3:uid="{B12F38C5-9A87-4AB1-B31F-239986E6A88F}" name="Nome do Produto" dataDxfId="485" dataCellStyle="Moeda"/>
    <tableColumn id="4" xr3:uid="{3D60C14F-2340-4A17-8302-D3EED12DB99A}" name="Cartegoria" dataDxfId="484" dataCellStyle="Moeda"/>
    <tableColumn id="5" xr3:uid="{AFCFF471-871A-4900-9284-907B03A11612}" name="Subtotal" dataDxfId="483" dataCellStyle="Moeda"/>
    <tableColumn id="6" xr3:uid="{2D5BEF36-726A-4003-AD7F-B369E429AC7E}" name="Parc." dataDxfId="482" dataCellStyle="Moeda"/>
    <tableColumn id="7" xr3:uid="{240259A3-49B0-4D00-83F2-FFE31D54B062}" name="Qtd." dataDxfId="481" dataCellStyle="Moeda"/>
    <tableColumn id="8" xr3:uid="{6584A714-1DA4-47B2-BA90-BADA4C57D45C}" name="Parc.v" dataDxfId="4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89C7771-DD3E-4653-9FEC-2D8D8A9E0D17}" name="Tabela14" displayName="Tabela14" ref="D61:K1059" totalsRowShown="0" headerRowDxfId="451" headerRowBorderDxfId="450" tableBorderDxfId="449" totalsRowBorderDxfId="448">
  <autoFilter ref="D61:K1059" xr:uid="{04D14832-86DB-40F5-AEFF-CEC7E4C2D204}"/>
  <tableColumns count="8">
    <tableColumn id="1" xr3:uid="{42D9B2DC-A7E8-4E08-B046-BEAFABB3F2FB}" name="Banco" dataDxfId="447"/>
    <tableColumn id="2" xr3:uid="{2A0EAF81-E6A6-4BA1-96F3-5EC28BB18E9A}" name="Tipo" dataDxfId="446"/>
    <tableColumn id="3" xr3:uid="{504E3D10-3D9E-49E2-8109-42F448F12BC7}" name="Nome do Produto" dataDxfId="445" dataCellStyle="Moeda"/>
    <tableColumn id="4" xr3:uid="{2929AF43-7D4C-402B-9BBD-6D45C388D6AA}" name="Cartegoria" dataDxfId="444" dataCellStyle="Moeda"/>
    <tableColumn id="5" xr3:uid="{3EB3F5FC-F1A5-4421-B81B-95B00234690D}" name="Subtotal" dataDxfId="443" dataCellStyle="Moeda"/>
    <tableColumn id="6" xr3:uid="{85B2AFFB-589E-4148-AC00-5989DCB05B09}" name="Parc." dataDxfId="442" dataCellStyle="Moeda"/>
    <tableColumn id="7" xr3:uid="{BF6813A9-8217-458E-964B-378F913BEA80}" name="Qtd." dataDxfId="441" dataCellStyle="Moeda"/>
    <tableColumn id="8" xr3:uid="{6A628360-9750-4CD3-8EB3-222D8ECB01C1}" name="Parc.v" dataDxfId="4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9806829B-973A-45E6-A8CB-814AEEB0B62A}" name="Tabela15" displayName="Tabela15" ref="D61:K1059" totalsRowShown="0" headerRowDxfId="411" headerRowBorderDxfId="410" tableBorderDxfId="409" totalsRowBorderDxfId="408">
  <autoFilter ref="D61:K1059" xr:uid="{35028D91-1647-4BF1-9856-450F59EC6886}"/>
  <tableColumns count="8">
    <tableColumn id="1" xr3:uid="{9FC3551A-81D9-4C68-AF50-C11B2EC82024}" name="Banco" dataDxfId="407"/>
    <tableColumn id="2" xr3:uid="{AD11B3CF-915E-4CE5-970B-38F29A0002BC}" name="Tipo" dataDxfId="406"/>
    <tableColumn id="3" xr3:uid="{DFBEA9B5-4B6E-45E6-82DF-72B8BB24EA3D}" name="Nome do Produto" dataDxfId="405" dataCellStyle="Moeda"/>
    <tableColumn id="4" xr3:uid="{1A8E0C48-ED76-4FF3-9861-86184808B227}" name="Cartegoria" dataDxfId="404" dataCellStyle="Moeda"/>
    <tableColumn id="5" xr3:uid="{CA1ED661-A15F-4E1F-9BF1-759208DDAC74}" name="Subtotal" dataDxfId="403" dataCellStyle="Moeda"/>
    <tableColumn id="6" xr3:uid="{8EE744AD-00E9-4782-AA6F-C3B963AC4230}" name="Parc." dataDxfId="402" dataCellStyle="Moeda"/>
    <tableColumn id="7" xr3:uid="{20B9866E-101D-46B5-B28F-028801A3CBB9}" name="Qtd." dataDxfId="401" dataCellStyle="Moeda"/>
    <tableColumn id="8" xr3:uid="{71C21BFE-7E80-4818-A5DE-99900B29FDBC}" name="Parc.v" dataDxfId="4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569633A-376E-4AC6-B12C-79599887EB4C}" name="Tabela16" displayName="Tabela16" ref="D61:K1059" totalsRowShown="0" headerRowDxfId="371" headerRowBorderDxfId="370" tableBorderDxfId="369" totalsRowBorderDxfId="368">
  <autoFilter ref="D61:K1059" xr:uid="{001E6AF6-D428-4157-828E-986BCC275FDD}"/>
  <tableColumns count="8">
    <tableColumn id="1" xr3:uid="{D3517F1C-4D91-43BB-8FAE-C40631643E49}" name="Banco" dataDxfId="367"/>
    <tableColumn id="2" xr3:uid="{B8E46C3B-81F2-460C-A9E5-A22048FAD17E}" name="Tipo" dataDxfId="366"/>
    <tableColumn id="3" xr3:uid="{CB784D57-3749-4BCD-889A-9E0B352DCE02}" name="Nome do Produto" dataDxfId="365" dataCellStyle="Moeda"/>
    <tableColumn id="4" xr3:uid="{48E7B6AD-5702-465E-9051-8E8D429FA628}" name="Cartegoria" dataDxfId="364" dataCellStyle="Moeda"/>
    <tableColumn id="5" xr3:uid="{377B943C-FE1B-4A69-A4E5-ECEB0A5630A2}" name="Subtotal" dataDxfId="363" dataCellStyle="Moeda"/>
    <tableColumn id="6" xr3:uid="{2339B2F9-D424-4455-94FA-03016C4468A9}" name="Parc." dataDxfId="362" dataCellStyle="Moeda"/>
    <tableColumn id="7" xr3:uid="{9A55DA0F-CA99-4B39-81B6-BD1F3F99DF58}" name="Qtd." dataDxfId="361" dataCellStyle="Moeda"/>
    <tableColumn id="8" xr3:uid="{F8073FF5-9C2A-46EF-B357-9462EF8BAA5C}" name="Parc.v" dataDxfId="3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0CECE90-6199-4E48-9227-BCFCF61C67FD}" name="Tabela17" displayName="Tabela17" ref="D61:K1059" totalsRowShown="0" headerRowDxfId="331" headerRowBorderDxfId="330" tableBorderDxfId="329" totalsRowBorderDxfId="328">
  <autoFilter ref="D61:K1059" xr:uid="{3272A7C8-5869-470F-8522-BD0590710518}"/>
  <tableColumns count="8">
    <tableColumn id="1" xr3:uid="{EF64F267-6549-44F5-85DA-6EA120606256}" name="Banco" dataDxfId="327"/>
    <tableColumn id="2" xr3:uid="{B3B31F29-B234-48C5-ACE6-947092D85C7B}" name="Tipo" dataDxfId="326"/>
    <tableColumn id="3" xr3:uid="{31468746-206F-4382-A53C-B4EFC5113732}" name="Nome do Produto" dataDxfId="325" dataCellStyle="Moeda"/>
    <tableColumn id="4" xr3:uid="{8288F857-1705-40FB-8E4F-7DFEEBA12212}" name="Cartegoria" dataDxfId="324" dataCellStyle="Moeda"/>
    <tableColumn id="5" xr3:uid="{EF92C0A0-04EB-4C1E-A9D9-6FA055458A97}" name="Subtotal" dataDxfId="323" dataCellStyle="Moeda"/>
    <tableColumn id="6" xr3:uid="{B9F30035-D507-4286-A7B3-BFCFB2604876}" name="Parc." dataDxfId="322" dataCellStyle="Moeda"/>
    <tableColumn id="7" xr3:uid="{86579D36-3800-46A9-9572-2A54987000CF}" name="Qtd." dataDxfId="321" dataCellStyle="Moeda"/>
    <tableColumn id="8" xr3:uid="{4C9BED04-F68C-4369-8044-74844770F29A}" name="Parc.v" dataDxfId="3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BD568830-B55A-4825-A264-3E301A26CA6B}" name="Tabela18" displayName="Tabela18" ref="D61:K1059" totalsRowShown="0" headerRowDxfId="291" headerRowBorderDxfId="290" tableBorderDxfId="289" totalsRowBorderDxfId="288">
  <autoFilter ref="D61:K1059" xr:uid="{17D6F38D-C309-40BA-B9F2-4B14AF173787}"/>
  <tableColumns count="8">
    <tableColumn id="1" xr3:uid="{15CC533A-4945-4CFB-975E-DB53838EA4C0}" name="Banco" dataDxfId="287"/>
    <tableColumn id="2" xr3:uid="{D8A3FDF0-0416-455F-8667-A8A5CEEC775D}" name="Tipo" dataDxfId="286"/>
    <tableColumn id="3" xr3:uid="{ED815058-2A17-468B-9421-FEEE3AE9D2D4}" name="Nome do Produto" dataDxfId="285" dataCellStyle="Moeda"/>
    <tableColumn id="4" xr3:uid="{4006E346-5574-4FBA-84C7-65B4CD028CFB}" name="Cartegoria" dataDxfId="284" dataCellStyle="Moeda"/>
    <tableColumn id="5" xr3:uid="{7D9B97E3-5933-44E2-BCBF-8ED123A8B04F}" name="Subtotal" dataDxfId="283" dataCellStyle="Moeda"/>
    <tableColumn id="6" xr3:uid="{B3552646-F8CD-4F77-B845-42D914388113}" name="Parc." dataDxfId="282" dataCellStyle="Moeda"/>
    <tableColumn id="7" xr3:uid="{2F34B8DE-2669-450E-BB46-F08B8498D610}" name="Qtd." dataDxfId="281" dataCellStyle="Moeda"/>
    <tableColumn id="8" xr3:uid="{CC89E149-7A0F-4085-80FC-709BF03E7F7D}" name="Parc.v" dataDxfId="2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51AEEA5-BEC3-489F-B385-024095BEC073}" name="Tabela19" displayName="Tabela19" ref="D61:K1059" totalsRowShown="0" headerRowDxfId="251" headerRowBorderDxfId="250" tableBorderDxfId="249" totalsRowBorderDxfId="248">
  <autoFilter ref="D61:K1059" xr:uid="{D65007CA-5E1E-4909-A52F-D5C2B0FBDEFE}"/>
  <tableColumns count="8">
    <tableColumn id="1" xr3:uid="{E3CC2C68-1101-4BE1-8145-6CF5305499F3}" name="Banco" dataDxfId="247"/>
    <tableColumn id="2" xr3:uid="{4509381D-4C4C-493B-9770-D49C2BD1C203}" name="Tipo" dataDxfId="246"/>
    <tableColumn id="3" xr3:uid="{8B7F20F6-3F6E-437B-B865-3C89BEA61BB7}" name="Nome do Produto" dataDxfId="245" dataCellStyle="Moeda"/>
    <tableColumn id="4" xr3:uid="{68C4FA54-705A-4FD3-8DBC-4F97B4548FFF}" name="Cartegoria" dataDxfId="244" dataCellStyle="Moeda"/>
    <tableColumn id="5" xr3:uid="{2F85345F-0FD2-430B-A74B-B8652A0D1C51}" name="Subtotal" dataDxfId="243" dataCellStyle="Moeda"/>
    <tableColumn id="6" xr3:uid="{C8FF1B46-24F8-4A34-8A54-BECC813BBD21}" name="Parc." dataDxfId="242" dataCellStyle="Moeda"/>
    <tableColumn id="7" xr3:uid="{912905DF-ED5A-4979-A399-3932571FBB96}" name="Qtd." dataDxfId="241" dataCellStyle="Moeda"/>
    <tableColumn id="8" xr3:uid="{B80E5E78-6036-410C-ACB4-6575401B656F}" name="Parc.v" dataDxfId="2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55FDF43B-50D0-4EAD-B1A2-DC94CE3FB4E5}" name="Tabela20" displayName="Tabela20" ref="D61:K1059" totalsRowShown="0" headerRowDxfId="211" headerRowBorderDxfId="210" tableBorderDxfId="209" totalsRowBorderDxfId="208">
  <autoFilter ref="D61:K1059" xr:uid="{BD6133DD-0AA1-4AB4-AD95-F9EEB174C6F3}"/>
  <tableColumns count="8">
    <tableColumn id="1" xr3:uid="{20D225FD-E7BA-45F3-9679-68CAB4A91ED0}" name="Banco" dataDxfId="207"/>
    <tableColumn id="2" xr3:uid="{9E9A7D1E-F080-4B57-A7A3-90780B465680}" name="Tipo" dataDxfId="206"/>
    <tableColumn id="3" xr3:uid="{8CA5EF11-2158-40E7-9DD5-9F59463B5B01}" name="Nome do Produto" dataDxfId="205" dataCellStyle="Moeda"/>
    <tableColumn id="4" xr3:uid="{4CEDC3A2-7A20-4305-97E6-4ED9594F30FD}" name="Cartegoria" dataDxfId="204" dataCellStyle="Moeda"/>
    <tableColumn id="5" xr3:uid="{01797A5A-1241-41D4-A11D-42FA45DF9CDE}" name="Subtotal" dataDxfId="203" dataCellStyle="Moeda"/>
    <tableColumn id="6" xr3:uid="{1B50C78E-D5F6-4D22-9D02-E94575A07D9E}" name="Parc." dataDxfId="202" dataCellStyle="Moeda"/>
    <tableColumn id="7" xr3:uid="{AAC2D3ED-473D-4AF5-AA75-DD75CE2D55EB}" name="Qtd." dataDxfId="201" dataCellStyle="Moeda"/>
    <tableColumn id="8" xr3:uid="{34357711-7A54-48BE-B151-7A6A7467D988}" name="Parc.v" dataDxfId="20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2A729DA-B458-44C4-8110-6B5B7D701BD9}" name="Tabela21" displayName="Tabela21" ref="D61:K1059" totalsRowShown="0" headerRowDxfId="171" headerRowBorderDxfId="170" tableBorderDxfId="169" totalsRowBorderDxfId="168">
  <autoFilter ref="D61:K1059" xr:uid="{426AD8ED-09E4-4D73-AB48-3574C5D0E89F}"/>
  <tableColumns count="8">
    <tableColumn id="1" xr3:uid="{C4B5DA4A-ABDE-40F4-B340-A0037A6C94DB}" name="Banco" dataDxfId="167"/>
    <tableColumn id="2" xr3:uid="{F85F9E47-6833-4E0C-83EA-A21E258C0FB2}" name="Tipo" dataDxfId="166"/>
    <tableColumn id="3" xr3:uid="{B549FAF1-AAAF-44E2-BFC7-7D8088D465A9}" name="Nome do Produto" dataDxfId="165" dataCellStyle="Moeda"/>
    <tableColumn id="4" xr3:uid="{484CD607-75E2-42A8-8289-16D18B16AC25}" name="Cartegoria" dataDxfId="164" dataCellStyle="Moeda"/>
    <tableColumn id="5" xr3:uid="{78BAC229-0C00-4841-AE08-B8A99A04691C}" name="Subtotal" dataDxfId="163" dataCellStyle="Moeda"/>
    <tableColumn id="6" xr3:uid="{34A0223F-9252-4063-A5EC-D5565E602BC4}" name="Parc." dataDxfId="162" dataCellStyle="Moeda"/>
    <tableColumn id="7" xr3:uid="{F7EE73DF-2FB0-4F37-93DF-BE0F8ADD360C}" name="Qtd." dataDxfId="161" dataCellStyle="Moeda"/>
    <tableColumn id="8" xr3:uid="{2DA891A5-709C-429E-8F62-AA54AE1F2D97}" name="Parc.v" dataDxfId="16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E973B009-2899-4144-A59D-328FE936CEA3}" name="Tabela22" displayName="Tabela22" ref="D61:K1059" totalsRowShown="0" headerRowDxfId="131" headerRowBorderDxfId="130" tableBorderDxfId="129" totalsRowBorderDxfId="128">
  <autoFilter ref="D61:K1059" xr:uid="{94C1E75E-A9E7-459B-8F28-447B189BDC65}"/>
  <tableColumns count="8">
    <tableColumn id="1" xr3:uid="{F18194BC-7D1B-4014-B786-7702A467541A}" name="Banco" dataDxfId="127"/>
    <tableColumn id="2" xr3:uid="{7C8EFE2C-C3BC-4108-B65D-7C5903D31020}" name="Tipo" dataDxfId="126"/>
    <tableColumn id="3" xr3:uid="{F4E8D01F-CCBA-4562-A561-5F64A6640260}" name="Nome do Produto" dataDxfId="125" dataCellStyle="Moeda"/>
    <tableColumn id="4" xr3:uid="{8BA12EB4-CECA-4CCE-814F-E49E7BAF2559}" name="Cartegoria" dataDxfId="124" dataCellStyle="Moeda"/>
    <tableColumn id="5" xr3:uid="{64A4746F-8BAC-4407-865D-F07E11052A22}" name="Subtotal" dataDxfId="123" dataCellStyle="Moeda"/>
    <tableColumn id="6" xr3:uid="{630CD720-D73D-4A0C-8818-9C564A1F2111}" name="Parc." dataDxfId="122" dataCellStyle="Moeda"/>
    <tableColumn id="7" xr3:uid="{7F304EA0-ADA1-47D9-A558-FDBF2193300E}" name="Qtd." dataDxfId="121" dataCellStyle="Moeda"/>
    <tableColumn id="8" xr3:uid="{82A5A842-825C-4C5B-BAFB-56A7113D0BA6}" name="Parc.v" dataDxfId="12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DEB707D-3DF1-4C51-BEEE-CE30C8150964}" name="Tabela23" displayName="Tabela23" ref="D61:K1059" totalsRowShown="0" headerRowDxfId="91" headerRowBorderDxfId="90" tableBorderDxfId="89" totalsRowBorderDxfId="88">
  <autoFilter ref="D61:K1059" xr:uid="{7A9EF0BC-5C3C-457E-BD9D-CE603627DAEA}"/>
  <tableColumns count="8">
    <tableColumn id="1" xr3:uid="{CAE1C581-C03A-432E-8616-85CB1F585B67}" name="Banco" dataDxfId="87"/>
    <tableColumn id="2" xr3:uid="{A42CE845-8EC7-4F40-A40B-215DF5C7AEA9}" name="Tipo" dataDxfId="86"/>
    <tableColumn id="3" xr3:uid="{37089F43-D16B-43B7-9721-104FEAC1A6A7}" name="Nome do Produto" dataDxfId="85" dataCellStyle="Moeda"/>
    <tableColumn id="4" xr3:uid="{9820C1DB-6A47-4DBE-AED6-BBD80A2475D4}" name="Cartegoria" dataDxfId="84" dataCellStyle="Moeda"/>
    <tableColumn id="5" xr3:uid="{D839DC5E-6DF8-4360-AB21-E1B485F3D01C}" name="Subtotal" dataDxfId="83" dataCellStyle="Moeda"/>
    <tableColumn id="6" xr3:uid="{58A287A5-4FC6-43C9-834B-0AF8ECAFED54}" name="Parc." dataDxfId="82" dataCellStyle="Moeda"/>
    <tableColumn id="7" xr3:uid="{8CAF9347-4989-40C2-89D7-09EA7E9B98A8}" name="Qtd." dataDxfId="81" dataCellStyle="Moeda"/>
    <tableColumn id="8" xr3:uid="{9BDEC636-39C8-42F8-BDC1-C265C999922C}" name="Parc.v" dataDxfId="8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DE1C59AA-5348-432E-A4D8-8FA28043DE1F}" name="Tabela24" displayName="Tabela24" ref="D61:K1059" totalsRowShown="0" headerRowDxfId="51" headerRowBorderDxfId="50" tableBorderDxfId="49" totalsRowBorderDxfId="48">
  <autoFilter ref="D61:K1059" xr:uid="{85BD81A1-DFA3-4702-9721-E375535EBE5B}"/>
  <tableColumns count="8">
    <tableColumn id="1" xr3:uid="{60074922-1464-44F7-B8CE-7D4774674ADC}" name="Banco" dataDxfId="47"/>
    <tableColumn id="2" xr3:uid="{41861D0A-ED1E-4CB2-8D1C-AB66C1F33D69}" name="Tipo" dataDxfId="46"/>
    <tableColumn id="3" xr3:uid="{304F5706-932B-43F9-8DEE-E778EEE0F353}" name="Nome do Produto" dataDxfId="45" dataCellStyle="Moeda"/>
    <tableColumn id="4" xr3:uid="{46E09BC7-2296-4417-B2BA-E682F2496352}" name="Cartegoria" dataDxfId="44" dataCellStyle="Moeda"/>
    <tableColumn id="5" xr3:uid="{C8256796-49C8-46B4-99F0-C77DC612F7ED}" name="Subtotal" dataDxfId="43" dataCellStyle="Moeda"/>
    <tableColumn id="6" xr3:uid="{BC96EA84-F260-4CAE-B912-654B843A0D71}" name="Parc." dataDxfId="42" dataCellStyle="Moeda"/>
    <tableColumn id="7" xr3:uid="{BF6A2935-450B-466B-AF1D-A0516C216817}" name="Qtd." dataDxfId="41" dataCellStyle="Moeda"/>
    <tableColumn id="8" xr3:uid="{1A114FBC-B53B-4E08-AD5C-4A94125B97C4}" name="Parc.v" dataDxfId="4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6815374B-ED33-4A58-94DD-E25761E083E6}" name="Tabela25" displayName="Tabela25" ref="D61:K1059" totalsRowShown="0" headerRowDxfId="11" headerRowBorderDxfId="10" tableBorderDxfId="9" totalsRowBorderDxfId="8">
  <autoFilter ref="D61:K1059" xr:uid="{DEC7A6A2-9581-4203-AD0B-01DD182C123C}"/>
  <tableColumns count="8">
    <tableColumn id="1" xr3:uid="{F7C9AEFC-11F2-40BD-BCD0-C0CFFADC5F98}" name="Banco" dataDxfId="7"/>
    <tableColumn id="2" xr3:uid="{B62F3772-EF22-4D7E-BF67-B6ED6A46ED1C}" name="Tipo" dataDxfId="6"/>
    <tableColumn id="3" xr3:uid="{B299C5FB-61FD-46CC-BEE3-CF080C8C7A1C}" name="Nome do Produto" dataDxfId="5" dataCellStyle="Moeda"/>
    <tableColumn id="4" xr3:uid="{3E873875-3BF4-4A56-92B9-7C9FE0D4608E}" name="Cartegoria" dataDxfId="4" dataCellStyle="Moeda"/>
    <tableColumn id="5" xr3:uid="{83A6482E-959B-4DC0-BA7E-C116BE2DB5DA}" name="Subtotal" dataDxfId="3" dataCellStyle="Moeda"/>
    <tableColumn id="6" xr3:uid="{3CE689E7-F7EA-4D79-9F45-5D2DC484BB60}" name="Parc." dataDxfId="2" dataCellStyle="Moeda"/>
    <tableColumn id="7" xr3:uid="{88C0A153-FABB-4983-AB5F-02EF19FBE735}" name="Qtd." dataDxfId="1" dataCellStyle="Moeda"/>
    <tableColumn id="8" xr3:uid="{A4EFF5A0-7A4F-4533-9B23-5B8B5D18FB26}" name="Parc.v" dataDxfId="0" dataCellStyle="Moeda">
      <calculatedColumnFormula>IFERROR(IF($J62&lt;&gt;"",$H62/$J62," "),"")</calculatedColumnFormula>
    </tableColumn>
  </tableColumns>
  <tableStyleInfo name="TableStyleLight1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microsoft.com/office/2007/relationships/slicer" Target="../slicers/slicer2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6.xml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Relationship Id="rId4" Type="http://schemas.openxmlformats.org/officeDocument/2006/relationships/comments" Target="../comments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comments" Target="../comments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comments" Target="../comments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comments" Target="../comments11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comments" Target="../comments12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4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comments" Target="../comments13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comments" Target="../comments1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8.xml"/><Relationship Id="rId4" Type="http://schemas.openxmlformats.org/officeDocument/2006/relationships/comments" Target="../comments15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7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9.xml"/><Relationship Id="rId4" Type="http://schemas.openxmlformats.org/officeDocument/2006/relationships/comments" Target="../comments16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8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0.xml"/><Relationship Id="rId4" Type="http://schemas.openxmlformats.org/officeDocument/2006/relationships/comments" Target="../comments1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1.xml"/><Relationship Id="rId4" Type="http://schemas.openxmlformats.org/officeDocument/2006/relationships/comments" Target="../comments1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0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2.xml"/><Relationship Id="rId4" Type="http://schemas.openxmlformats.org/officeDocument/2006/relationships/comments" Target="../comments19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3.xml"/><Relationship Id="rId4" Type="http://schemas.openxmlformats.org/officeDocument/2006/relationships/comments" Target="../comments2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4.xml"/><Relationship Id="rId4" Type="http://schemas.openxmlformats.org/officeDocument/2006/relationships/comments" Target="../comments21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3.xml"/><Relationship Id="rId2" Type="http://schemas.openxmlformats.org/officeDocument/2006/relationships/vmlDrawing" Target="../drawings/vmlDrawing22.vml"/><Relationship Id="rId1" Type="http://schemas.openxmlformats.org/officeDocument/2006/relationships/drawing" Target="../drawings/drawing25.xml"/><Relationship Id="rId4" Type="http://schemas.openxmlformats.org/officeDocument/2006/relationships/comments" Target="../comments22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3.vml"/><Relationship Id="rId1" Type="http://schemas.openxmlformats.org/officeDocument/2006/relationships/drawing" Target="../drawings/drawing26.xml"/><Relationship Id="rId4" Type="http://schemas.openxmlformats.org/officeDocument/2006/relationships/comments" Target="../comments2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5.xml"/><Relationship Id="rId2" Type="http://schemas.openxmlformats.org/officeDocument/2006/relationships/vmlDrawing" Target="../drawings/vmlDrawing24.vml"/><Relationship Id="rId1" Type="http://schemas.openxmlformats.org/officeDocument/2006/relationships/drawing" Target="../drawings/drawing27.xml"/><Relationship Id="rId4" Type="http://schemas.openxmlformats.org/officeDocument/2006/relationships/comments" Target="../comments2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6818E-A8D2-462B-AD60-92B50CED41C7}">
  <sheetPr codeName="Planilha1"/>
  <dimension ref="A1:Z76"/>
  <sheetViews>
    <sheetView showGridLines="0" topLeftCell="J48" zoomScaleNormal="100" workbookViewId="0">
      <selection activeCell="Y49" sqref="Y49"/>
    </sheetView>
  </sheetViews>
  <sheetFormatPr defaultRowHeight="15" x14ac:dyDescent="0.25"/>
  <cols>
    <col min="2" max="2" width="19.140625" bestFit="1" customWidth="1"/>
    <col min="3" max="3" width="20.140625" customWidth="1"/>
    <col min="4" max="4" width="15.7109375" customWidth="1"/>
    <col min="5" max="5" width="20.140625" customWidth="1"/>
    <col min="6" max="6" width="15.28515625" bestFit="1" customWidth="1"/>
    <col min="7" max="7" width="13.28515625" bestFit="1" customWidth="1"/>
    <col min="8" max="9" width="22.28515625" customWidth="1"/>
    <col min="10" max="10" width="13.28515625" bestFit="1" customWidth="1"/>
    <col min="11" max="11" width="21.85546875" bestFit="1" customWidth="1"/>
    <col min="12" max="15" width="14.5703125" bestFit="1" customWidth="1"/>
    <col min="16" max="17" width="20.28515625" customWidth="1"/>
    <col min="18" max="19" width="14.5703125" bestFit="1" customWidth="1"/>
    <col min="20" max="22" width="16" bestFit="1" customWidth="1"/>
    <col min="23" max="24" width="14.5703125" bestFit="1" customWidth="1"/>
    <col min="25" max="25" width="14.5703125" customWidth="1"/>
    <col min="26" max="26" width="14.5703125" bestFit="1" customWidth="1"/>
  </cols>
  <sheetData>
    <row r="1" spans="1:19" ht="14.25" customHeight="1" x14ac:dyDescent="0.25"/>
    <row r="2" spans="1:19" ht="14.25" customHeight="1" x14ac:dyDescent="0.25"/>
    <row r="3" spans="1:19" x14ac:dyDescent="0.25">
      <c r="B3" s="141" t="s">
        <v>99</v>
      </c>
      <c r="C3" s="142"/>
      <c r="D3" s="34"/>
      <c r="F3" s="34"/>
      <c r="G3" s="34"/>
      <c r="H3" s="34"/>
      <c r="I3" s="34"/>
    </row>
    <row r="4" spans="1:19" x14ac:dyDescent="0.25">
      <c r="B4" s="35" t="str">
        <f ca="1">IF(Editar!$D$10="Maior Gasto",
    IFERROR(INDEX($B$13:$B$33, MATCH(LARGE($C$13:$C$33, 1), $C$13:$C$33, 0)), "Sem Registro"),
IF(Editar!$D$10="Menor Gasto",
    IFERROR(INDEX($B$13:$B$33, MATCH(SMALL($C$13:$C$33, 1), $C$13:$C$33, 0)), "Sem Registro"),
IF(Editar!$D$10="Gasto Total",
    "Gasto Total",
    IFERROR(Editar!$D$10, "Sem Registro"))))</f>
        <v>Assinaturas</v>
      </c>
      <c r="C4" s="27">
        <f ca="1">IFERROR(IF($B$4="Gasto Total", SUM($C$13:$C$32), INDEX($C$13:$C$32, MATCH($B$4,_xlfn.ANCHORARRAY( B13), 0))),0)</f>
        <v>0</v>
      </c>
      <c r="D4" s="34"/>
      <c r="F4" s="34"/>
      <c r="G4" s="33"/>
      <c r="H4" s="33"/>
    </row>
    <row r="5" spans="1:19" x14ac:dyDescent="0.25">
      <c r="B5" s="36"/>
      <c r="C5" s="36"/>
      <c r="D5" s="34"/>
      <c r="F5" s="34"/>
      <c r="G5" s="33"/>
      <c r="H5" s="33"/>
    </row>
    <row r="6" spans="1:19" x14ac:dyDescent="0.25">
      <c r="B6" s="141" t="s">
        <v>100</v>
      </c>
      <c r="C6" s="142"/>
      <c r="D6" s="28"/>
      <c r="F6" s="34"/>
      <c r="G6" s="33"/>
      <c r="H6" s="33"/>
    </row>
    <row r="7" spans="1:19" x14ac:dyDescent="0.25">
      <c r="B7" s="35" t="str">
        <f>IF(Editar!$D$12="Maior Gasto",
    IFERROR(INDEX($B$13:$B$33, MATCH(LARGE($C$13:$C$33, 1), $C$13:$C$33, 0)), "Sem Registro"),
IF(Editar!$D$12="Menor Gasto",
    IFERROR(INDEX($B$13:$B$33, MATCH(SMALL($C$13:$C$33, 1), $C$13:$C$33, 0)), "Sem Registro"),
IF(Editar!$D$12="Gasto Total",
    "Gasto Total",
    IFERROR(Editar!$D$12, "Sem Registro"))))</f>
        <v>Parcelamentos</v>
      </c>
      <c r="C7" s="27">
        <f ca="1">IFERROR(IF($B$7="Gasto Total", SUM($C$13:$C$32), INDEX($C$13:$C$32, MATCH($B$7,_xlfn.ANCHORARRAY( B13), 0))),0)</f>
        <v>0</v>
      </c>
      <c r="D7" s="34"/>
      <c r="F7" s="34"/>
      <c r="G7" s="33"/>
      <c r="H7" s="33"/>
    </row>
    <row r="8" spans="1:19" x14ac:dyDescent="0.25">
      <c r="B8" s="34"/>
      <c r="C8" s="34"/>
      <c r="D8" s="34"/>
      <c r="F8" s="34"/>
      <c r="G8" s="33"/>
      <c r="H8" s="33"/>
    </row>
    <row r="9" spans="1:19" x14ac:dyDescent="0.25">
      <c r="B9" s="141" t="s">
        <v>101</v>
      </c>
      <c r="C9" s="142"/>
      <c r="D9" s="34" t="s">
        <v>102</v>
      </c>
      <c r="F9" s="34"/>
      <c r="G9" s="33"/>
      <c r="H9" s="33"/>
    </row>
    <row r="10" spans="1:19" x14ac:dyDescent="0.25">
      <c r="B10" s="35" t="str">
        <f>IF(Editar!$D$14="Maior Gasto",
    IFERROR(INDEX($B$13:$B$33, MATCH(LARGE($C$13:$C$33, 1), $C$13:$C$33, 0)), "Sem Registro"),
IF(Editar!$D$14="Menor Gasto",
    IFERROR(INDEX($B$13:$B$33, MATCH(SMALL($C$13:$C$33, 1), $C$13:$C$33, 0)), "Sem Registro"),
IF(Editar!$D$14="Gasto Total",
    "Gasto Total",
    IFERROR(Editar!$D$14, "Sem Registro"))))</f>
        <v>Cosméticos</v>
      </c>
      <c r="C10" s="27">
        <f ca="1">IFERROR(IF($B$10="Gasto Total", SUM($C$13:$C$32), INDEX($C$13:$C$32, MATCH($B$10,_xlfn.ANCHORARRAY( B13), 0))),0)</f>
        <v>0</v>
      </c>
      <c r="D10" s="34"/>
      <c r="F10" s="34"/>
      <c r="G10" s="33"/>
      <c r="H10" s="33"/>
      <c r="I10" t="str">
        <f ca="1">IF(LARGE(Dados!$C$12:$C$30, 10) &lt; 1, "", INDEX(Dados!$B$12:$B$30, MATCH(LARGE(Dados!$D$12:$D$30, 10), Dados!$D$12:$D$30, 0)))</f>
        <v/>
      </c>
    </row>
    <row r="11" spans="1:19" x14ac:dyDescent="0.25">
      <c r="B11" s="36"/>
      <c r="C11" s="36"/>
      <c r="D11" s="34"/>
      <c r="F11" s="34"/>
      <c r="G11" s="33"/>
      <c r="H11" s="33"/>
    </row>
    <row r="12" spans="1:19" x14ac:dyDescent="0.25">
      <c r="B12" s="29" t="s">
        <v>0</v>
      </c>
      <c r="C12" s="29" t="s">
        <v>7</v>
      </c>
      <c r="D12" s="29" t="s">
        <v>2</v>
      </c>
      <c r="F12" s="29" t="s">
        <v>103</v>
      </c>
      <c r="G12" s="33"/>
      <c r="H12" s="143" t="s">
        <v>142</v>
      </c>
      <c r="I12" s="144"/>
      <c r="K12" s="145" t="s">
        <v>140</v>
      </c>
      <c r="L12" s="145"/>
      <c r="M12" s="145"/>
      <c r="O12" s="145" t="s">
        <v>147</v>
      </c>
      <c r="P12" s="145"/>
      <c r="Q12" s="145"/>
      <c r="S12" s="29" t="s">
        <v>103</v>
      </c>
    </row>
    <row r="13" spans="1:19" x14ac:dyDescent="0.25">
      <c r="A13">
        <v>1</v>
      </c>
      <c r="B13" s="37" t="str" cm="1">
        <f t="array" ref="B13:B32">_xlfn._xlws.FILTER(Editar!$J$8:$J$27, Editar!$J$8:$J$27&lt;&gt;0)</f>
        <v>Assinaturas</v>
      </c>
      <c r="C13" s="38" cm="1">
        <f t="array" aca="1" ref="C13" ca="1">SUMPRODUCT(SUBTOTAL(109,OFFSET(INDEX($E$52:$Z$76, 0, MATCH($B13, $E$52:$Z$52, 0)), ROW($E$52:$E$76)-ROW($E$53), 0, 1)))</f>
        <v>0</v>
      </c>
      <c r="D13" s="61">
        <f ca="1">$C13 + (ROW()/1000) + IF($B13&lt;&gt;"", 0.05, 0)</f>
        <v>6.3E-2</v>
      </c>
      <c r="F13" s="37" t="str" cm="1">
        <f t="array" ref="F13:F35">_xlfn._xlws.FILTER(Editar!$J$8:$J$36, Editar!$J$8:$J$36&lt;&gt;0)</f>
        <v>Assinaturas</v>
      </c>
      <c r="G13" s="33"/>
      <c r="H13" s="39" t="s">
        <v>104</v>
      </c>
      <c r="I13" s="40" t="s">
        <v>105</v>
      </c>
      <c r="K13" s="31" t="s">
        <v>104</v>
      </c>
      <c r="L13" s="31" t="s">
        <v>28</v>
      </c>
      <c r="M13" s="31" t="s">
        <v>22</v>
      </c>
      <c r="O13" s="31" t="s">
        <v>104</v>
      </c>
      <c r="P13" s="31" t="s">
        <v>28</v>
      </c>
      <c r="Q13" s="31" t="s">
        <v>22</v>
      </c>
      <c r="S13" s="37" t="str" cm="1">
        <f t="array" ref="S13:S24">_xlfn._xlws.FILTER(Editar!$D$19:$D$30, Editar!$D$19:$D$30&lt;&gt;0)</f>
        <v>Banco do Brasil</v>
      </c>
    </row>
    <row r="14" spans="1:19" x14ac:dyDescent="0.25">
      <c r="A14">
        <v>2</v>
      </c>
      <c r="B14" s="37" t="str">
        <v>Barbeiro</v>
      </c>
      <c r="C14" s="38" cm="1">
        <f t="array" aca="1" ref="C14" ca="1">SUMPRODUCT(SUBTOTAL(109,OFFSET(INDEX($E$52:$Z$76, 0, MATCH($B14, $E$52:$Z$52, 0)), ROW($E$52:$E$76)-ROW($E$53), 0, 1)))</f>
        <v>0</v>
      </c>
      <c r="D14" s="61">
        <f t="shared" ref="D14:D32" ca="1" si="0">$C14 + (ROW()/1000) + IF($B14&lt;&gt;"", 0.05, 0)</f>
        <v>6.4000000000000001E-2</v>
      </c>
      <c r="F14" s="37" t="str">
        <v>Barbeiro</v>
      </c>
      <c r="G14" s="33"/>
      <c r="H14" s="41" t="s">
        <v>75</v>
      </c>
      <c r="I14" s="38" cm="1">
        <f t="array" aca="1" ref="I14" ca="1">SUMPRODUCT((D$53:D$76=$H14)*(SUBTOTAL(109,OFFSET(D$53:X$76,ROW(D$53:D$76)-ROW($D$53),0,1))))</f>
        <v>0</v>
      </c>
      <c r="K14" s="53" t="s">
        <v>75</v>
      </c>
      <c r="L14" s="32" cm="1">
        <f t="array" aca="1" ref="L14" ca="1">IFERROR(
  INDEX($Y$53:$Y$76,
    SMALL(
      _xlfn._xlws.FILTER(
        ROW($Y$53:$Y$76)-ROW($Y$53)+1,
        (SUBTOTAL(103, OFFSET($Y$53, ROW($Y$53:$Y$76)-ROW($Y$53), 0))=1) *
        ($D$53:$D$76=K14)
      ),
      1
    )
  ),
  ""
)</f>
        <v>0</v>
      </c>
      <c r="M14" s="32" cm="1">
        <f t="array" aca="1" ref="M14" ca="1">IFERROR(
  INDEX($Z$53:$Z$76,
    SMALL(
      _xlfn._xlws.FILTER(
        ROW($Z$53:$Z$76)-ROW($Z$53)+1,
        (SUBTOTAL(103, OFFSET($Z$53, ROW($Z$53:$Z$76)-ROW($Z$53), 0))=1) *
        ($D$53:$D$76=K14)
      ),
      1
    )
  ),
  ""
)</f>
        <v>0</v>
      </c>
      <c r="O14" s="53" t="s">
        <v>75</v>
      </c>
      <c r="P14" s="32">
        <f ca="1">SUM($L$14,$L$31)</f>
        <v>0</v>
      </c>
      <c r="Q14" s="32">
        <f ca="1">SUM($M$14,$M$31)</f>
        <v>0</v>
      </c>
      <c r="S14" s="37" t="str">
        <v>Banco Inter</v>
      </c>
    </row>
    <row r="15" spans="1:19" x14ac:dyDescent="0.25">
      <c r="A15">
        <v>3</v>
      </c>
      <c r="B15" s="37" t="str">
        <v>Combustível</v>
      </c>
      <c r="C15" s="38" cm="1">
        <f t="array" aca="1" ref="C15" ca="1">SUMPRODUCT(SUBTOTAL(109,OFFSET(INDEX($E$52:$Z$76, 0, MATCH($B15, $E$52:$Z$52, 0)), ROW($E$52:$E$76)-ROW($E$53), 0, 1)))</f>
        <v>0</v>
      </c>
      <c r="D15" s="61">
        <f t="shared" ca="1" si="0"/>
        <v>6.5000000000000002E-2</v>
      </c>
      <c r="F15" s="37" t="str">
        <v>Combustível</v>
      </c>
      <c r="G15" s="33"/>
      <c r="H15" s="41" t="s">
        <v>76</v>
      </c>
      <c r="I15" s="38" cm="1">
        <f t="array" aca="1" ref="I15" ca="1">SUMPRODUCT((D$53:D$76=$H15)*(SUBTOTAL(109,OFFSET(D$53:X$76,ROW(D$53:D$76)-ROW($D$53),0,1))))</f>
        <v>0</v>
      </c>
      <c r="K15" s="53" t="s">
        <v>76</v>
      </c>
      <c r="L15" s="32" cm="1">
        <f t="array" aca="1" ref="L15" ca="1">IFERROR(
  INDEX($Y$53:$Y$76,
    SMALL(
      _xlfn._xlws.FILTER(
        ROW($Y$53:$Y$76)-ROW($Y$53)+1,
        (SUBTOTAL(103, OFFSET($Y$53, ROW($Y$53:$Y$76)-ROW($Y$53), 0))=1) *
        ($D$53:$D$76=K15)
      ),
      1
    )
  ),
  ""
)</f>
        <v>0</v>
      </c>
      <c r="M15" s="32" cm="1">
        <f t="array" aca="1" ref="M15" ca="1">IFERROR(
  INDEX($Z$53:$Z$76,
    SMALL(
      _xlfn._xlws.FILTER(
        ROW($Z$53:$Z$76)-ROW($Z$53)+1,
        (SUBTOTAL(103, OFFSET($Z$53, ROW($Z$53:$Z$76)-ROW($Z$53), 0))=1) *
        ($D$53:$D$76=K15)
      ),
      1
    )
  ),
  ""
)</f>
        <v>0</v>
      </c>
      <c r="O15" s="53" t="s">
        <v>76</v>
      </c>
      <c r="P15" s="32">
        <f ca="1">SUM($L$15,$L$32)</f>
        <v>0</v>
      </c>
      <c r="Q15" s="32">
        <f ca="1">SUM($M$15,$M$32)</f>
        <v>0</v>
      </c>
      <c r="S15" s="37" t="str">
        <v>Bradesco</v>
      </c>
    </row>
    <row r="16" spans="1:19" x14ac:dyDescent="0.25">
      <c r="A16">
        <v>4</v>
      </c>
      <c r="B16" s="37" t="str">
        <v>Contas</v>
      </c>
      <c r="C16" s="38" cm="1">
        <f t="array" aca="1" ref="C16" ca="1">SUMPRODUCT(SUBTOTAL(109,OFFSET(INDEX($E$52:$Z$76, 0, MATCH($B16, $E$52:$Z$52, 0)), ROW($E$52:$E$76)-ROW($E$53), 0, 1)))</f>
        <v>0</v>
      </c>
      <c r="D16" s="61">
        <f t="shared" ca="1" si="0"/>
        <v>6.6000000000000003E-2</v>
      </c>
      <c r="F16" s="37" t="str">
        <v>Contas</v>
      </c>
      <c r="G16" s="33"/>
      <c r="H16" s="41" t="s">
        <v>77</v>
      </c>
      <c r="I16" s="38" cm="1">
        <f t="array" aca="1" ref="I16" ca="1">SUMPRODUCT((D$53:D$76=$H16)*(SUBTOTAL(109,OFFSET(D$53:X$76,ROW(D$53:D$76)-ROW($D$53),0,1))))</f>
        <v>0</v>
      </c>
      <c r="K16" s="53" t="s">
        <v>77</v>
      </c>
      <c r="L16" s="32" cm="1">
        <f t="array" aca="1" ref="L16" ca="1">IFERROR(
  INDEX($Y$53:$Y$76,
    SMALL(
      _xlfn._xlws.FILTER(
        ROW($Y$53:$Y$76)-ROW($Y$53)+1,
        (SUBTOTAL(103, OFFSET($Y$53, ROW($Y$53:$Y$76)-ROW($Y$53), 0))=1) *
        ($D$53:$D$76=K16)
      ),
      1
    )
  ),
  ""
)</f>
        <v>0</v>
      </c>
      <c r="M16" s="32" cm="1">
        <f t="array" aca="1" ref="M16" ca="1">IFERROR(
  INDEX($Z$53:$Z$76,
    SMALL(
      _xlfn._xlws.FILTER(
        ROW($Z$53:$Z$76)-ROW($Z$53)+1,
        (SUBTOTAL(103, OFFSET($Z$53, ROW($Z$53:$Z$76)-ROW($Z$53), 0))=1) *
        ($D$53:$D$76=K16)
      ),
      1
    )
  ),
  ""
)</f>
        <v>0</v>
      </c>
      <c r="O16" s="53" t="s">
        <v>77</v>
      </c>
      <c r="P16" s="32">
        <f ca="1">SUM($L$16,$L$33)</f>
        <v>0</v>
      </c>
      <c r="Q16" s="32">
        <f ca="1">SUM($M$16,$M$33)</f>
        <v>0</v>
      </c>
      <c r="S16" s="37" t="str">
        <v>Caixa</v>
      </c>
    </row>
    <row r="17" spans="1:19" x14ac:dyDescent="0.25">
      <c r="A17">
        <v>5</v>
      </c>
      <c r="B17" s="37" t="str">
        <v>Cosméticos</v>
      </c>
      <c r="C17" s="38" cm="1">
        <f t="array" aca="1" ref="C17" ca="1">SUMPRODUCT(SUBTOTAL(109,OFFSET(INDEX($E$52:$Z$76, 0, MATCH($B17, $E$52:$Z$52, 0)), ROW($E$52:$E$76)-ROW($E$53), 0, 1)))</f>
        <v>0</v>
      </c>
      <c r="D17" s="61">
        <f t="shared" ca="1" si="0"/>
        <v>6.7000000000000004E-2</v>
      </c>
      <c r="F17" s="37" t="str">
        <v>Cosméticos</v>
      </c>
      <c r="G17" s="33"/>
      <c r="H17" s="41" t="s">
        <v>78</v>
      </c>
      <c r="I17" s="38" cm="1">
        <f t="array" aca="1" ref="I17" ca="1">SUMPRODUCT((D$53:D$76=$H17)*(SUBTOTAL(109,OFFSET(D$53:X$76,ROW(D$53:D$76)-ROW($D$53),0,1))))</f>
        <v>0</v>
      </c>
      <c r="K17" s="53" t="s">
        <v>78</v>
      </c>
      <c r="L17" s="32" cm="1">
        <f t="array" aca="1" ref="L17" ca="1">IFERROR(
  INDEX($Y$53:$Y$76,
    SMALL(
      _xlfn._xlws.FILTER(
        ROW($Y$53:$Y$76)-ROW($Y$53)+1,
        (SUBTOTAL(103, OFFSET($Y$53, ROW($Y$53:$Y$76)-ROW($Y$53), 0))=1) *
        ($D$53:$D$76=K17)
      ),
      1
    )
  ),
  ""
)</f>
        <v>0</v>
      </c>
      <c r="M17" s="32" cm="1">
        <f t="array" aca="1" ref="M17" ca="1">IFERROR(
  INDEX($Z$53:$Z$76,
    SMALL(
      _xlfn._xlws.FILTER(
        ROW($Z$53:$Z$76)-ROW($Z$53)+1,
        (SUBTOTAL(103, OFFSET($Z$53, ROW($Z$53:$Z$76)-ROW($Z$53), 0))=1) *
        ($D$53:$D$76=K17)
      ),
      1
    )
  ),
  ""
)</f>
        <v>0</v>
      </c>
      <c r="O17" s="53" t="s">
        <v>78</v>
      </c>
      <c r="P17" s="32">
        <f ca="1">SUM($L$17,$L$34)</f>
        <v>0</v>
      </c>
      <c r="Q17" s="32">
        <f ca="1">SUM($M$17,$M$34)</f>
        <v>0</v>
      </c>
      <c r="S17" s="37" t="str">
        <v>C6 Bank</v>
      </c>
    </row>
    <row r="18" spans="1:19" x14ac:dyDescent="0.25">
      <c r="A18">
        <v>6</v>
      </c>
      <c r="B18" s="37" t="str">
        <v>Delivery</v>
      </c>
      <c r="C18" s="38" cm="1">
        <f t="array" aca="1" ref="C18" ca="1">SUMPRODUCT(SUBTOTAL(109,OFFSET(INDEX($E$52:$Z$76, 0, MATCH($B18, $E$52:$Z$52, 0)), ROW($E$52:$E$76)-ROW($E$53), 0, 1)))</f>
        <v>0</v>
      </c>
      <c r="D18" s="61">
        <f t="shared" ca="1" si="0"/>
        <v>6.8000000000000005E-2</v>
      </c>
      <c r="F18" s="37" t="str">
        <v>Delivery</v>
      </c>
      <c r="G18" s="33"/>
      <c r="H18" s="41" t="s">
        <v>79</v>
      </c>
      <c r="I18" s="38" cm="1">
        <f t="array" aca="1" ref="I18" ca="1">SUMPRODUCT((D$53:D$76=$H18)*(SUBTOTAL(109,OFFSET(D$53:X$76,ROW(D$53:D$76)-ROW($D$53),0,1))))</f>
        <v>0</v>
      </c>
      <c r="K18" s="53" t="s">
        <v>79</v>
      </c>
      <c r="L18" s="32" cm="1">
        <f t="array" aca="1" ref="L18" ca="1">IFERROR(
  INDEX($Y$53:$Y$76,
    SMALL(
      _xlfn._xlws.FILTER(
        ROW($Y$53:$Y$76)-ROW($Y$53)+1,
        (SUBTOTAL(103, OFFSET($Y$53, ROW($Y$53:$Y$76)-ROW($Y$53), 0))=1) *
        ($D$53:$D$76=K18)
      ),
      1
    )
  ),
  ""
)</f>
        <v>0</v>
      </c>
      <c r="M18" s="32" cm="1">
        <f t="array" aca="1" ref="M18" ca="1">IFERROR(
  INDEX($Z$53:$Z$76,
    SMALL(
      _xlfn._xlws.FILTER(
        ROW($Z$53:$Z$76)-ROW($Z$53)+1,
        (SUBTOTAL(103, OFFSET($Z$53, ROW($Z$53:$Z$76)-ROW($Z$53), 0))=1) *
        ($D$53:$D$76=K18)
      ),
      1
    )
  ),
  ""
)</f>
        <v>0</v>
      </c>
      <c r="O18" s="53" t="s">
        <v>79</v>
      </c>
      <c r="P18" s="32">
        <f ca="1">SUM($L$18,$L$35)</f>
        <v>0</v>
      </c>
      <c r="Q18" s="32">
        <f ca="1">SUM($M$18,$M$35)</f>
        <v>0</v>
      </c>
      <c r="S18" s="37" t="str">
        <v>Caju</v>
      </c>
    </row>
    <row r="19" spans="1:19" x14ac:dyDescent="0.25">
      <c r="A19">
        <v>7</v>
      </c>
      <c r="B19" s="37" t="str">
        <v>Educação</v>
      </c>
      <c r="C19" s="38" cm="1">
        <f t="array" aca="1" ref="C19" ca="1">SUMPRODUCT(SUBTOTAL(109,OFFSET(INDEX($E$52:$Z$76, 0, MATCH($B19, $E$52:$Z$52, 0)), ROW($E$52:$E$76)-ROW($E$53), 0, 1)))</f>
        <v>0</v>
      </c>
      <c r="D19" s="61">
        <f t="shared" ca="1" si="0"/>
        <v>6.9000000000000006E-2</v>
      </c>
      <c r="F19" s="37" t="str">
        <v>Educação</v>
      </c>
      <c r="G19" s="33"/>
      <c r="H19" s="41" t="s">
        <v>80</v>
      </c>
      <c r="I19" s="38" cm="1">
        <f t="array" aca="1" ref="I19" ca="1">SUMPRODUCT((D$53:D$76=$H19)*(SUBTOTAL(109,OFFSET(D$53:X$76,ROW(D$53:D$76)-ROW($D$53),0,1))))</f>
        <v>0</v>
      </c>
      <c r="K19" s="53" t="s">
        <v>80</v>
      </c>
      <c r="L19" s="32" cm="1">
        <f t="array" aca="1" ref="L19" ca="1">IFERROR(
  INDEX($Y$53:$Y$76,
    SMALL(
      _xlfn._xlws.FILTER(
        ROW($Y$53:$Y$76)-ROW($Y$53)+1,
        (SUBTOTAL(103, OFFSET($Y$53, ROW($Y$53:$Y$76)-ROW($Y$53), 0))=1) *
        ($D$53:$D$76=K19)
      ),
      1
    )
  ),
  ""
)</f>
        <v>0</v>
      </c>
      <c r="M19" s="32" cm="1">
        <f t="array" aca="1" ref="M19" ca="1">IFERROR(
  INDEX($Z$53:$Z$76,
    SMALL(
      _xlfn._xlws.FILTER(
        ROW($Z$53:$Z$76)-ROW($Z$53)+1,
        (SUBTOTAL(103, OFFSET($Z$53, ROW($Z$53:$Z$76)-ROW($Z$53), 0))=1) *
        ($D$53:$D$76=K19)
      ),
      1
    )
  ),
  ""
)</f>
        <v>0</v>
      </c>
      <c r="O19" s="53" t="s">
        <v>80</v>
      </c>
      <c r="P19" s="32">
        <f ca="1">SUM($L$19,$L$36)</f>
        <v>0</v>
      </c>
      <c r="Q19" s="32">
        <f ca="1">SUM($M$19,$M$36)</f>
        <v>0</v>
      </c>
      <c r="S19" s="37" t="str">
        <v>Itaú</v>
      </c>
    </row>
    <row r="20" spans="1:19" x14ac:dyDescent="0.25">
      <c r="A20">
        <v>8</v>
      </c>
      <c r="B20" s="37" t="str">
        <v>Eletrônicos</v>
      </c>
      <c r="C20" s="38" cm="1">
        <f t="array" aca="1" ref="C20" ca="1">SUMPRODUCT(SUBTOTAL(109,OFFSET(INDEX($E$52:$Z$76, 0, MATCH($B20, $E$52:$Z$52, 0)), ROW($E$52:$E$76)-ROW($E$53), 0, 1)))</f>
        <v>0</v>
      </c>
      <c r="D20" s="61">
        <f t="shared" ca="1" si="0"/>
        <v>7.0000000000000007E-2</v>
      </c>
      <c r="F20" s="37" t="str">
        <v>Eletrônicos</v>
      </c>
      <c r="G20" s="33"/>
      <c r="H20" s="41" t="s">
        <v>81</v>
      </c>
      <c r="I20" s="38" cm="1">
        <f t="array" aca="1" ref="I20" ca="1">SUMPRODUCT((D$53:D$76=$H20)*(SUBTOTAL(109,OFFSET(D$53:X$76,ROW(D$53:D$76)-ROW($D$53),0,1))))</f>
        <v>0</v>
      </c>
      <c r="K20" s="53" t="s">
        <v>81</v>
      </c>
      <c r="L20" s="32" cm="1">
        <f t="array" aca="1" ref="L20" ca="1">IFERROR(
  INDEX($Y$53:$Y$76,
    SMALL(
      _xlfn._xlws.FILTER(
        ROW($Y$53:$Y$76)-ROW($Y$53)+1,
        (SUBTOTAL(103, OFFSET($Y$53, ROW($Y$53:$Y$76)-ROW($Y$53), 0))=1) *
        ($D$53:$D$76=K20)
      ),
      1
    )
  ),
  ""
)</f>
        <v>0</v>
      </c>
      <c r="M20" s="32" cm="1">
        <f t="array" aca="1" ref="M20" ca="1">IFERROR(
  INDEX($Z$53:$Z$76,
    SMALL(
      _xlfn._xlws.FILTER(
        ROW($Z$53:$Z$76)-ROW($Z$53)+1,
        (SUBTOTAL(103, OFFSET($Z$53, ROW($Z$53:$Z$76)-ROW($Z$53), 0))=1) *
        ($D$53:$D$76=K20)
      ),
      1
    )
  ),
  ""
)</f>
        <v>0</v>
      </c>
      <c r="O20" s="53" t="s">
        <v>81</v>
      </c>
      <c r="P20" s="32">
        <f ca="1">SUM($L$20,$L$37)</f>
        <v>0</v>
      </c>
      <c r="Q20" s="32">
        <f ca="1">SUM($M$20,$M$37)</f>
        <v>0</v>
      </c>
      <c r="S20" s="37" t="str">
        <v>Mercado Pago</v>
      </c>
    </row>
    <row r="21" spans="1:19" x14ac:dyDescent="0.25">
      <c r="A21">
        <v>9</v>
      </c>
      <c r="B21" s="37" t="str">
        <v>Estética</v>
      </c>
      <c r="C21" s="38" cm="1">
        <f t="array" aca="1" ref="C21" ca="1">SUMPRODUCT(SUBTOTAL(109,OFFSET(INDEX($E$52:$Z$76, 0, MATCH($B21, $E$52:$Z$52, 0)), ROW($E$52:$E$76)-ROW($E$53), 0, 1)))</f>
        <v>0</v>
      </c>
      <c r="D21" s="61">
        <f t="shared" ca="1" si="0"/>
        <v>7.1000000000000008E-2</v>
      </c>
      <c r="F21" s="37" t="str">
        <v>Estética</v>
      </c>
      <c r="G21" s="33"/>
      <c r="H21" s="41" t="s">
        <v>82</v>
      </c>
      <c r="I21" s="38" cm="1">
        <f t="array" aca="1" ref="I21" ca="1">SUMPRODUCT((D$53:D$76=$H21)*(SUBTOTAL(109,OFFSET(D$53:X$76,ROW(D$53:D$76)-ROW($D$53),0,1))))</f>
        <v>0</v>
      </c>
      <c r="K21" s="53" t="s">
        <v>82</v>
      </c>
      <c r="L21" s="32" cm="1">
        <f t="array" aca="1" ref="L21" ca="1">IFERROR(
  INDEX($Y$53:$Y$76,
    SMALL(
      _xlfn._xlws.FILTER(
        ROW($Y$53:$Y$76)-ROW($Y$53)+1,
        (SUBTOTAL(103, OFFSET($Y$53, ROW($Y$53:$Y$76)-ROW($Y$53), 0))=1) *
        ($D$53:$D$76=K21)
      ),
      1
    )
  ),
  ""
)</f>
        <v>0</v>
      </c>
      <c r="M21" s="32" cm="1">
        <f t="array" aca="1" ref="M21" ca="1">IFERROR(
  INDEX($Z$53:$Z$76,
    SMALL(
      _xlfn._xlws.FILTER(
        ROW($Z$53:$Z$76)-ROW($Z$53)+1,
        (SUBTOTAL(103, OFFSET($Z$53, ROW($Z$53:$Z$76)-ROW($Z$53), 0))=1) *
        ($D$53:$D$76=K21)
      ),
      1
    )
  ),
  ""
)</f>
        <v>0</v>
      </c>
      <c r="O21" s="53" t="s">
        <v>82</v>
      </c>
      <c r="P21" s="32">
        <f ca="1">SUM($L$21,$L$38)</f>
        <v>0</v>
      </c>
      <c r="Q21" s="32">
        <f ca="1">SUM($M$21,$M$38)</f>
        <v>0</v>
      </c>
      <c r="S21" s="37" t="str">
        <v>Nubank</v>
      </c>
    </row>
    <row r="22" spans="1:19" x14ac:dyDescent="0.25">
      <c r="A22">
        <v>10</v>
      </c>
      <c r="B22" s="37" t="str">
        <v>Jogos</v>
      </c>
      <c r="C22" s="38" cm="1">
        <f t="array" aca="1" ref="C22" ca="1">SUMPRODUCT(SUBTOTAL(109,OFFSET(INDEX($E$52:$Z$76, 0, MATCH($B22, $E$52:$Z$52, 0)), ROW($E$52:$E$76)-ROW($E$53), 0, 1)))</f>
        <v>0</v>
      </c>
      <c r="D22" s="61">
        <f t="shared" ca="1" si="0"/>
        <v>7.2000000000000008E-2</v>
      </c>
      <c r="F22" s="37" t="str">
        <v>Jogos</v>
      </c>
      <c r="G22" s="33"/>
      <c r="H22" s="41" t="s">
        <v>83</v>
      </c>
      <c r="I22" s="38" cm="1">
        <f t="array" aca="1" ref="I22" ca="1">SUMPRODUCT((D$53:D$76=$H22)*(SUBTOTAL(109,OFFSET(D$53:X$76,ROW(D$53:D$76)-ROW($D$53),0,1))))</f>
        <v>0</v>
      </c>
      <c r="K22" s="53" t="s">
        <v>83</v>
      </c>
      <c r="L22" s="32" cm="1">
        <f t="array" aca="1" ref="L22" ca="1">IFERROR(
  INDEX($Y$53:$Y$76,
    SMALL(
      _xlfn._xlws.FILTER(
        ROW($Y$53:$Y$76)-ROW($Y$53)+1,
        (SUBTOTAL(103, OFFSET($Y$53, ROW($Y$53:$Y$76)-ROW($Y$53), 0))=1) *
        ($D$53:$D$76=K22)
      ),
      1
    )
  ),
  ""
)</f>
        <v>0</v>
      </c>
      <c r="M22" s="32" cm="1">
        <f t="array" aca="1" ref="M22" ca="1">IFERROR(
  INDEX($Z$53:$Z$76,
    SMALL(
      _xlfn._xlws.FILTER(
        ROW($Z$53:$Z$76)-ROW($Z$53)+1,
        (SUBTOTAL(103, OFFSET($Z$53, ROW($Z$53:$Z$76)-ROW($Z$53), 0))=1) *
        ($D$53:$D$76=K22)
      ),
      1
    )
  ),
  ""
)</f>
        <v>0</v>
      </c>
      <c r="O22" s="53" t="s">
        <v>83</v>
      </c>
      <c r="P22" s="32">
        <f ca="1">SUM($L$22,$L$39)</f>
        <v>0</v>
      </c>
      <c r="Q22" s="32">
        <f ca="1">SUM($M$22,$M$39)</f>
        <v>0</v>
      </c>
      <c r="S22" s="37" t="str">
        <v>Neon</v>
      </c>
    </row>
    <row r="23" spans="1:19" x14ac:dyDescent="0.25">
      <c r="A23">
        <v>11</v>
      </c>
      <c r="B23" s="37" t="str">
        <v>Lazer</v>
      </c>
      <c r="C23" s="38" cm="1">
        <f t="array" aca="1" ref="C23" ca="1">SUMPRODUCT(SUBTOTAL(109,OFFSET(INDEX($E$52:$Z$76, 0, MATCH($B23, $E$52:$Z$52, 0)), ROW($E$52:$E$76)-ROW($E$53), 0, 1)))</f>
        <v>0</v>
      </c>
      <c r="D23" s="61">
        <f t="shared" ca="1" si="0"/>
        <v>7.3000000000000009E-2</v>
      </c>
      <c r="F23" s="37" t="str">
        <v>Lazer</v>
      </c>
      <c r="G23" s="33"/>
      <c r="H23" s="41" t="s">
        <v>84</v>
      </c>
      <c r="I23" s="38" cm="1">
        <f t="array" aca="1" ref="I23" ca="1">SUMPRODUCT((D$53:D$76=$H23)*(SUBTOTAL(109,OFFSET(D$53:X$76,ROW(D$53:D$76)-ROW($D$53),0,1))))</f>
        <v>0</v>
      </c>
      <c r="K23" s="53" t="s">
        <v>84</v>
      </c>
      <c r="L23" s="32" cm="1">
        <f t="array" aca="1" ref="L23" ca="1">IFERROR(
  INDEX($Y$53:$Y$76,
    SMALL(
      _xlfn._xlws.FILTER(
        ROW($Y$53:$Y$76)-ROW($Y$53)+1,
        (SUBTOTAL(103, OFFSET($Y$53, ROW($Y$53:$Y$76)-ROW($Y$53), 0))=1) *
        ($D$53:$D$76=K23)
      ),
      1
    )
  ),
  ""
)</f>
        <v>0</v>
      </c>
      <c r="M23" s="32" cm="1">
        <f t="array" aca="1" ref="M23" ca="1">IFERROR(
  INDEX($Z$53:$Z$76,
    SMALL(
      _xlfn._xlws.FILTER(
        ROW($Z$53:$Z$76)-ROW($Z$53)+1,
        (SUBTOTAL(103, OFFSET($Z$53, ROW($Z$53:$Z$76)-ROW($Z$53), 0))=1) *
        ($D$53:$D$76=K23)
      ),
      1
    )
  ),
  ""
)</f>
        <v>0</v>
      </c>
      <c r="O23" s="53" t="s">
        <v>84</v>
      </c>
      <c r="P23" s="32">
        <f ca="1">SUM($L$23,$L$40)</f>
        <v>0</v>
      </c>
      <c r="Q23" s="32">
        <f ca="1">SUM($M$23,$M$40)</f>
        <v>0</v>
      </c>
      <c r="S23" s="37" t="str">
        <v>PagSeguro</v>
      </c>
    </row>
    <row r="24" spans="1:19" x14ac:dyDescent="0.25">
      <c r="A24">
        <v>12</v>
      </c>
      <c r="B24" s="37" t="str">
        <v>Manutenção</v>
      </c>
      <c r="C24" s="38" cm="1">
        <f t="array" aca="1" ref="C24" ca="1">SUMPRODUCT(SUBTOTAL(109,OFFSET(INDEX($E$52:$Z$76, 0, MATCH($B24, $E$52:$Z$52, 0)), ROW($E$52:$E$76)-ROW($E$53), 0, 1)))</f>
        <v>0</v>
      </c>
      <c r="D24" s="61">
        <f t="shared" ca="1" si="0"/>
        <v>7.400000000000001E-2</v>
      </c>
      <c r="F24" s="37" t="str">
        <v>Manutenção</v>
      </c>
      <c r="G24" s="33"/>
      <c r="H24" s="41" t="s">
        <v>85</v>
      </c>
      <c r="I24" s="38" cm="1">
        <f t="array" aca="1" ref="I24" ca="1">SUMPRODUCT((D$53:D$76=$H24)*(SUBTOTAL(109,OFFSET(D$53:X$76,ROW(D$53:D$76)-ROW($D$53),0,1))))</f>
        <v>0</v>
      </c>
      <c r="K24" s="53" t="s">
        <v>85</v>
      </c>
      <c r="L24" s="32" cm="1">
        <f t="array" aca="1" ref="L24" ca="1">IFERROR(
  INDEX($Y$53:$Y$76,
    SMALL(
      _xlfn._xlws.FILTER(
        ROW($Y$53:$Y$76)-ROW($Y$53)+1,
        (SUBTOTAL(103, OFFSET($Y$53, ROW($Y$53:$Y$76)-ROW($Y$53), 0))=1) *
        ($D$53:$D$76=K24)
      ),
      1
    )
  ),
  ""
)</f>
        <v>0</v>
      </c>
      <c r="M24" s="32" cm="1">
        <f t="array" aca="1" ref="M24" ca="1">IFERROR(
  INDEX($Z$53:$Z$76,
    SMALL(
      _xlfn._xlws.FILTER(
        ROW($Z$53:$Z$76)-ROW($Z$53)+1,
        (SUBTOTAL(103, OFFSET($Z$53, ROW($Z$53:$Z$76)-ROW($Z$53), 0))=1) *
        ($D$53:$D$76=K24)
      ),
      1
    )
  ),
  ""
)</f>
        <v>0</v>
      </c>
      <c r="O24" s="53" t="s">
        <v>85</v>
      </c>
      <c r="P24" s="32">
        <f ca="1">SUM($L$24,$L$41)</f>
        <v>0</v>
      </c>
      <c r="Q24" s="32">
        <f ca="1">SUM($M$24,$M$41)</f>
        <v>0</v>
      </c>
      <c r="S24" s="37" t="str">
        <v>Santander</v>
      </c>
    </row>
    <row r="25" spans="1:19" x14ac:dyDescent="0.25">
      <c r="A25">
        <v>13</v>
      </c>
      <c r="B25" s="37" t="str">
        <v>Mercado</v>
      </c>
      <c r="C25" s="38" cm="1">
        <f t="array" aca="1" ref="C25" ca="1">SUMPRODUCT(SUBTOTAL(109,OFFSET(INDEX($E$52:$Z$76, 0, MATCH($B25, $E$52:$Z$52, 0)), ROW($E$52:$E$76)-ROW($E$53), 0, 1)))</f>
        <v>0</v>
      </c>
      <c r="D25" s="61">
        <f t="shared" ca="1" si="0"/>
        <v>7.5000000000000011E-2</v>
      </c>
      <c r="F25" s="37" t="str">
        <v>Mercado</v>
      </c>
      <c r="H25" s="41" t="s">
        <v>86</v>
      </c>
      <c r="I25" s="38" cm="1">
        <f t="array" aca="1" ref="I25" ca="1">SUMPRODUCT((D$53:D$76=$H25)*(SUBTOTAL(109,OFFSET(D$53:X$76,ROW(D$53:D$76)-ROW($D$53),0,1))))</f>
        <v>0</v>
      </c>
      <c r="K25" s="53" t="s">
        <v>86</v>
      </c>
      <c r="L25" s="32" cm="1">
        <f t="array" aca="1" ref="L25" ca="1">IFERROR(
  INDEX($Y$53:$Y$76,
    SMALL(
      _xlfn._xlws.FILTER(
        ROW($Y$53:$Y$76)-ROW($Y$53)+1,
        (SUBTOTAL(103, OFFSET($Y$53, ROW($Y$53:$Y$76)-ROW($Y$53), 0))=1) *
        ($D$53:$D$76=K25)
      ),
      1
    )
  ),
  ""
)</f>
        <v>0</v>
      </c>
      <c r="M25" s="32" cm="1">
        <f t="array" aca="1" ref="M25" ca="1">IFERROR(
  INDEX($Z$53:$Z$76,
    SMALL(
      _xlfn._xlws.FILTER(
        ROW($Z$53:$Z$76)-ROW($Z$53)+1,
        (SUBTOTAL(103, OFFSET($Z$53, ROW($Z$53:$Z$76)-ROW($Z$53), 0))=1) *
        ($D$53:$D$76=K25)
      ),
      1
    )
  ),
  ""
)</f>
        <v>0</v>
      </c>
      <c r="O25" s="53" t="s">
        <v>86</v>
      </c>
      <c r="P25" s="32">
        <f ca="1">SUM($L$25,$L$42)</f>
        <v>0</v>
      </c>
      <c r="Q25" s="32">
        <f ca="1">SUM($M$25,$M$42)</f>
        <v>0</v>
      </c>
    </row>
    <row r="26" spans="1:19" x14ac:dyDescent="0.25">
      <c r="A26">
        <v>14</v>
      </c>
      <c r="B26" s="37" t="str">
        <v>Outros</v>
      </c>
      <c r="C26" s="38" cm="1">
        <f t="array" aca="1" ref="C26" ca="1">SUMPRODUCT(SUBTOTAL(109,OFFSET(INDEX($E$52:$Z$76, 0, MATCH($B26, $E$52:$Z$52, 0)), ROW($E$52:$E$76)-ROW($E$53), 0, 1)))</f>
        <v>0</v>
      </c>
      <c r="D26" s="61">
        <f t="shared" ca="1" si="0"/>
        <v>7.5999999999999998E-2</v>
      </c>
      <c r="F26" s="37" t="str">
        <v>Outros</v>
      </c>
      <c r="H26" s="39" t="s">
        <v>11</v>
      </c>
      <c r="I26" s="40">
        <f ca="1">SUM($I$14:$I$25)</f>
        <v>0</v>
      </c>
      <c r="K26" s="39" t="s">
        <v>11</v>
      </c>
      <c r="L26" s="54">
        <f ca="1">SUM(L14:L25)</f>
        <v>0</v>
      </c>
      <c r="M26" s="55">
        <f ca="1">SUM(M14:M25)</f>
        <v>0</v>
      </c>
      <c r="O26" s="39" t="s">
        <v>11</v>
      </c>
      <c r="P26" s="54"/>
      <c r="Q26" s="55"/>
    </row>
    <row r="27" spans="1:19" x14ac:dyDescent="0.25">
      <c r="A27">
        <v>15</v>
      </c>
      <c r="B27" s="37" t="str">
        <v>Parcelamentos</v>
      </c>
      <c r="C27" s="38" cm="1">
        <f t="array" aca="1" ref="C27" ca="1">SUMPRODUCT(SUBTOTAL(109,OFFSET(INDEX($E$52:$Z$76, 0, MATCH($B27, $E$52:$Z$52, 0)), ROW($E$52:$E$76)-ROW($E$53), 0, 1)))</f>
        <v>0</v>
      </c>
      <c r="D27" s="61">
        <f t="shared" ca="1" si="0"/>
        <v>7.6999999999999999E-2</v>
      </c>
      <c r="F27" s="37" t="str">
        <v>Parcelamentos</v>
      </c>
    </row>
    <row r="28" spans="1:19" x14ac:dyDescent="0.25">
      <c r="A28">
        <v>16</v>
      </c>
      <c r="B28" s="37" t="str">
        <v>Pets</v>
      </c>
      <c r="C28" s="38" cm="1">
        <f t="array" aca="1" ref="C28" ca="1">SUMPRODUCT(SUBTOTAL(109,OFFSET(INDEX($E$52:$Z$76, 0, MATCH($B28, $E$52:$Z$52, 0)), ROW($E$52:$E$76)-ROW($E$53), 0, 1)))</f>
        <v>0</v>
      </c>
      <c r="D28" s="61">
        <f t="shared" ca="1" si="0"/>
        <v>7.8E-2</v>
      </c>
      <c r="F28" s="37" t="str">
        <v>Pets</v>
      </c>
    </row>
    <row r="29" spans="1:19" x14ac:dyDescent="0.25">
      <c r="A29">
        <v>17</v>
      </c>
      <c r="B29" s="37" t="str">
        <v>Presentes</v>
      </c>
      <c r="C29" s="38" cm="1">
        <f t="array" aca="1" ref="C29" ca="1">SUMPRODUCT(SUBTOTAL(109,OFFSET(INDEX($E$52:$Z$76, 0, MATCH($B29, $E$52:$Z$52, 0)), ROW($E$52:$E$76)-ROW($E$53), 0, 1)))</f>
        <v>0</v>
      </c>
      <c r="D29" s="61">
        <f t="shared" ca="1" si="0"/>
        <v>7.9000000000000001E-2</v>
      </c>
      <c r="F29" s="37" t="str">
        <v>Presentes</v>
      </c>
      <c r="H29" s="143" t="s">
        <v>143</v>
      </c>
      <c r="I29" s="144"/>
      <c r="K29" s="145" t="s">
        <v>141</v>
      </c>
      <c r="L29" s="145"/>
      <c r="M29" s="145"/>
      <c r="O29" s="145" t="s">
        <v>148</v>
      </c>
      <c r="P29" s="145"/>
    </row>
    <row r="30" spans="1:19" x14ac:dyDescent="0.25">
      <c r="A30">
        <v>18</v>
      </c>
      <c r="B30" s="37" t="str">
        <v>Roupas</v>
      </c>
      <c r="C30" s="38" cm="1">
        <f t="array" aca="1" ref="C30" ca="1">SUMPRODUCT(SUBTOTAL(109,OFFSET(INDEX($E$52:$Z$76, 0, MATCH($B30, $E$52:$Z$52, 0)), ROW($E$52:$E$76)-ROW($E$53), 0, 1)))</f>
        <v>0</v>
      </c>
      <c r="D30" s="61">
        <f t="shared" ca="1" si="0"/>
        <v>0.08</v>
      </c>
      <c r="F30" s="37" t="str">
        <v>Roupas</v>
      </c>
      <c r="H30" s="39" t="s">
        <v>104</v>
      </c>
      <c r="I30" s="40" t="s">
        <v>105</v>
      </c>
      <c r="K30" s="31" t="s">
        <v>104</v>
      </c>
      <c r="L30" s="31" t="s">
        <v>28</v>
      </c>
      <c r="M30" s="31" t="s">
        <v>22</v>
      </c>
      <c r="O30" s="31" t="s">
        <v>104</v>
      </c>
      <c r="P30" s="31" t="s">
        <v>19</v>
      </c>
    </row>
    <row r="31" spans="1:19" x14ac:dyDescent="0.25">
      <c r="A31">
        <v>19</v>
      </c>
      <c r="B31" s="37" t="str">
        <v>Saúde</v>
      </c>
      <c r="C31" s="38" cm="1">
        <f t="array" aca="1" ref="C31" ca="1">SUMPRODUCT(SUBTOTAL(109,OFFSET(INDEX($E$52:$Z$76, 0, MATCH($B31, $E$52:$Z$52, 0)), ROW($E$52:$E$76)-ROW($E$53), 0, 1)))</f>
        <v>0</v>
      </c>
      <c r="D31" s="61">
        <f t="shared" ca="1" si="0"/>
        <v>8.1000000000000003E-2</v>
      </c>
      <c r="F31" s="37" t="str">
        <v>Saúde</v>
      </c>
      <c r="H31" s="41" t="s">
        <v>87</v>
      </c>
      <c r="I31" s="38" cm="1">
        <f t="array" aca="1" ref="I31" ca="1">SUMPRODUCT((D$53:D$76=$H31)*(SUBTOTAL(109,OFFSET(D$53:X$76,ROW(D$53:D$76)-ROW($D$53),0,1))))</f>
        <v>0</v>
      </c>
      <c r="K31" s="53" t="s">
        <v>87</v>
      </c>
      <c r="L31" s="32" cm="1">
        <f t="array" aca="1" ref="L31" ca="1">IFERROR(
  INDEX($Y$53:$Y$76,
    SMALL(
      _xlfn._xlws.FILTER(
        ROW($Y$53:$Y$76)-ROW($Y$53)+1,
        (SUBTOTAL(103, OFFSET($Y$53, ROW($Y$53:$Y$76)-ROW($Y$53), 0))=1) *
        ($D$53:$D$76=K31)
      ),
      1
    )
  ),
  ""
)</f>
        <v>0</v>
      </c>
      <c r="M31" s="32" cm="1">
        <f t="array" aca="1" ref="M31" ca="1">IFERROR(
  INDEX($Z$53:$Z$76,
    SMALL(
      _xlfn._xlws.FILTER(
        ROW($Z$53:$Z$76)-ROW($Z$53)+1,
        (SUBTOTAL(103, OFFSET($Z$53, ROW($Z$53:$Z$76)-ROW($Z$53), 0))=1) *
        ($D$53:$D$76=K31)
      ),
      1
    )
  ),
  ""
)</f>
        <v>0</v>
      </c>
      <c r="O31" s="53" t="s">
        <v>75</v>
      </c>
      <c r="P31" s="32">
        <f ca="1">SUM($I$14,$I$31)</f>
        <v>0</v>
      </c>
    </row>
    <row r="32" spans="1:19" x14ac:dyDescent="0.25">
      <c r="A32">
        <v>20</v>
      </c>
      <c r="B32" s="37" t="str">
        <v>Uber</v>
      </c>
      <c r="C32" s="38" cm="1">
        <f t="array" aca="1" ref="C32" ca="1">SUMPRODUCT(SUBTOTAL(109,OFFSET(INDEX($E$52:$Z$76, 0, MATCH($B32, $E$52:$Z$52, 0)), ROW($E$52:$E$76)-ROW($E$53), 0, 1)))</f>
        <v>0</v>
      </c>
      <c r="D32" s="61">
        <f t="shared" ca="1" si="0"/>
        <v>8.2000000000000003E-2</v>
      </c>
      <c r="F32" s="37" t="str">
        <v>Uber</v>
      </c>
      <c r="H32" s="41" t="s">
        <v>88</v>
      </c>
      <c r="I32" s="38" cm="1">
        <f t="array" aca="1" ref="I32" ca="1">SUMPRODUCT((D$53:D$76=$H32)*(SUBTOTAL(109,OFFSET(D$53:X$76,ROW(D$53:D$76)-ROW($D$53),0,1))))</f>
        <v>0</v>
      </c>
      <c r="K32" s="53" t="s">
        <v>88</v>
      </c>
      <c r="L32" s="32" cm="1">
        <f t="array" aca="1" ref="L32" ca="1">IFERROR(
  INDEX($Y$53:$Y$76,
    SMALL(
      _xlfn._xlws.FILTER(
        ROW($Y$53:$Y$76)-ROW($Y$53)+1,
        (SUBTOTAL(103, OFFSET($Y$53, ROW($Y$53:$Y$76)-ROW($Y$53), 0))=1) *
        ($D$53:$D$76=K32)
      ),
      1
    )
  ),
  ""
)</f>
        <v>0</v>
      </c>
      <c r="M32" s="32" cm="1">
        <f t="array" aca="1" ref="M32" ca="1">IFERROR(
  INDEX($Z$53:$Z$76,
    SMALL(
      _xlfn._xlws.FILTER(
        ROW($Z$53:$Z$76)-ROW($Z$53)+1,
        (SUBTOTAL(103, OFFSET($Z$53, ROW($Z$53:$Z$76)-ROW($Z$53), 0))=1) *
        ($D$53:$D$76=K32)
      ),
      1
    )
  ),
  ""
)</f>
        <v>0</v>
      </c>
      <c r="O32" s="53" t="s">
        <v>76</v>
      </c>
      <c r="P32" s="32">
        <f ca="1">SUM($I$15,$I$32)</f>
        <v>0</v>
      </c>
    </row>
    <row r="33" spans="2:16" x14ac:dyDescent="0.25">
      <c r="F33" s="37" t="str">
        <v>Maior Gasto</v>
      </c>
      <c r="H33" s="41" t="s">
        <v>89</v>
      </c>
      <c r="I33" s="38" cm="1">
        <f t="array" aca="1" ref="I33" ca="1">SUMPRODUCT((D$53:D$76=$H33)*(SUBTOTAL(109,OFFSET(D$53:X$76,ROW(D$53:D$76)-ROW($D$53),0,1))))</f>
        <v>0</v>
      </c>
      <c r="K33" s="53" t="s">
        <v>89</v>
      </c>
      <c r="L33" s="32" cm="1">
        <f t="array" aca="1" ref="L33" ca="1">IFERROR(
  INDEX($Y$53:$Y$76,
    SMALL(
      _xlfn._xlws.FILTER(
        ROW($Y$53:$Y$76)-ROW($Y$53)+1,
        (SUBTOTAL(103, OFFSET($Y$53, ROW($Y$53:$Y$76)-ROW($Y$53), 0))=1) *
        ($D$53:$D$76=K33)
      ),
      1
    )
  ),
  ""
)</f>
        <v>0</v>
      </c>
      <c r="M33" s="32" cm="1">
        <f t="array" aca="1" ref="M33" ca="1">IFERROR(
  INDEX($Z$53:$Z$76,
    SMALL(
      _xlfn._xlws.FILTER(
        ROW($Z$53:$Z$76)-ROW($Z$53)+1,
        (SUBTOTAL(103, OFFSET($Z$53, ROW($Z$53:$Z$76)-ROW($Z$53), 0))=1) *
        ($D$53:$D$76=K33)
      ),
      1
    )
  ),
  ""
)</f>
        <v>0</v>
      </c>
      <c r="O33" s="53" t="s">
        <v>77</v>
      </c>
      <c r="P33" s="32">
        <f ca="1">SUM($I$16,$I$33)</f>
        <v>0</v>
      </c>
    </row>
    <row r="34" spans="2:16" x14ac:dyDescent="0.25">
      <c r="F34" s="37" t="str">
        <v>Menor Gasto</v>
      </c>
      <c r="H34" s="41" t="s">
        <v>90</v>
      </c>
      <c r="I34" s="38" cm="1">
        <f t="array" aca="1" ref="I34" ca="1">SUMPRODUCT((D$53:D$76=$H34)*(SUBTOTAL(109,OFFSET(D$53:X$76,ROW(D$53:D$76)-ROW($D$53),0,1))))</f>
        <v>0</v>
      </c>
      <c r="K34" s="53" t="s">
        <v>90</v>
      </c>
      <c r="L34" s="32" cm="1">
        <f t="array" aca="1" ref="L34" ca="1">IFERROR(
  INDEX($Y$53:$Y$76,
    SMALL(
      _xlfn._xlws.FILTER(
        ROW($Y$53:$Y$76)-ROW($Y$53)+1,
        (SUBTOTAL(103, OFFSET($Y$53, ROW($Y$53:$Y$76)-ROW($Y$53), 0))=1) *
        ($D$53:$D$76=K34)
      ),
      1
    )
  ),
  ""
)</f>
        <v>0</v>
      </c>
      <c r="M34" s="32" cm="1">
        <f t="array" aca="1" ref="M34" ca="1">IFERROR(
  INDEX($Z$53:$Z$76,
    SMALL(
      _xlfn._xlws.FILTER(
        ROW($Z$53:$Z$76)-ROW($Z$53)+1,
        (SUBTOTAL(103, OFFSET($Z$53, ROW($Z$53:$Z$76)-ROW($Z$53), 0))=1) *
        ($D$53:$D$76=K34)
      ),
      1
    )
  ),
  ""
)</f>
        <v>0</v>
      </c>
      <c r="O34" s="53" t="s">
        <v>78</v>
      </c>
      <c r="P34" s="32">
        <f ca="1">SUM($I$17,$I$34)</f>
        <v>0</v>
      </c>
    </row>
    <row r="35" spans="2:16" x14ac:dyDescent="0.25">
      <c r="F35" s="37" t="str">
        <v>Gasto Total</v>
      </c>
      <c r="H35" s="41" t="s">
        <v>91</v>
      </c>
      <c r="I35" s="38" cm="1">
        <f t="array" aca="1" ref="I35" ca="1">SUMPRODUCT((D$53:D$76=$H35)*(SUBTOTAL(109,OFFSET(D$53:X$76,ROW(D$53:D$76)-ROW($D$53),0,1))))</f>
        <v>0</v>
      </c>
      <c r="K35" s="53" t="s">
        <v>91</v>
      </c>
      <c r="L35" s="32" cm="1">
        <f t="array" aca="1" ref="L35" ca="1">IFERROR(
  INDEX($Y$53:$Y$76,
    SMALL(
      _xlfn._xlws.FILTER(
        ROW($Y$53:$Y$76)-ROW($Y$53)+1,
        (SUBTOTAL(103, OFFSET($Y$53, ROW($Y$53:$Y$76)-ROW($Y$53), 0))=1) *
        ($D$53:$D$76=K35)
      ),
      1
    )
  ),
  ""
)</f>
        <v>0</v>
      </c>
      <c r="M35" s="32" cm="1">
        <f t="array" aca="1" ref="M35" ca="1">IFERROR(
  INDEX($Z$53:$Z$76,
    SMALL(
      _xlfn._xlws.FILTER(
        ROW($Z$53:$Z$76)-ROW($Z$53)+1,
        (SUBTOTAL(103, OFFSET($Z$53, ROW($Z$53:$Z$76)-ROW($Z$53), 0))=1) *
        ($D$53:$D$76=K35)
      ),
      1
    )
  ),
  ""
)</f>
        <v>0</v>
      </c>
      <c r="O35" s="53" t="s">
        <v>79</v>
      </c>
      <c r="P35" s="32">
        <f ca="1">SUM($I$18,$I$35)</f>
        <v>0</v>
      </c>
    </row>
    <row r="36" spans="2:16" x14ac:dyDescent="0.25">
      <c r="B36" s="58" t="s">
        <v>99</v>
      </c>
      <c r="H36" s="41" t="s">
        <v>92</v>
      </c>
      <c r="I36" s="38" cm="1">
        <f t="array" aca="1" ref="I36" ca="1">SUMPRODUCT((D$53:D$76=$H36)*(SUBTOTAL(109,OFFSET(D$53:X$76,ROW(D$53:D$76)-ROW($D$53),0,1))))</f>
        <v>0</v>
      </c>
      <c r="K36" s="53" t="s">
        <v>92</v>
      </c>
      <c r="L36" s="32" cm="1">
        <f t="array" aca="1" ref="L36" ca="1">IFERROR(
  INDEX($Y$53:$Y$76,
    SMALL(
      _xlfn._xlws.FILTER(
        ROW($Y$53:$Y$76)-ROW($Y$53)+1,
        (SUBTOTAL(103, OFFSET($Y$53, ROW($Y$53:$Y$76)-ROW($Y$53), 0))=1) *
        ($D$53:$D$76=K36)
      ),
      1
    )
  ),
  ""
)</f>
        <v>0</v>
      </c>
      <c r="M36" s="32" cm="1">
        <f t="array" aca="1" ref="M36" ca="1">IFERROR(
  INDEX($Z$53:$Z$76,
    SMALL(
      _xlfn._xlws.FILTER(
        ROW($Z$53:$Z$76)-ROW($Z$53)+1,
        (SUBTOTAL(103, OFFSET($Z$53, ROW($Z$53:$Z$76)-ROW($Z$53), 0))=1) *
        ($D$53:$D$76=K36)
      ),
      1
    )
  ),
  ""
)</f>
        <v>0</v>
      </c>
      <c r="O36" s="53" t="s">
        <v>80</v>
      </c>
      <c r="P36" s="32">
        <f ca="1">SUM($I$19,$I$36)</f>
        <v>0</v>
      </c>
    </row>
    <row r="37" spans="2:16" x14ac:dyDescent="0.25">
      <c r="B37" s="35" t="str">
        <f>IF(Editar!$D$10="Maior Gasto", "MAIOR GASTO", IF(Editar!$D$10="Menor Gasto", "MENOR GASTO", "ACOMPANHAMENTO"))</f>
        <v>MAIOR GASTO</v>
      </c>
      <c r="H37" s="41" t="s">
        <v>93</v>
      </c>
      <c r="I37" s="38" cm="1">
        <f t="array" aca="1" ref="I37" ca="1">SUMPRODUCT((D$53:D$76=$H37)*(SUBTOTAL(109,OFFSET(D$53:X$76,ROW(D$53:D$76)-ROW($D$53),0,1))))</f>
        <v>0</v>
      </c>
      <c r="K37" s="53" t="s">
        <v>93</v>
      </c>
      <c r="L37" s="32" cm="1">
        <f t="array" aca="1" ref="L37" ca="1">IFERROR(
  INDEX($Y$53:$Y$76,
    SMALL(
      _xlfn._xlws.FILTER(
        ROW($Y$53:$Y$76)-ROW($Y$53)+1,
        (SUBTOTAL(103, OFFSET($Y$53, ROW($Y$53:$Y$76)-ROW($Y$53), 0))=1) *
        ($D$53:$D$76=K37)
      ),
      1
    )
  ),
  ""
)</f>
        <v>0</v>
      </c>
      <c r="M37" s="32" cm="1">
        <f t="array" aca="1" ref="M37" ca="1">IFERROR(
  INDEX($Z$53:$Z$76,
    SMALL(
      _xlfn._xlws.FILTER(
        ROW($Z$53:$Z$76)-ROW($Z$53)+1,
        (SUBTOTAL(103, OFFSET($Z$53, ROW($Z$53:$Z$76)-ROW($Z$53), 0))=1) *
        ($D$53:$D$76=K37)
      ),
      1
    )
  ),
  ""
)</f>
        <v>0</v>
      </c>
      <c r="O37" s="53" t="s">
        <v>81</v>
      </c>
      <c r="P37" s="32">
        <f ca="1">SUM($I$20,$I$37)</f>
        <v>0</v>
      </c>
    </row>
    <row r="38" spans="2:16" x14ac:dyDescent="0.25">
      <c r="H38" s="41" t="s">
        <v>94</v>
      </c>
      <c r="I38" s="38" cm="1">
        <f t="array" aca="1" ref="I38" ca="1">SUMPRODUCT((D$53:D$76=$H38)*(SUBTOTAL(109,OFFSET(D$53:X$76,ROW(D$53:D$76)-ROW($D$53),0,1))))</f>
        <v>0</v>
      </c>
      <c r="K38" s="53" t="s">
        <v>94</v>
      </c>
      <c r="L38" s="32" cm="1">
        <f t="array" aca="1" ref="L38" ca="1">IFERROR(
  INDEX($Y$53:$Y$76,
    SMALL(
      _xlfn._xlws.FILTER(
        ROW($Y$53:$Y$76)-ROW($Y$53)+1,
        (SUBTOTAL(103, OFFSET($Y$53, ROW($Y$53:$Y$76)-ROW($Y$53), 0))=1) *
        ($D$53:$D$76=K38)
      ),
      1
    )
  ),
  ""
)</f>
        <v>0</v>
      </c>
      <c r="M38" s="32" cm="1">
        <f t="array" aca="1" ref="M38" ca="1">IFERROR(
  INDEX($Z$53:$Z$76,
    SMALL(
      _xlfn._xlws.FILTER(
        ROW($Z$53:$Z$76)-ROW($Z$53)+1,
        (SUBTOTAL(103, OFFSET($Z$53, ROW($Z$53:$Z$76)-ROW($Z$53), 0))=1) *
        ($D$53:$D$76=K38)
      ),
      1
    )
  ),
  ""
)</f>
        <v>0</v>
      </c>
      <c r="O38" s="53" t="s">
        <v>82</v>
      </c>
      <c r="P38" s="32">
        <f ca="1">SUM($I$21,$I$38)</f>
        <v>0</v>
      </c>
    </row>
    <row r="39" spans="2:16" x14ac:dyDescent="0.25">
      <c r="H39" s="41" t="s">
        <v>95</v>
      </c>
      <c r="I39" s="38" cm="1">
        <f t="array" aca="1" ref="I39" ca="1">SUMPRODUCT((D$53:D$76=$H39)*(SUBTOTAL(109,OFFSET(D$53:X$76,ROW(D$53:D$76)-ROW($D$53),0,1))))</f>
        <v>0</v>
      </c>
      <c r="K39" s="53" t="s">
        <v>95</v>
      </c>
      <c r="L39" s="32" cm="1">
        <f t="array" aca="1" ref="L39" ca="1">IFERROR(
  INDEX($Y$53:$Y$76,
    SMALL(
      _xlfn._xlws.FILTER(
        ROW($Y$53:$Y$76)-ROW($Y$53)+1,
        (SUBTOTAL(103, OFFSET($Y$53, ROW($Y$53:$Y$76)-ROW($Y$53), 0))=1) *
        ($D$53:$D$76=K39)
      ),
      1
    )
  ),
  ""
)</f>
        <v>0</v>
      </c>
      <c r="M39" s="32" cm="1">
        <f t="array" aca="1" ref="M39" ca="1">IFERROR(
  INDEX($Z$53:$Z$76,
    SMALL(
      _xlfn._xlws.FILTER(
        ROW($Z$53:$Z$76)-ROW($Z$53)+1,
        (SUBTOTAL(103, OFFSET($Z$53, ROW($Z$53:$Z$76)-ROW($Z$53), 0))=1) *
        ($D$53:$D$76=K39)
      ),
      1
    )
  ),
  ""
)</f>
        <v>0</v>
      </c>
      <c r="O39" s="53" t="s">
        <v>83</v>
      </c>
      <c r="P39" s="32">
        <f ca="1">SUM($I$22,$I$39)</f>
        <v>0</v>
      </c>
    </row>
    <row r="40" spans="2:16" x14ac:dyDescent="0.25">
      <c r="B40" s="58" t="s">
        <v>100</v>
      </c>
      <c r="H40" s="41" t="s">
        <v>96</v>
      </c>
      <c r="I40" s="38" cm="1">
        <f t="array" aca="1" ref="I40" ca="1">SUMPRODUCT((D$53:D$76=$H40)*(SUBTOTAL(109,OFFSET(D$53:X$76,ROW(D$53:D$76)-ROW($D$53),0,1))))</f>
        <v>0</v>
      </c>
      <c r="K40" s="53" t="s">
        <v>96</v>
      </c>
      <c r="L40" s="32" cm="1">
        <f t="array" aca="1" ref="L40" ca="1">IFERROR(
  INDEX($Y$53:$Y$76,
    SMALL(
      _xlfn._xlws.FILTER(
        ROW($Y$53:$Y$76)-ROW($Y$53)+1,
        (SUBTOTAL(103, OFFSET($Y$53, ROW($Y$53:$Y$76)-ROW($Y$53), 0))=1) *
        ($D$53:$D$76=K40)
      ),
      1
    )
  ),
  ""
)</f>
        <v>0</v>
      </c>
      <c r="M40" s="32" cm="1">
        <f t="array" aca="1" ref="M40" ca="1">IFERROR(
  INDEX($Z$53:$Z$76,
    SMALL(
      _xlfn._xlws.FILTER(
        ROW($Z$53:$Z$76)-ROW($Z$53)+1,
        (SUBTOTAL(103, OFFSET($Z$53, ROW($Z$53:$Z$76)-ROW($Z$53), 0))=1) *
        ($D$53:$D$76=K40)
      ),
      1
    )
  ),
  ""
)</f>
        <v>0</v>
      </c>
      <c r="O40" s="53" t="s">
        <v>84</v>
      </c>
      <c r="P40" s="32">
        <f ca="1">SUM($I$23,$I$40)</f>
        <v>0</v>
      </c>
    </row>
    <row r="41" spans="2:16" x14ac:dyDescent="0.25">
      <c r="B41" s="35" t="str">
        <f>IF(Editar!$D$12="Maior Gasto", "MAIOR GASTO", IF(Editar!$D$12="Menor Gasto", "MENOR GASTO", "ACOMPANHAMENTO"))</f>
        <v>ACOMPANHAMENTO</v>
      </c>
      <c r="H41" s="41" t="s">
        <v>97</v>
      </c>
      <c r="I41" s="38" cm="1">
        <f t="array" aca="1" ref="I41" ca="1">SUMPRODUCT((D$53:D$76=$H41)*(SUBTOTAL(109,OFFSET(D$53:X$76,ROW(D$53:D$76)-ROW($D$53),0,1))))</f>
        <v>0</v>
      </c>
      <c r="K41" s="53" t="s">
        <v>97</v>
      </c>
      <c r="L41" s="32" cm="1">
        <f t="array" aca="1" ref="L41" ca="1">IFERROR(
  INDEX($Y$53:$Y$76,
    SMALL(
      _xlfn._xlws.FILTER(
        ROW($Y$53:$Y$76)-ROW($Y$53)+1,
        (SUBTOTAL(103, OFFSET($Y$53, ROW($Y$53:$Y$76)-ROW($Y$53), 0))=1) *
        ($D$53:$D$76=K41)
      ),
      1
    )
  ),
  ""
)</f>
        <v>0</v>
      </c>
      <c r="M41" s="32" cm="1">
        <f t="array" aca="1" ref="M41" ca="1">IFERROR(
  INDEX($Z$53:$Z$76,
    SMALL(
      _xlfn._xlws.FILTER(
        ROW($Z$53:$Z$76)-ROW($Z$53)+1,
        (SUBTOTAL(103, OFFSET($Z$53, ROW($Z$53:$Z$76)-ROW($Z$53), 0))=1) *
        ($D$53:$D$76=K41)
      ),
      1
    )
  ),
  ""
)</f>
        <v>0</v>
      </c>
      <c r="O41" s="53" t="s">
        <v>85</v>
      </c>
      <c r="P41" s="32">
        <f ca="1">SUM($I$24,$I$41)</f>
        <v>0</v>
      </c>
    </row>
    <row r="42" spans="2:16" x14ac:dyDescent="0.25">
      <c r="H42" s="41" t="s">
        <v>98</v>
      </c>
      <c r="I42" s="38" cm="1">
        <f t="array" aca="1" ref="I42" ca="1">SUMPRODUCT((D$53:D$76=$H42)*(SUBTOTAL(109,OFFSET(D$53:X$76,ROW(D$53:D$76)-ROW($D$53),0,1))))</f>
        <v>0</v>
      </c>
      <c r="K42" s="53" t="s">
        <v>98</v>
      </c>
      <c r="L42" s="32" cm="1">
        <f t="array" aca="1" ref="L42" ca="1">IFERROR(
  INDEX($Y$53:$Y$76,
    SMALL(
      _xlfn._xlws.FILTER(
        ROW($Y$53:$Y$76)-ROW($Y$53)+1,
        (SUBTOTAL(103, OFFSET($Y$53, ROW($Y$53:$Y$76)-ROW($Y$53), 0))=1) *
        ($D$53:$D$76=K42)
      ),
      1
    )
  ),
  ""
)</f>
        <v>0</v>
      </c>
      <c r="M42" s="32" cm="1">
        <f t="array" aca="1" ref="M42" ca="1">IFERROR(
  INDEX($Z$53:$Z$76,
    SMALL(
      _xlfn._xlws.FILTER(
        ROW($Z$53:$Z$76)-ROW($Z$53)+1,
        (SUBTOTAL(103, OFFSET($Z$53, ROW($Z$53:$Z$76)-ROW($Z$53), 0))=1) *
        ($D$53:$D$76=K42)
      ),
      1
    )
  ),
  ""
)</f>
        <v>0</v>
      </c>
      <c r="O42" s="53" t="s">
        <v>86</v>
      </c>
      <c r="P42" s="32">
        <f ca="1">SUM($I$25,$I$42)</f>
        <v>0</v>
      </c>
    </row>
    <row r="43" spans="2:16" x14ac:dyDescent="0.25">
      <c r="H43" s="39" t="s">
        <v>11</v>
      </c>
      <c r="I43" s="40">
        <f ca="1">SUM($I$31:$I$42)</f>
        <v>0</v>
      </c>
      <c r="K43" s="39" t="s">
        <v>11</v>
      </c>
      <c r="L43" s="54">
        <f ca="1">SUM(L31:L42)</f>
        <v>0</v>
      </c>
      <c r="M43" s="55">
        <f ca="1">SUM(M31:M42)</f>
        <v>0</v>
      </c>
      <c r="O43" s="39" t="s">
        <v>11</v>
      </c>
      <c r="P43" s="54"/>
    </row>
    <row r="44" spans="2:16" x14ac:dyDescent="0.25">
      <c r="B44" s="58" t="s">
        <v>101</v>
      </c>
    </row>
    <row r="45" spans="2:16" x14ac:dyDescent="0.25">
      <c r="B45" s="35" t="str">
        <f>IF(Editar!$D$14="Maior Gasto", "MAIOR GASTO", IF(Editar!$D$14="Menor Gasto", "MENOR GASTO", "ACOMPANHAMENTO"))</f>
        <v>ACOMPANHAMENTO</v>
      </c>
      <c r="H45" s="143" t="s">
        <v>106</v>
      </c>
      <c r="I45" s="144"/>
      <c r="K45" s="56" t="s">
        <v>144</v>
      </c>
      <c r="L45" s="57" t="s">
        <v>28</v>
      </c>
      <c r="M45" s="57" t="s">
        <v>145</v>
      </c>
    </row>
    <row r="46" spans="2:16" x14ac:dyDescent="0.25">
      <c r="H46" s="139">
        <f ca="1">SUM($I$43,$I$26)</f>
        <v>0</v>
      </c>
      <c r="I46" s="140"/>
      <c r="K46" s="39" t="s">
        <v>11</v>
      </c>
      <c r="L46" s="54">
        <f ca="1">SUM(L26,L43)</f>
        <v>0</v>
      </c>
      <c r="M46" s="55">
        <f ca="1">SUM(M26,M43)</f>
        <v>0</v>
      </c>
    </row>
    <row r="51" spans="2:26" x14ac:dyDescent="0.25">
      <c r="B51" s="29" t="s">
        <v>56</v>
      </c>
      <c r="C51" s="29" t="s">
        <v>57</v>
      </c>
      <c r="D51" s="29" t="s">
        <v>58</v>
      </c>
      <c r="E51" s="29" t="s">
        <v>59</v>
      </c>
      <c r="F51" s="29" t="s">
        <v>60</v>
      </c>
      <c r="G51" s="29" t="s">
        <v>61</v>
      </c>
      <c r="H51" s="29" t="s">
        <v>62</v>
      </c>
      <c r="I51" s="29" t="s">
        <v>63</v>
      </c>
      <c r="J51" s="29" t="s">
        <v>64</v>
      </c>
      <c r="K51" s="29" t="s">
        <v>65</v>
      </c>
      <c r="L51" s="29" t="s">
        <v>66</v>
      </c>
      <c r="M51" s="29" t="s">
        <v>67</v>
      </c>
      <c r="N51" s="29" t="s">
        <v>68</v>
      </c>
      <c r="O51" s="29" t="s">
        <v>69</v>
      </c>
      <c r="P51" s="29" t="s">
        <v>70</v>
      </c>
      <c r="Q51" s="29" t="s">
        <v>71</v>
      </c>
      <c r="R51" s="29" t="s">
        <v>72</v>
      </c>
      <c r="S51" s="29" t="s">
        <v>73</v>
      </c>
      <c r="T51" s="29" t="s">
        <v>74</v>
      </c>
      <c r="U51" s="29" t="s">
        <v>134</v>
      </c>
      <c r="V51" s="29" t="s">
        <v>135</v>
      </c>
      <c r="W51" s="29" t="s">
        <v>136</v>
      </c>
      <c r="X51" s="29" t="s">
        <v>137</v>
      </c>
      <c r="Y51" s="29" t="s">
        <v>139</v>
      </c>
      <c r="Z51" s="29" t="s">
        <v>138</v>
      </c>
    </row>
    <row r="52" spans="2:26" ht="18.75" x14ac:dyDescent="0.25">
      <c r="B52" s="42"/>
      <c r="C52" s="42"/>
      <c r="D52" s="43"/>
      <c r="E52" s="44" t="str">
        <f>B13</f>
        <v>Assinaturas</v>
      </c>
      <c r="F52" s="44" t="str">
        <f>$B14</f>
        <v>Barbeiro</v>
      </c>
      <c r="G52" s="44" t="str">
        <f>$B15</f>
        <v>Combustível</v>
      </c>
      <c r="H52" s="44" t="str">
        <f>$B16</f>
        <v>Contas</v>
      </c>
      <c r="I52" s="44" t="str">
        <f>$B17</f>
        <v>Cosméticos</v>
      </c>
      <c r="J52" s="30" t="str">
        <f>$B18</f>
        <v>Delivery</v>
      </c>
      <c r="K52" s="30" t="str">
        <f>$B19</f>
        <v>Educação</v>
      </c>
      <c r="L52" s="30" t="str">
        <f>$B20</f>
        <v>Eletrônicos</v>
      </c>
      <c r="M52" s="30" t="str">
        <f>$B21</f>
        <v>Estética</v>
      </c>
      <c r="N52" s="30" t="str">
        <f>$B22</f>
        <v>Jogos</v>
      </c>
      <c r="O52" s="30" t="str">
        <f>$B23</f>
        <v>Lazer</v>
      </c>
      <c r="P52" s="30" t="str">
        <f>$B24</f>
        <v>Manutenção</v>
      </c>
      <c r="Q52" s="30" t="str">
        <f>$B25</f>
        <v>Mercado</v>
      </c>
      <c r="R52" s="30" t="str">
        <f>$B26</f>
        <v>Outros</v>
      </c>
      <c r="S52" s="30" t="str">
        <f>$B27</f>
        <v>Parcelamentos</v>
      </c>
      <c r="T52" s="30" t="str">
        <f>$B28</f>
        <v>Pets</v>
      </c>
      <c r="U52" s="30" t="str">
        <f>$B29</f>
        <v>Presentes</v>
      </c>
      <c r="V52" s="30" t="str">
        <f>$B30</f>
        <v>Roupas</v>
      </c>
      <c r="W52" s="30" t="str">
        <f>$B31</f>
        <v>Saúde</v>
      </c>
      <c r="X52" s="30" t="str">
        <f>$B32</f>
        <v>Uber</v>
      </c>
      <c r="Y52" s="30" t="s">
        <v>28</v>
      </c>
      <c r="Z52" s="30" t="s">
        <v>22</v>
      </c>
    </row>
    <row r="53" spans="2:26" ht="18.75" x14ac:dyDescent="0.25">
      <c r="B53" s="45">
        <v>2025</v>
      </c>
      <c r="C53" s="46">
        <v>45658</v>
      </c>
      <c r="D53" s="47" t="s">
        <v>75</v>
      </c>
      <c r="E53" s="48">
        <f ca="1">SUMIF(INDIRECT("'" &amp; $D53 &amp; "'!G62:G1059"), E$52, INDIRECT("'" &amp; $D53 &amp; "'!K62:K1059"))</f>
        <v>0</v>
      </c>
      <c r="F53" s="48">
        <f t="shared" ref="F53:X68" ca="1" si="1">SUMIF(INDIRECT("'" &amp; $D53 &amp; "'!G62:G1059"), F$52, INDIRECT("'" &amp; $D53 &amp; "'!K62:K1059"))</f>
        <v>0</v>
      </c>
      <c r="G53" s="48">
        <f t="shared" ca="1" si="1"/>
        <v>0</v>
      </c>
      <c r="H53" s="48">
        <f t="shared" ca="1" si="1"/>
        <v>0</v>
      </c>
      <c r="I53" s="48">
        <f t="shared" ca="1" si="1"/>
        <v>0</v>
      </c>
      <c r="J53" s="26">
        <f t="shared" ca="1" si="1"/>
        <v>0</v>
      </c>
      <c r="K53" s="26">
        <f t="shared" ca="1" si="1"/>
        <v>0</v>
      </c>
      <c r="L53" s="26">
        <f t="shared" ca="1" si="1"/>
        <v>0</v>
      </c>
      <c r="M53" s="26">
        <f t="shared" ca="1" si="1"/>
        <v>0</v>
      </c>
      <c r="N53" s="26">
        <f t="shared" ca="1" si="1"/>
        <v>0</v>
      </c>
      <c r="O53" s="26">
        <f t="shared" ca="1" si="1"/>
        <v>0</v>
      </c>
      <c r="P53" s="26">
        <f t="shared" ca="1" si="1"/>
        <v>0</v>
      </c>
      <c r="Q53" s="26">
        <f t="shared" ca="1" si="1"/>
        <v>0</v>
      </c>
      <c r="R53" s="26">
        <f t="shared" ca="1" si="1"/>
        <v>0</v>
      </c>
      <c r="S53" s="26">
        <f t="shared" ca="1" si="1"/>
        <v>0</v>
      </c>
      <c r="T53" s="26">
        <f t="shared" ca="1" si="1"/>
        <v>0</v>
      </c>
      <c r="U53" s="26">
        <f t="shared" ca="1" si="1"/>
        <v>0</v>
      </c>
      <c r="V53" s="26">
        <f t="shared" ca="1" si="1"/>
        <v>0</v>
      </c>
      <c r="W53" s="26">
        <f t="shared" ca="1" si="1"/>
        <v>0</v>
      </c>
      <c r="X53" s="26">
        <f t="shared" ca="1" si="1"/>
        <v>0</v>
      </c>
      <c r="Y53" s="26">
        <f ca="1">SUMIF(INDIRECT("'" &amp; $D53 &amp; "'!$E62:$E1059"), Y$52, INDIRECT("'" &amp; $D53 &amp; "'!$K62:$K1059")) + SUM(INDIRECT("'" &amp; $D53 &amp; "'!$L$23:$L$52"))</f>
        <v>0</v>
      </c>
      <c r="Z53" s="26">
        <f ca="1">SUMIF(INDIRECT("'" &amp; $D53 &amp; "'!$E62:$E1059"), Z$52, INDIRECT("'" &amp; $D53 &amp; "'!$K62:$K1059"))</f>
        <v>0</v>
      </c>
    </row>
    <row r="54" spans="2:26" ht="18.75" x14ac:dyDescent="0.25">
      <c r="B54" s="45">
        <v>2025</v>
      </c>
      <c r="C54" s="46">
        <v>45689</v>
      </c>
      <c r="D54" s="47" t="s">
        <v>76</v>
      </c>
      <c r="E54" s="48">
        <f ca="1">SUMIF(INDIRECT("'" &amp; $D54 &amp; "'!G62:G1059"), E$52, INDIRECT("'" &amp; $D54 &amp; "'!K62:K1059"))</f>
        <v>0</v>
      </c>
      <c r="F54" s="48">
        <f t="shared" ca="1" si="1"/>
        <v>0</v>
      </c>
      <c r="G54" s="48">
        <f t="shared" ca="1" si="1"/>
        <v>0</v>
      </c>
      <c r="H54" s="48">
        <f t="shared" ca="1" si="1"/>
        <v>0</v>
      </c>
      <c r="I54" s="48">
        <f t="shared" ca="1" si="1"/>
        <v>0</v>
      </c>
      <c r="J54" s="26">
        <f t="shared" ca="1" si="1"/>
        <v>0</v>
      </c>
      <c r="K54" s="26">
        <f t="shared" ca="1" si="1"/>
        <v>0</v>
      </c>
      <c r="L54" s="26">
        <f t="shared" ca="1" si="1"/>
        <v>0</v>
      </c>
      <c r="M54" s="26">
        <f t="shared" ca="1" si="1"/>
        <v>0</v>
      </c>
      <c r="N54" s="26">
        <f t="shared" ca="1" si="1"/>
        <v>0</v>
      </c>
      <c r="O54" s="26">
        <f t="shared" ca="1" si="1"/>
        <v>0</v>
      </c>
      <c r="P54" s="26">
        <f t="shared" ca="1" si="1"/>
        <v>0</v>
      </c>
      <c r="Q54" s="26">
        <f t="shared" ca="1" si="1"/>
        <v>0</v>
      </c>
      <c r="R54" s="26">
        <f t="shared" ca="1" si="1"/>
        <v>0</v>
      </c>
      <c r="S54" s="26">
        <f t="shared" ca="1" si="1"/>
        <v>0</v>
      </c>
      <c r="T54" s="26">
        <f t="shared" ca="1" si="1"/>
        <v>0</v>
      </c>
      <c r="U54" s="26">
        <f t="shared" ca="1" si="1"/>
        <v>0</v>
      </c>
      <c r="V54" s="26">
        <f t="shared" ca="1" si="1"/>
        <v>0</v>
      </c>
      <c r="W54" s="26">
        <f t="shared" ca="1" si="1"/>
        <v>0</v>
      </c>
      <c r="X54" s="26">
        <f t="shared" ca="1" si="1"/>
        <v>0</v>
      </c>
      <c r="Y54" s="26">
        <f t="shared" ref="Y54:Y76" ca="1" si="2">SUMIF(INDIRECT("'" &amp; $D54 &amp; "'!$E62:$E1059"), Y$52, INDIRECT("'" &amp; $D54 &amp; "'!$K62:$K1059")) + SUM(INDIRECT("'" &amp; $D54 &amp; "'!$L$23:$L$52"))</f>
        <v>0</v>
      </c>
      <c r="Z54" s="26">
        <f t="shared" ref="Z54:Z76" ca="1" si="3">SUMIF(INDIRECT("'" &amp; $D54 &amp; "'!$E62:$E1059"), Z$52, INDIRECT("'" &amp; $D54 &amp; "'!$K62:$K1059"))</f>
        <v>0</v>
      </c>
    </row>
    <row r="55" spans="2:26" ht="18.75" x14ac:dyDescent="0.25">
      <c r="B55" s="45">
        <v>2025</v>
      </c>
      <c r="C55" s="46">
        <v>45717</v>
      </c>
      <c r="D55" s="47" t="s">
        <v>77</v>
      </c>
      <c r="E55" s="48">
        <f t="shared" ref="E55:T70" ca="1" si="4">SUMIF(INDIRECT("'" &amp; $D55 &amp; "'!G62:G1059"), E$52, INDIRECT("'" &amp; $D55 &amp; "'!K62:K1059"))</f>
        <v>0</v>
      </c>
      <c r="F55" s="48">
        <f t="shared" ca="1" si="4"/>
        <v>0</v>
      </c>
      <c r="G55" s="48">
        <f t="shared" ca="1" si="4"/>
        <v>0</v>
      </c>
      <c r="H55" s="48">
        <f t="shared" ca="1" si="4"/>
        <v>0</v>
      </c>
      <c r="I55" s="48">
        <f t="shared" ca="1" si="4"/>
        <v>0</v>
      </c>
      <c r="J55" s="26">
        <f t="shared" ca="1" si="4"/>
        <v>0</v>
      </c>
      <c r="K55" s="26">
        <f t="shared" ca="1" si="4"/>
        <v>0</v>
      </c>
      <c r="L55" s="26">
        <f t="shared" ca="1" si="4"/>
        <v>0</v>
      </c>
      <c r="M55" s="26">
        <f t="shared" ca="1" si="4"/>
        <v>0</v>
      </c>
      <c r="N55" s="26">
        <f t="shared" ca="1" si="4"/>
        <v>0</v>
      </c>
      <c r="O55" s="26">
        <f t="shared" ca="1" si="4"/>
        <v>0</v>
      </c>
      <c r="P55" s="26">
        <f t="shared" ca="1" si="4"/>
        <v>0</v>
      </c>
      <c r="Q55" s="26">
        <f t="shared" ca="1" si="4"/>
        <v>0</v>
      </c>
      <c r="R55" s="26">
        <f t="shared" ca="1" si="4"/>
        <v>0</v>
      </c>
      <c r="S55" s="26">
        <f t="shared" ca="1" si="4"/>
        <v>0</v>
      </c>
      <c r="T55" s="26">
        <f t="shared" ca="1" si="4"/>
        <v>0</v>
      </c>
      <c r="U55" s="26">
        <f t="shared" ca="1" si="1"/>
        <v>0</v>
      </c>
      <c r="V55" s="26">
        <f t="shared" ca="1" si="1"/>
        <v>0</v>
      </c>
      <c r="W55" s="26">
        <f t="shared" ca="1" si="1"/>
        <v>0</v>
      </c>
      <c r="X55" s="26">
        <f t="shared" ca="1" si="1"/>
        <v>0</v>
      </c>
      <c r="Y55" s="26">
        <f t="shared" ca="1" si="2"/>
        <v>0</v>
      </c>
      <c r="Z55" s="26">
        <f t="shared" ca="1" si="3"/>
        <v>0</v>
      </c>
    </row>
    <row r="56" spans="2:26" ht="18.75" x14ac:dyDescent="0.25">
      <c r="B56" s="45">
        <v>2025</v>
      </c>
      <c r="C56" s="46">
        <v>45748</v>
      </c>
      <c r="D56" s="47" t="s">
        <v>78</v>
      </c>
      <c r="E56" s="48">
        <f t="shared" ca="1" si="4"/>
        <v>0</v>
      </c>
      <c r="F56" s="48">
        <f t="shared" ca="1" si="4"/>
        <v>0</v>
      </c>
      <c r="G56" s="48">
        <f t="shared" ca="1" si="4"/>
        <v>0</v>
      </c>
      <c r="H56" s="48">
        <f t="shared" ca="1" si="4"/>
        <v>0</v>
      </c>
      <c r="I56" s="48">
        <f t="shared" ca="1" si="4"/>
        <v>0</v>
      </c>
      <c r="J56" s="26">
        <f t="shared" ca="1" si="4"/>
        <v>0</v>
      </c>
      <c r="K56" s="26">
        <f t="shared" ca="1" si="4"/>
        <v>0</v>
      </c>
      <c r="L56" s="26">
        <f t="shared" ca="1" si="4"/>
        <v>0</v>
      </c>
      <c r="M56" s="26">
        <f t="shared" ca="1" si="4"/>
        <v>0</v>
      </c>
      <c r="N56" s="26">
        <f t="shared" ca="1" si="4"/>
        <v>0</v>
      </c>
      <c r="O56" s="26">
        <f t="shared" ca="1" si="4"/>
        <v>0</v>
      </c>
      <c r="P56" s="26">
        <f t="shared" ca="1" si="4"/>
        <v>0</v>
      </c>
      <c r="Q56" s="26">
        <f t="shared" ca="1" si="4"/>
        <v>0</v>
      </c>
      <c r="R56" s="26">
        <f t="shared" ca="1" si="4"/>
        <v>0</v>
      </c>
      <c r="S56" s="26">
        <f t="shared" ca="1" si="4"/>
        <v>0</v>
      </c>
      <c r="T56" s="26">
        <f t="shared" ca="1" si="4"/>
        <v>0</v>
      </c>
      <c r="U56" s="26">
        <f t="shared" ca="1" si="1"/>
        <v>0</v>
      </c>
      <c r="V56" s="26">
        <f t="shared" ca="1" si="1"/>
        <v>0</v>
      </c>
      <c r="W56" s="26">
        <f t="shared" ca="1" si="1"/>
        <v>0</v>
      </c>
      <c r="X56" s="26">
        <f t="shared" ca="1" si="1"/>
        <v>0</v>
      </c>
      <c r="Y56" s="26">
        <f t="shared" ca="1" si="2"/>
        <v>0</v>
      </c>
      <c r="Z56" s="26">
        <f t="shared" ca="1" si="3"/>
        <v>0</v>
      </c>
    </row>
    <row r="57" spans="2:26" ht="18.75" x14ac:dyDescent="0.25">
      <c r="B57" s="45">
        <v>2025</v>
      </c>
      <c r="C57" s="46">
        <v>45778</v>
      </c>
      <c r="D57" s="47" t="s">
        <v>79</v>
      </c>
      <c r="E57" s="48">
        <f t="shared" ca="1" si="4"/>
        <v>0</v>
      </c>
      <c r="F57" s="48">
        <f t="shared" ca="1" si="4"/>
        <v>0</v>
      </c>
      <c r="G57" s="48">
        <f t="shared" ca="1" si="4"/>
        <v>0</v>
      </c>
      <c r="H57" s="48">
        <f t="shared" ca="1" si="4"/>
        <v>0</v>
      </c>
      <c r="I57" s="48">
        <f t="shared" ca="1" si="4"/>
        <v>0</v>
      </c>
      <c r="J57" s="26">
        <f t="shared" ca="1" si="4"/>
        <v>0</v>
      </c>
      <c r="K57" s="26">
        <f t="shared" ca="1" si="4"/>
        <v>0</v>
      </c>
      <c r="L57" s="26">
        <f t="shared" ca="1" si="4"/>
        <v>0</v>
      </c>
      <c r="M57" s="26">
        <f t="shared" ca="1" si="4"/>
        <v>0</v>
      </c>
      <c r="N57" s="26">
        <f t="shared" ca="1" si="4"/>
        <v>0</v>
      </c>
      <c r="O57" s="26">
        <f t="shared" ca="1" si="4"/>
        <v>0</v>
      </c>
      <c r="P57" s="26">
        <f t="shared" ca="1" si="4"/>
        <v>0</v>
      </c>
      <c r="Q57" s="26">
        <f t="shared" ca="1" si="4"/>
        <v>0</v>
      </c>
      <c r="R57" s="26">
        <f t="shared" ca="1" si="4"/>
        <v>0</v>
      </c>
      <c r="S57" s="26">
        <f t="shared" ca="1" si="4"/>
        <v>0</v>
      </c>
      <c r="T57" s="26">
        <f t="shared" ca="1" si="4"/>
        <v>0</v>
      </c>
      <c r="U57" s="26">
        <f t="shared" ca="1" si="1"/>
        <v>0</v>
      </c>
      <c r="V57" s="26">
        <f t="shared" ca="1" si="1"/>
        <v>0</v>
      </c>
      <c r="W57" s="26">
        <f t="shared" ca="1" si="1"/>
        <v>0</v>
      </c>
      <c r="X57" s="26">
        <f t="shared" ca="1" si="1"/>
        <v>0</v>
      </c>
      <c r="Y57" s="26">
        <f t="shared" ca="1" si="2"/>
        <v>0</v>
      </c>
      <c r="Z57" s="26">
        <f t="shared" ca="1" si="3"/>
        <v>0</v>
      </c>
    </row>
    <row r="58" spans="2:26" ht="18.75" x14ac:dyDescent="0.25">
      <c r="B58" s="45">
        <v>2025</v>
      </c>
      <c r="C58" s="46">
        <v>45809</v>
      </c>
      <c r="D58" s="47" t="s">
        <v>80</v>
      </c>
      <c r="E58" s="48">
        <f t="shared" ca="1" si="4"/>
        <v>0</v>
      </c>
      <c r="F58" s="48">
        <f t="shared" ca="1" si="4"/>
        <v>0</v>
      </c>
      <c r="G58" s="48">
        <f t="shared" ca="1" si="4"/>
        <v>0</v>
      </c>
      <c r="H58" s="48">
        <f t="shared" ca="1" si="4"/>
        <v>0</v>
      </c>
      <c r="I58" s="48">
        <f t="shared" ca="1" si="4"/>
        <v>0</v>
      </c>
      <c r="J58" s="26">
        <f t="shared" ca="1" si="4"/>
        <v>0</v>
      </c>
      <c r="K58" s="26">
        <f t="shared" ca="1" si="4"/>
        <v>0</v>
      </c>
      <c r="L58" s="26">
        <f t="shared" ca="1" si="4"/>
        <v>0</v>
      </c>
      <c r="M58" s="26">
        <f t="shared" ca="1" si="4"/>
        <v>0</v>
      </c>
      <c r="N58" s="26">
        <f t="shared" ca="1" si="4"/>
        <v>0</v>
      </c>
      <c r="O58" s="26">
        <f t="shared" ca="1" si="4"/>
        <v>0</v>
      </c>
      <c r="P58" s="26">
        <f t="shared" ca="1" si="4"/>
        <v>0</v>
      </c>
      <c r="Q58" s="26">
        <f t="shared" ca="1" si="4"/>
        <v>0</v>
      </c>
      <c r="R58" s="26">
        <f t="shared" ca="1" si="4"/>
        <v>0</v>
      </c>
      <c r="S58" s="26">
        <f t="shared" ca="1" si="4"/>
        <v>0</v>
      </c>
      <c r="T58" s="26">
        <f t="shared" ca="1" si="4"/>
        <v>0</v>
      </c>
      <c r="U58" s="26">
        <f t="shared" ca="1" si="1"/>
        <v>0</v>
      </c>
      <c r="V58" s="26">
        <f t="shared" ca="1" si="1"/>
        <v>0</v>
      </c>
      <c r="W58" s="26">
        <f t="shared" ca="1" si="1"/>
        <v>0</v>
      </c>
      <c r="X58" s="26">
        <f t="shared" ca="1" si="1"/>
        <v>0</v>
      </c>
      <c r="Y58" s="26">
        <f t="shared" ca="1" si="2"/>
        <v>0</v>
      </c>
      <c r="Z58" s="26">
        <f t="shared" ca="1" si="3"/>
        <v>0</v>
      </c>
    </row>
    <row r="59" spans="2:26" ht="18.75" x14ac:dyDescent="0.25">
      <c r="B59" s="45">
        <v>2025</v>
      </c>
      <c r="C59" s="46">
        <v>45839</v>
      </c>
      <c r="D59" s="47" t="s">
        <v>81</v>
      </c>
      <c r="E59" s="48">
        <f t="shared" ca="1" si="4"/>
        <v>0</v>
      </c>
      <c r="F59" s="48">
        <f t="shared" ca="1" si="4"/>
        <v>0</v>
      </c>
      <c r="G59" s="48">
        <f t="shared" ca="1" si="4"/>
        <v>0</v>
      </c>
      <c r="H59" s="48">
        <f t="shared" ca="1" si="4"/>
        <v>0</v>
      </c>
      <c r="I59" s="48">
        <f t="shared" ca="1" si="4"/>
        <v>0</v>
      </c>
      <c r="J59" s="26">
        <f t="shared" ca="1" si="4"/>
        <v>0</v>
      </c>
      <c r="K59" s="26">
        <f t="shared" ca="1" si="4"/>
        <v>0</v>
      </c>
      <c r="L59" s="26">
        <f t="shared" ca="1" si="4"/>
        <v>0</v>
      </c>
      <c r="M59" s="26">
        <f t="shared" ca="1" si="4"/>
        <v>0</v>
      </c>
      <c r="N59" s="26">
        <f t="shared" ca="1" si="4"/>
        <v>0</v>
      </c>
      <c r="O59" s="26">
        <f t="shared" ca="1" si="4"/>
        <v>0</v>
      </c>
      <c r="P59" s="26">
        <f t="shared" ca="1" si="4"/>
        <v>0</v>
      </c>
      <c r="Q59" s="26">
        <f t="shared" ca="1" si="4"/>
        <v>0</v>
      </c>
      <c r="R59" s="26">
        <f t="shared" ca="1" si="4"/>
        <v>0</v>
      </c>
      <c r="S59" s="26">
        <f t="shared" ca="1" si="4"/>
        <v>0</v>
      </c>
      <c r="T59" s="26">
        <f t="shared" ca="1" si="4"/>
        <v>0</v>
      </c>
      <c r="U59" s="26">
        <f t="shared" ca="1" si="1"/>
        <v>0</v>
      </c>
      <c r="V59" s="26">
        <f t="shared" ca="1" si="1"/>
        <v>0</v>
      </c>
      <c r="W59" s="26">
        <f t="shared" ca="1" si="1"/>
        <v>0</v>
      </c>
      <c r="X59" s="26">
        <f t="shared" ca="1" si="1"/>
        <v>0</v>
      </c>
      <c r="Y59" s="26">
        <f t="shared" ca="1" si="2"/>
        <v>0</v>
      </c>
      <c r="Z59" s="26">
        <f t="shared" ca="1" si="3"/>
        <v>0</v>
      </c>
    </row>
    <row r="60" spans="2:26" ht="18.75" x14ac:dyDescent="0.25">
      <c r="B60" s="45">
        <v>2025</v>
      </c>
      <c r="C60" s="46">
        <v>45870</v>
      </c>
      <c r="D60" s="47" t="s">
        <v>82</v>
      </c>
      <c r="E60" s="48">
        <f t="shared" ca="1" si="4"/>
        <v>0</v>
      </c>
      <c r="F60" s="48">
        <f t="shared" ca="1" si="4"/>
        <v>0</v>
      </c>
      <c r="G60" s="48">
        <f t="shared" ca="1" si="4"/>
        <v>0</v>
      </c>
      <c r="H60" s="48">
        <f t="shared" ca="1" si="4"/>
        <v>0</v>
      </c>
      <c r="I60" s="48">
        <f t="shared" ca="1" si="4"/>
        <v>0</v>
      </c>
      <c r="J60" s="26">
        <f t="shared" ca="1" si="4"/>
        <v>0</v>
      </c>
      <c r="K60" s="26">
        <f t="shared" ca="1" si="4"/>
        <v>0</v>
      </c>
      <c r="L60" s="26">
        <f t="shared" ca="1" si="4"/>
        <v>0</v>
      </c>
      <c r="M60" s="26">
        <f t="shared" ca="1" si="4"/>
        <v>0</v>
      </c>
      <c r="N60" s="26">
        <f t="shared" ca="1" si="4"/>
        <v>0</v>
      </c>
      <c r="O60" s="26">
        <f t="shared" ca="1" si="4"/>
        <v>0</v>
      </c>
      <c r="P60" s="26">
        <f t="shared" ca="1" si="4"/>
        <v>0</v>
      </c>
      <c r="Q60" s="26">
        <f t="shared" ca="1" si="4"/>
        <v>0</v>
      </c>
      <c r="R60" s="26">
        <f t="shared" ca="1" si="4"/>
        <v>0</v>
      </c>
      <c r="S60" s="26">
        <f t="shared" ca="1" si="4"/>
        <v>0</v>
      </c>
      <c r="T60" s="26">
        <f t="shared" ca="1" si="4"/>
        <v>0</v>
      </c>
      <c r="U60" s="26">
        <f t="shared" ca="1" si="1"/>
        <v>0</v>
      </c>
      <c r="V60" s="26">
        <f t="shared" ca="1" si="1"/>
        <v>0</v>
      </c>
      <c r="W60" s="26">
        <f t="shared" ca="1" si="1"/>
        <v>0</v>
      </c>
      <c r="X60" s="26">
        <f t="shared" ca="1" si="1"/>
        <v>0</v>
      </c>
      <c r="Y60" s="26">
        <f t="shared" ca="1" si="2"/>
        <v>0</v>
      </c>
      <c r="Z60" s="26">
        <f t="shared" ca="1" si="3"/>
        <v>0</v>
      </c>
    </row>
    <row r="61" spans="2:26" ht="18.75" x14ac:dyDescent="0.25">
      <c r="B61" s="45">
        <v>2025</v>
      </c>
      <c r="C61" s="46">
        <v>45901</v>
      </c>
      <c r="D61" s="47" t="s">
        <v>83</v>
      </c>
      <c r="E61" s="48">
        <f t="shared" ca="1" si="4"/>
        <v>0</v>
      </c>
      <c r="F61" s="48">
        <f t="shared" ca="1" si="4"/>
        <v>0</v>
      </c>
      <c r="G61" s="48">
        <f t="shared" ca="1" si="4"/>
        <v>0</v>
      </c>
      <c r="H61" s="48">
        <f t="shared" ca="1" si="4"/>
        <v>0</v>
      </c>
      <c r="I61" s="48">
        <f t="shared" ca="1" si="4"/>
        <v>0</v>
      </c>
      <c r="J61" s="26">
        <f t="shared" ca="1" si="4"/>
        <v>0</v>
      </c>
      <c r="K61" s="26">
        <f t="shared" ca="1" si="4"/>
        <v>0</v>
      </c>
      <c r="L61" s="26">
        <f t="shared" ca="1" si="4"/>
        <v>0</v>
      </c>
      <c r="M61" s="26">
        <f t="shared" ca="1" si="4"/>
        <v>0</v>
      </c>
      <c r="N61" s="26">
        <f t="shared" ca="1" si="4"/>
        <v>0</v>
      </c>
      <c r="O61" s="26">
        <f t="shared" ca="1" si="4"/>
        <v>0</v>
      </c>
      <c r="P61" s="26">
        <f t="shared" ca="1" si="4"/>
        <v>0</v>
      </c>
      <c r="Q61" s="26">
        <f t="shared" ca="1" si="4"/>
        <v>0</v>
      </c>
      <c r="R61" s="26">
        <f t="shared" ca="1" si="4"/>
        <v>0</v>
      </c>
      <c r="S61" s="26">
        <f t="shared" ca="1" si="4"/>
        <v>0</v>
      </c>
      <c r="T61" s="26">
        <f t="shared" ca="1" si="4"/>
        <v>0</v>
      </c>
      <c r="U61" s="26">
        <f t="shared" ca="1" si="1"/>
        <v>0</v>
      </c>
      <c r="V61" s="26">
        <f t="shared" ca="1" si="1"/>
        <v>0</v>
      </c>
      <c r="W61" s="26">
        <f t="shared" ca="1" si="1"/>
        <v>0</v>
      </c>
      <c r="X61" s="26">
        <f t="shared" ca="1" si="1"/>
        <v>0</v>
      </c>
      <c r="Y61" s="26">
        <f t="shared" ca="1" si="2"/>
        <v>0</v>
      </c>
      <c r="Z61" s="26">
        <f t="shared" ca="1" si="3"/>
        <v>0</v>
      </c>
    </row>
    <row r="62" spans="2:26" ht="18.75" x14ac:dyDescent="0.25">
      <c r="B62" s="45">
        <v>2025</v>
      </c>
      <c r="C62" s="46">
        <v>45931</v>
      </c>
      <c r="D62" s="47" t="s">
        <v>84</v>
      </c>
      <c r="E62" s="48">
        <f t="shared" ca="1" si="4"/>
        <v>0</v>
      </c>
      <c r="F62" s="48">
        <f t="shared" ca="1" si="4"/>
        <v>0</v>
      </c>
      <c r="G62" s="48">
        <f t="shared" ca="1" si="4"/>
        <v>0</v>
      </c>
      <c r="H62" s="48">
        <f t="shared" ca="1" si="4"/>
        <v>0</v>
      </c>
      <c r="I62" s="48">
        <f t="shared" ca="1" si="4"/>
        <v>0</v>
      </c>
      <c r="J62" s="26">
        <f t="shared" ca="1" si="4"/>
        <v>0</v>
      </c>
      <c r="K62" s="26">
        <f t="shared" ca="1" si="4"/>
        <v>0</v>
      </c>
      <c r="L62" s="26">
        <f t="shared" ca="1" si="4"/>
        <v>0</v>
      </c>
      <c r="M62" s="26">
        <f t="shared" ca="1" si="4"/>
        <v>0</v>
      </c>
      <c r="N62" s="26">
        <f t="shared" ca="1" si="4"/>
        <v>0</v>
      </c>
      <c r="O62" s="26">
        <f t="shared" ca="1" si="4"/>
        <v>0</v>
      </c>
      <c r="P62" s="26">
        <f t="shared" ca="1" si="4"/>
        <v>0</v>
      </c>
      <c r="Q62" s="26">
        <f t="shared" ca="1" si="4"/>
        <v>0</v>
      </c>
      <c r="R62" s="26">
        <f t="shared" ca="1" si="4"/>
        <v>0</v>
      </c>
      <c r="S62" s="26">
        <f t="shared" ca="1" si="4"/>
        <v>0</v>
      </c>
      <c r="T62" s="26">
        <f t="shared" ca="1" si="4"/>
        <v>0</v>
      </c>
      <c r="U62" s="26">
        <f t="shared" ca="1" si="1"/>
        <v>0</v>
      </c>
      <c r="V62" s="26">
        <f t="shared" ca="1" si="1"/>
        <v>0</v>
      </c>
      <c r="W62" s="26">
        <f t="shared" ca="1" si="1"/>
        <v>0</v>
      </c>
      <c r="X62" s="26">
        <f t="shared" ca="1" si="1"/>
        <v>0</v>
      </c>
      <c r="Y62" s="26">
        <f t="shared" ca="1" si="2"/>
        <v>0</v>
      </c>
      <c r="Z62" s="26">
        <f t="shared" ca="1" si="3"/>
        <v>0</v>
      </c>
    </row>
    <row r="63" spans="2:26" ht="18.75" x14ac:dyDescent="0.25">
      <c r="B63" s="45">
        <v>2025</v>
      </c>
      <c r="C63" s="46">
        <v>45962</v>
      </c>
      <c r="D63" s="47" t="s">
        <v>85</v>
      </c>
      <c r="E63" s="48">
        <f t="shared" ca="1" si="4"/>
        <v>0</v>
      </c>
      <c r="F63" s="48">
        <f t="shared" ca="1" si="4"/>
        <v>0</v>
      </c>
      <c r="G63" s="48">
        <f t="shared" ca="1" si="4"/>
        <v>0</v>
      </c>
      <c r="H63" s="48">
        <f t="shared" ca="1" si="4"/>
        <v>0</v>
      </c>
      <c r="I63" s="48">
        <f t="shared" ca="1" si="4"/>
        <v>0</v>
      </c>
      <c r="J63" s="26">
        <f t="shared" ca="1" si="4"/>
        <v>0</v>
      </c>
      <c r="K63" s="26">
        <f t="shared" ca="1" si="4"/>
        <v>0</v>
      </c>
      <c r="L63" s="26">
        <f t="shared" ca="1" si="4"/>
        <v>0</v>
      </c>
      <c r="M63" s="26">
        <f t="shared" ca="1" si="4"/>
        <v>0</v>
      </c>
      <c r="N63" s="26">
        <f t="shared" ca="1" si="4"/>
        <v>0</v>
      </c>
      <c r="O63" s="26">
        <f t="shared" ca="1" si="4"/>
        <v>0</v>
      </c>
      <c r="P63" s="26">
        <f t="shared" ca="1" si="4"/>
        <v>0</v>
      </c>
      <c r="Q63" s="26">
        <f t="shared" ca="1" si="4"/>
        <v>0</v>
      </c>
      <c r="R63" s="26">
        <f t="shared" ca="1" si="4"/>
        <v>0</v>
      </c>
      <c r="S63" s="26">
        <f t="shared" ca="1" si="4"/>
        <v>0</v>
      </c>
      <c r="T63" s="26">
        <f t="shared" ca="1" si="4"/>
        <v>0</v>
      </c>
      <c r="U63" s="26">
        <f t="shared" ca="1" si="1"/>
        <v>0</v>
      </c>
      <c r="V63" s="26">
        <f t="shared" ca="1" si="1"/>
        <v>0</v>
      </c>
      <c r="W63" s="26">
        <f t="shared" ca="1" si="1"/>
        <v>0</v>
      </c>
      <c r="X63" s="26">
        <f t="shared" ca="1" si="1"/>
        <v>0</v>
      </c>
      <c r="Y63" s="26">
        <f t="shared" ca="1" si="2"/>
        <v>0</v>
      </c>
      <c r="Z63" s="26">
        <f t="shared" ca="1" si="3"/>
        <v>0</v>
      </c>
    </row>
    <row r="64" spans="2:26" ht="18.75" x14ac:dyDescent="0.25">
      <c r="B64" s="45">
        <v>2025</v>
      </c>
      <c r="C64" s="46">
        <v>45992</v>
      </c>
      <c r="D64" s="47" t="s">
        <v>86</v>
      </c>
      <c r="E64" s="48">
        <f t="shared" ca="1" si="4"/>
        <v>0</v>
      </c>
      <c r="F64" s="48">
        <f t="shared" ca="1" si="4"/>
        <v>0</v>
      </c>
      <c r="G64" s="48">
        <f t="shared" ca="1" si="4"/>
        <v>0</v>
      </c>
      <c r="H64" s="48">
        <f t="shared" ca="1" si="4"/>
        <v>0</v>
      </c>
      <c r="I64" s="48">
        <f t="shared" ca="1" si="4"/>
        <v>0</v>
      </c>
      <c r="J64" s="26">
        <f t="shared" ca="1" si="4"/>
        <v>0</v>
      </c>
      <c r="K64" s="26">
        <f t="shared" ca="1" si="4"/>
        <v>0</v>
      </c>
      <c r="L64" s="26">
        <f t="shared" ca="1" si="4"/>
        <v>0</v>
      </c>
      <c r="M64" s="26">
        <f t="shared" ca="1" si="4"/>
        <v>0</v>
      </c>
      <c r="N64" s="26">
        <f t="shared" ca="1" si="4"/>
        <v>0</v>
      </c>
      <c r="O64" s="26">
        <f t="shared" ca="1" si="4"/>
        <v>0</v>
      </c>
      <c r="P64" s="26">
        <f t="shared" ca="1" si="4"/>
        <v>0</v>
      </c>
      <c r="Q64" s="26">
        <f t="shared" ca="1" si="4"/>
        <v>0</v>
      </c>
      <c r="R64" s="26">
        <f t="shared" ca="1" si="4"/>
        <v>0</v>
      </c>
      <c r="S64" s="26">
        <f t="shared" ca="1" si="4"/>
        <v>0</v>
      </c>
      <c r="T64" s="26">
        <f t="shared" ca="1" si="4"/>
        <v>0</v>
      </c>
      <c r="U64" s="26">
        <f t="shared" ca="1" si="1"/>
        <v>0</v>
      </c>
      <c r="V64" s="26">
        <f t="shared" ca="1" si="1"/>
        <v>0</v>
      </c>
      <c r="W64" s="26">
        <f t="shared" ca="1" si="1"/>
        <v>0</v>
      </c>
      <c r="X64" s="26">
        <f t="shared" ca="1" si="1"/>
        <v>0</v>
      </c>
      <c r="Y64" s="26">
        <f t="shared" ca="1" si="2"/>
        <v>0</v>
      </c>
      <c r="Z64" s="26">
        <f t="shared" ca="1" si="3"/>
        <v>0</v>
      </c>
    </row>
    <row r="65" spans="2:26" ht="18.75" x14ac:dyDescent="0.25">
      <c r="B65" s="49">
        <v>2026</v>
      </c>
      <c r="C65" s="50">
        <v>46023</v>
      </c>
      <c r="D65" s="51" t="s">
        <v>87</v>
      </c>
      <c r="E65" s="52">
        <f t="shared" ca="1" si="4"/>
        <v>0</v>
      </c>
      <c r="F65" s="52">
        <f t="shared" ca="1" si="4"/>
        <v>0</v>
      </c>
      <c r="G65" s="52">
        <f t="shared" ca="1" si="4"/>
        <v>0</v>
      </c>
      <c r="H65" s="52">
        <f t="shared" ca="1" si="4"/>
        <v>0</v>
      </c>
      <c r="I65" s="52">
        <f t="shared" ca="1" si="4"/>
        <v>0</v>
      </c>
      <c r="J65" s="25">
        <f t="shared" ca="1" si="4"/>
        <v>0</v>
      </c>
      <c r="K65" s="25">
        <f t="shared" ca="1" si="4"/>
        <v>0</v>
      </c>
      <c r="L65" s="25">
        <f t="shared" ca="1" si="4"/>
        <v>0</v>
      </c>
      <c r="M65" s="25">
        <f t="shared" ca="1" si="4"/>
        <v>0</v>
      </c>
      <c r="N65" s="25">
        <f t="shared" ca="1" si="4"/>
        <v>0</v>
      </c>
      <c r="O65" s="25">
        <f t="shared" ca="1" si="4"/>
        <v>0</v>
      </c>
      <c r="P65" s="25">
        <f t="shared" ca="1" si="4"/>
        <v>0</v>
      </c>
      <c r="Q65" s="25">
        <f t="shared" ca="1" si="4"/>
        <v>0</v>
      </c>
      <c r="R65" s="25">
        <f t="shared" ca="1" si="4"/>
        <v>0</v>
      </c>
      <c r="S65" s="25">
        <f t="shared" ca="1" si="4"/>
        <v>0</v>
      </c>
      <c r="T65" s="25">
        <f t="shared" ca="1" si="4"/>
        <v>0</v>
      </c>
      <c r="U65" s="25">
        <f t="shared" ca="1" si="1"/>
        <v>0</v>
      </c>
      <c r="V65" s="25">
        <f t="shared" ca="1" si="1"/>
        <v>0</v>
      </c>
      <c r="W65" s="25">
        <f t="shared" ca="1" si="1"/>
        <v>0</v>
      </c>
      <c r="X65" s="25">
        <f t="shared" ca="1" si="1"/>
        <v>0</v>
      </c>
      <c r="Y65" s="25">
        <f t="shared" ca="1" si="2"/>
        <v>0</v>
      </c>
      <c r="Z65" s="25">
        <f t="shared" ca="1" si="3"/>
        <v>0</v>
      </c>
    </row>
    <row r="66" spans="2:26" ht="18.75" x14ac:dyDescent="0.25">
      <c r="B66" s="49">
        <v>2026</v>
      </c>
      <c r="C66" s="50">
        <v>46054</v>
      </c>
      <c r="D66" s="51" t="s">
        <v>88</v>
      </c>
      <c r="E66" s="52">
        <f t="shared" ca="1" si="4"/>
        <v>0</v>
      </c>
      <c r="F66" s="52">
        <f t="shared" ca="1" si="4"/>
        <v>0</v>
      </c>
      <c r="G66" s="52">
        <f t="shared" ca="1" si="4"/>
        <v>0</v>
      </c>
      <c r="H66" s="52">
        <f t="shared" ca="1" si="4"/>
        <v>0</v>
      </c>
      <c r="I66" s="52">
        <f t="shared" ca="1" si="4"/>
        <v>0</v>
      </c>
      <c r="J66" s="25">
        <f t="shared" ca="1" si="4"/>
        <v>0</v>
      </c>
      <c r="K66" s="25">
        <f t="shared" ca="1" si="4"/>
        <v>0</v>
      </c>
      <c r="L66" s="25">
        <f t="shared" ca="1" si="4"/>
        <v>0</v>
      </c>
      <c r="M66" s="25">
        <f t="shared" ca="1" si="4"/>
        <v>0</v>
      </c>
      <c r="N66" s="25">
        <f t="shared" ca="1" si="4"/>
        <v>0</v>
      </c>
      <c r="O66" s="25">
        <f t="shared" ca="1" si="4"/>
        <v>0</v>
      </c>
      <c r="P66" s="25">
        <f t="shared" ca="1" si="4"/>
        <v>0</v>
      </c>
      <c r="Q66" s="25">
        <f t="shared" ca="1" si="4"/>
        <v>0</v>
      </c>
      <c r="R66" s="25">
        <f t="shared" ca="1" si="4"/>
        <v>0</v>
      </c>
      <c r="S66" s="25">
        <f t="shared" ca="1" si="4"/>
        <v>0</v>
      </c>
      <c r="T66" s="25">
        <f t="shared" ca="1" si="4"/>
        <v>0</v>
      </c>
      <c r="U66" s="25">
        <f t="shared" ca="1" si="1"/>
        <v>0</v>
      </c>
      <c r="V66" s="25">
        <f t="shared" ca="1" si="1"/>
        <v>0</v>
      </c>
      <c r="W66" s="25">
        <f t="shared" ca="1" si="1"/>
        <v>0</v>
      </c>
      <c r="X66" s="25">
        <f t="shared" ca="1" si="1"/>
        <v>0</v>
      </c>
      <c r="Y66" s="25">
        <f t="shared" ca="1" si="2"/>
        <v>0</v>
      </c>
      <c r="Z66" s="25">
        <f t="shared" ca="1" si="3"/>
        <v>0</v>
      </c>
    </row>
    <row r="67" spans="2:26" ht="18.75" x14ac:dyDescent="0.25">
      <c r="B67" s="49">
        <v>2026</v>
      </c>
      <c r="C67" s="50">
        <v>46082</v>
      </c>
      <c r="D67" s="51" t="s">
        <v>89</v>
      </c>
      <c r="E67" s="52">
        <f t="shared" ca="1" si="4"/>
        <v>0</v>
      </c>
      <c r="F67" s="52">
        <f t="shared" ca="1" si="4"/>
        <v>0</v>
      </c>
      <c r="G67" s="52">
        <f t="shared" ca="1" si="4"/>
        <v>0</v>
      </c>
      <c r="H67" s="52">
        <f t="shared" ca="1" si="4"/>
        <v>0</v>
      </c>
      <c r="I67" s="52">
        <f t="shared" ca="1" si="4"/>
        <v>0</v>
      </c>
      <c r="J67" s="25">
        <f t="shared" ca="1" si="4"/>
        <v>0</v>
      </c>
      <c r="K67" s="25">
        <f t="shared" ca="1" si="4"/>
        <v>0</v>
      </c>
      <c r="L67" s="25">
        <f t="shared" ca="1" si="4"/>
        <v>0</v>
      </c>
      <c r="M67" s="25">
        <f t="shared" ca="1" si="4"/>
        <v>0</v>
      </c>
      <c r="N67" s="25">
        <f t="shared" ca="1" si="4"/>
        <v>0</v>
      </c>
      <c r="O67" s="25">
        <f t="shared" ca="1" si="4"/>
        <v>0</v>
      </c>
      <c r="P67" s="25">
        <f t="shared" ca="1" si="4"/>
        <v>0</v>
      </c>
      <c r="Q67" s="25">
        <f t="shared" ca="1" si="4"/>
        <v>0</v>
      </c>
      <c r="R67" s="25">
        <f t="shared" ca="1" si="4"/>
        <v>0</v>
      </c>
      <c r="S67" s="25">
        <f t="shared" ca="1" si="4"/>
        <v>0</v>
      </c>
      <c r="T67" s="25">
        <f t="shared" ca="1" si="4"/>
        <v>0</v>
      </c>
      <c r="U67" s="25">
        <f t="shared" ca="1" si="1"/>
        <v>0</v>
      </c>
      <c r="V67" s="25">
        <f t="shared" ca="1" si="1"/>
        <v>0</v>
      </c>
      <c r="W67" s="25">
        <f t="shared" ca="1" si="1"/>
        <v>0</v>
      </c>
      <c r="X67" s="25">
        <f t="shared" ca="1" si="1"/>
        <v>0</v>
      </c>
      <c r="Y67" s="25">
        <f t="shared" ca="1" si="2"/>
        <v>0</v>
      </c>
      <c r="Z67" s="25">
        <f t="shared" ca="1" si="3"/>
        <v>0</v>
      </c>
    </row>
    <row r="68" spans="2:26" ht="18.75" x14ac:dyDescent="0.25">
      <c r="B68" s="49">
        <v>2026</v>
      </c>
      <c r="C68" s="50">
        <v>46113</v>
      </c>
      <c r="D68" s="51" t="s">
        <v>90</v>
      </c>
      <c r="E68" s="52">
        <f t="shared" ca="1" si="4"/>
        <v>0</v>
      </c>
      <c r="F68" s="52">
        <f t="shared" ca="1" si="4"/>
        <v>0</v>
      </c>
      <c r="G68" s="52">
        <f t="shared" ca="1" si="4"/>
        <v>0</v>
      </c>
      <c r="H68" s="52">
        <f t="shared" ca="1" si="4"/>
        <v>0</v>
      </c>
      <c r="I68" s="52">
        <f t="shared" ca="1" si="4"/>
        <v>0</v>
      </c>
      <c r="J68" s="25">
        <f t="shared" ca="1" si="4"/>
        <v>0</v>
      </c>
      <c r="K68" s="25">
        <f t="shared" ca="1" si="4"/>
        <v>0</v>
      </c>
      <c r="L68" s="25">
        <f t="shared" ca="1" si="4"/>
        <v>0</v>
      </c>
      <c r="M68" s="25">
        <f t="shared" ca="1" si="4"/>
        <v>0</v>
      </c>
      <c r="N68" s="25">
        <f t="shared" ca="1" si="4"/>
        <v>0</v>
      </c>
      <c r="O68" s="25">
        <f t="shared" ca="1" si="4"/>
        <v>0</v>
      </c>
      <c r="P68" s="25">
        <f t="shared" ca="1" si="4"/>
        <v>0</v>
      </c>
      <c r="Q68" s="25">
        <f t="shared" ca="1" si="4"/>
        <v>0</v>
      </c>
      <c r="R68" s="25">
        <f t="shared" ca="1" si="4"/>
        <v>0</v>
      </c>
      <c r="S68" s="25">
        <f t="shared" ca="1" si="4"/>
        <v>0</v>
      </c>
      <c r="T68" s="25">
        <f t="shared" ca="1" si="4"/>
        <v>0</v>
      </c>
      <c r="U68" s="25">
        <f t="shared" ca="1" si="1"/>
        <v>0</v>
      </c>
      <c r="V68" s="25">
        <f t="shared" ca="1" si="1"/>
        <v>0</v>
      </c>
      <c r="W68" s="25">
        <f t="shared" ca="1" si="1"/>
        <v>0</v>
      </c>
      <c r="X68" s="25">
        <f t="shared" ca="1" si="1"/>
        <v>0</v>
      </c>
      <c r="Y68" s="25">
        <f t="shared" ca="1" si="2"/>
        <v>0</v>
      </c>
      <c r="Z68" s="25">
        <f t="shared" ca="1" si="3"/>
        <v>0</v>
      </c>
    </row>
    <row r="69" spans="2:26" ht="18.75" x14ac:dyDescent="0.25">
      <c r="B69" s="49">
        <v>2026</v>
      </c>
      <c r="C69" s="50">
        <v>46143</v>
      </c>
      <c r="D69" s="51" t="s">
        <v>91</v>
      </c>
      <c r="E69" s="52">
        <f t="shared" ca="1" si="4"/>
        <v>0</v>
      </c>
      <c r="F69" s="52">
        <f t="shared" ca="1" si="4"/>
        <v>0</v>
      </c>
      <c r="G69" s="52">
        <f t="shared" ca="1" si="4"/>
        <v>0</v>
      </c>
      <c r="H69" s="52">
        <f t="shared" ca="1" si="4"/>
        <v>0</v>
      </c>
      <c r="I69" s="52">
        <f t="shared" ca="1" si="4"/>
        <v>0</v>
      </c>
      <c r="J69" s="25">
        <f t="shared" ca="1" si="4"/>
        <v>0</v>
      </c>
      <c r="K69" s="25">
        <f t="shared" ca="1" si="4"/>
        <v>0</v>
      </c>
      <c r="L69" s="25">
        <f t="shared" ca="1" si="4"/>
        <v>0</v>
      </c>
      <c r="M69" s="25">
        <f t="shared" ca="1" si="4"/>
        <v>0</v>
      </c>
      <c r="N69" s="25">
        <f t="shared" ca="1" si="4"/>
        <v>0</v>
      </c>
      <c r="O69" s="25">
        <f t="shared" ca="1" si="4"/>
        <v>0</v>
      </c>
      <c r="P69" s="25">
        <f t="shared" ca="1" si="4"/>
        <v>0</v>
      </c>
      <c r="Q69" s="25">
        <f t="shared" ca="1" si="4"/>
        <v>0</v>
      </c>
      <c r="R69" s="25">
        <f t="shared" ca="1" si="4"/>
        <v>0</v>
      </c>
      <c r="S69" s="25">
        <f t="shared" ca="1" si="4"/>
        <v>0</v>
      </c>
      <c r="T69" s="25">
        <f t="shared" ca="1" si="4"/>
        <v>0</v>
      </c>
      <c r="U69" s="25">
        <f t="shared" ref="U69:X69" ca="1" si="5">SUMIF(INDIRECT("'" &amp; $D69 &amp; "'!G62:G1059"), U$52, INDIRECT("'" &amp; $D69 &amp; "'!K62:K1059"))</f>
        <v>0</v>
      </c>
      <c r="V69" s="25">
        <f t="shared" ca="1" si="5"/>
        <v>0</v>
      </c>
      <c r="W69" s="25">
        <f t="shared" ca="1" si="5"/>
        <v>0</v>
      </c>
      <c r="X69" s="25">
        <f t="shared" ca="1" si="5"/>
        <v>0</v>
      </c>
      <c r="Y69" s="25">
        <f t="shared" ca="1" si="2"/>
        <v>0</v>
      </c>
      <c r="Z69" s="25">
        <f t="shared" ca="1" si="3"/>
        <v>0</v>
      </c>
    </row>
    <row r="70" spans="2:26" ht="18.75" x14ac:dyDescent="0.25">
      <c r="B70" s="49">
        <v>2026</v>
      </c>
      <c r="C70" s="50">
        <v>46174</v>
      </c>
      <c r="D70" s="51" t="s">
        <v>92</v>
      </c>
      <c r="E70" s="52">
        <f t="shared" ca="1" si="4"/>
        <v>0</v>
      </c>
      <c r="F70" s="52">
        <f t="shared" ca="1" si="4"/>
        <v>0</v>
      </c>
      <c r="G70" s="52">
        <f t="shared" ca="1" si="4"/>
        <v>0</v>
      </c>
      <c r="H70" s="52">
        <f t="shared" ca="1" si="4"/>
        <v>0</v>
      </c>
      <c r="I70" s="52">
        <f t="shared" ca="1" si="4"/>
        <v>0</v>
      </c>
      <c r="J70" s="25">
        <f t="shared" ca="1" si="4"/>
        <v>0</v>
      </c>
      <c r="K70" s="25">
        <f t="shared" ca="1" si="4"/>
        <v>0</v>
      </c>
      <c r="L70" s="25">
        <f t="shared" ca="1" si="4"/>
        <v>0</v>
      </c>
      <c r="M70" s="25">
        <f t="shared" ca="1" si="4"/>
        <v>0</v>
      </c>
      <c r="N70" s="25">
        <f t="shared" ca="1" si="4"/>
        <v>0</v>
      </c>
      <c r="O70" s="25">
        <f t="shared" ca="1" si="4"/>
        <v>0</v>
      </c>
      <c r="P70" s="25">
        <f t="shared" ca="1" si="4"/>
        <v>0</v>
      </c>
      <c r="Q70" s="25">
        <f t="shared" ca="1" si="4"/>
        <v>0</v>
      </c>
      <c r="R70" s="25">
        <f t="shared" ca="1" si="4"/>
        <v>0</v>
      </c>
      <c r="S70" s="25">
        <f t="shared" ca="1" si="4"/>
        <v>0</v>
      </c>
      <c r="T70" s="25">
        <f t="shared" ref="T70:X76" ca="1" si="6">SUMIF(INDIRECT("'" &amp; $D70 &amp; "'!G62:G1059"), T$52, INDIRECT("'" &amp; $D70 &amp; "'!K62:K1059"))</f>
        <v>0</v>
      </c>
      <c r="U70" s="25">
        <f t="shared" ca="1" si="6"/>
        <v>0</v>
      </c>
      <c r="V70" s="25">
        <f t="shared" ca="1" si="6"/>
        <v>0</v>
      </c>
      <c r="W70" s="25">
        <f t="shared" ca="1" si="6"/>
        <v>0</v>
      </c>
      <c r="X70" s="25">
        <f t="shared" ca="1" si="6"/>
        <v>0</v>
      </c>
      <c r="Y70" s="25">
        <f t="shared" ca="1" si="2"/>
        <v>0</v>
      </c>
      <c r="Z70" s="25">
        <f t="shared" ca="1" si="3"/>
        <v>0</v>
      </c>
    </row>
    <row r="71" spans="2:26" ht="18.75" x14ac:dyDescent="0.25">
      <c r="B71" s="49">
        <v>2026</v>
      </c>
      <c r="C71" s="50">
        <v>46204</v>
      </c>
      <c r="D71" s="51" t="s">
        <v>93</v>
      </c>
      <c r="E71" s="52">
        <f t="shared" ref="E71:T76" ca="1" si="7">SUMIF(INDIRECT("'" &amp; $D71 &amp; "'!G62:G1059"), E$52, INDIRECT("'" &amp; $D71 &amp; "'!K62:K1059"))</f>
        <v>0</v>
      </c>
      <c r="F71" s="52">
        <f t="shared" ca="1" si="7"/>
        <v>0</v>
      </c>
      <c r="G71" s="52">
        <f t="shared" ca="1" si="7"/>
        <v>0</v>
      </c>
      <c r="H71" s="52">
        <f t="shared" ca="1" si="7"/>
        <v>0</v>
      </c>
      <c r="I71" s="52">
        <f t="shared" ca="1" si="7"/>
        <v>0</v>
      </c>
      <c r="J71" s="25">
        <f t="shared" ca="1" si="7"/>
        <v>0</v>
      </c>
      <c r="K71" s="25">
        <f t="shared" ca="1" si="7"/>
        <v>0</v>
      </c>
      <c r="L71" s="25">
        <f t="shared" ca="1" si="7"/>
        <v>0</v>
      </c>
      <c r="M71" s="25">
        <f t="shared" ca="1" si="7"/>
        <v>0</v>
      </c>
      <c r="N71" s="25">
        <f t="shared" ca="1" si="7"/>
        <v>0</v>
      </c>
      <c r="O71" s="25">
        <f t="shared" ca="1" si="7"/>
        <v>0</v>
      </c>
      <c r="P71" s="25">
        <f t="shared" ca="1" si="7"/>
        <v>0</v>
      </c>
      <c r="Q71" s="25">
        <f t="shared" ca="1" si="7"/>
        <v>0</v>
      </c>
      <c r="R71" s="25">
        <f t="shared" ca="1" si="7"/>
        <v>0</v>
      </c>
      <c r="S71" s="25">
        <f t="shared" ca="1" si="7"/>
        <v>0</v>
      </c>
      <c r="T71" s="25">
        <f t="shared" ca="1" si="7"/>
        <v>0</v>
      </c>
      <c r="U71" s="25">
        <f t="shared" ca="1" si="6"/>
        <v>0</v>
      </c>
      <c r="V71" s="25">
        <f t="shared" ca="1" si="6"/>
        <v>0</v>
      </c>
      <c r="W71" s="25">
        <f t="shared" ca="1" si="6"/>
        <v>0</v>
      </c>
      <c r="X71" s="25">
        <f t="shared" ca="1" si="6"/>
        <v>0</v>
      </c>
      <c r="Y71" s="25">
        <f t="shared" ca="1" si="2"/>
        <v>0</v>
      </c>
      <c r="Z71" s="25">
        <f t="shared" ca="1" si="3"/>
        <v>0</v>
      </c>
    </row>
    <row r="72" spans="2:26" ht="18.75" x14ac:dyDescent="0.25">
      <c r="B72" s="49">
        <v>2026</v>
      </c>
      <c r="C72" s="50">
        <v>46235</v>
      </c>
      <c r="D72" s="51" t="s">
        <v>94</v>
      </c>
      <c r="E72" s="52">
        <f t="shared" ca="1" si="7"/>
        <v>0</v>
      </c>
      <c r="F72" s="52">
        <f t="shared" ca="1" si="7"/>
        <v>0</v>
      </c>
      <c r="G72" s="52">
        <f t="shared" ca="1" si="7"/>
        <v>0</v>
      </c>
      <c r="H72" s="52">
        <f t="shared" ca="1" si="7"/>
        <v>0</v>
      </c>
      <c r="I72" s="52">
        <f t="shared" ca="1" si="7"/>
        <v>0</v>
      </c>
      <c r="J72" s="25">
        <f t="shared" ca="1" si="7"/>
        <v>0</v>
      </c>
      <c r="K72" s="25">
        <f t="shared" ca="1" si="7"/>
        <v>0</v>
      </c>
      <c r="L72" s="25">
        <f t="shared" ca="1" si="7"/>
        <v>0</v>
      </c>
      <c r="M72" s="25">
        <f t="shared" ca="1" si="7"/>
        <v>0</v>
      </c>
      <c r="N72" s="25">
        <f t="shared" ca="1" si="7"/>
        <v>0</v>
      </c>
      <c r="O72" s="25">
        <f t="shared" ca="1" si="7"/>
        <v>0</v>
      </c>
      <c r="P72" s="25">
        <f t="shared" ca="1" si="7"/>
        <v>0</v>
      </c>
      <c r="Q72" s="25">
        <f t="shared" ca="1" si="7"/>
        <v>0</v>
      </c>
      <c r="R72" s="25">
        <f t="shared" ca="1" si="7"/>
        <v>0</v>
      </c>
      <c r="S72" s="25">
        <f t="shared" ca="1" si="7"/>
        <v>0</v>
      </c>
      <c r="T72" s="25">
        <f t="shared" ca="1" si="7"/>
        <v>0</v>
      </c>
      <c r="U72" s="25">
        <f t="shared" ca="1" si="6"/>
        <v>0</v>
      </c>
      <c r="V72" s="25">
        <f t="shared" ca="1" si="6"/>
        <v>0</v>
      </c>
      <c r="W72" s="25">
        <f t="shared" ca="1" si="6"/>
        <v>0</v>
      </c>
      <c r="X72" s="25">
        <f t="shared" ca="1" si="6"/>
        <v>0</v>
      </c>
      <c r="Y72" s="25">
        <f t="shared" ca="1" si="2"/>
        <v>0</v>
      </c>
      <c r="Z72" s="25">
        <f t="shared" ca="1" si="3"/>
        <v>0</v>
      </c>
    </row>
    <row r="73" spans="2:26" ht="18.75" x14ac:dyDescent="0.25">
      <c r="B73" s="49">
        <v>2026</v>
      </c>
      <c r="C73" s="50">
        <v>46266</v>
      </c>
      <c r="D73" s="51" t="s">
        <v>95</v>
      </c>
      <c r="E73" s="52">
        <f t="shared" ca="1" si="7"/>
        <v>0</v>
      </c>
      <c r="F73" s="52">
        <f t="shared" ca="1" si="7"/>
        <v>0</v>
      </c>
      <c r="G73" s="52">
        <f t="shared" ca="1" si="7"/>
        <v>0</v>
      </c>
      <c r="H73" s="52">
        <f t="shared" ca="1" si="7"/>
        <v>0</v>
      </c>
      <c r="I73" s="52">
        <f t="shared" ca="1" si="7"/>
        <v>0</v>
      </c>
      <c r="J73" s="25">
        <f t="shared" ca="1" si="7"/>
        <v>0</v>
      </c>
      <c r="K73" s="25">
        <f t="shared" ca="1" si="7"/>
        <v>0</v>
      </c>
      <c r="L73" s="25">
        <f t="shared" ca="1" si="7"/>
        <v>0</v>
      </c>
      <c r="M73" s="25">
        <f t="shared" ca="1" si="7"/>
        <v>0</v>
      </c>
      <c r="N73" s="25">
        <f t="shared" ca="1" si="7"/>
        <v>0</v>
      </c>
      <c r="O73" s="25">
        <f t="shared" ca="1" si="7"/>
        <v>0</v>
      </c>
      <c r="P73" s="25">
        <f t="shared" ca="1" si="7"/>
        <v>0</v>
      </c>
      <c r="Q73" s="25">
        <f t="shared" ca="1" si="7"/>
        <v>0</v>
      </c>
      <c r="R73" s="25">
        <f t="shared" ca="1" si="7"/>
        <v>0</v>
      </c>
      <c r="S73" s="25">
        <f t="shared" ca="1" si="7"/>
        <v>0</v>
      </c>
      <c r="T73" s="25">
        <f t="shared" ca="1" si="7"/>
        <v>0</v>
      </c>
      <c r="U73" s="25">
        <f t="shared" ca="1" si="6"/>
        <v>0</v>
      </c>
      <c r="V73" s="25">
        <f t="shared" ca="1" si="6"/>
        <v>0</v>
      </c>
      <c r="W73" s="25">
        <f t="shared" ca="1" si="6"/>
        <v>0</v>
      </c>
      <c r="X73" s="25">
        <f t="shared" ca="1" si="6"/>
        <v>0</v>
      </c>
      <c r="Y73" s="25">
        <f t="shared" ca="1" si="2"/>
        <v>0</v>
      </c>
      <c r="Z73" s="25">
        <f t="shared" ca="1" si="3"/>
        <v>0</v>
      </c>
    </row>
    <row r="74" spans="2:26" ht="18.75" x14ac:dyDescent="0.25">
      <c r="B74" s="49">
        <v>2026</v>
      </c>
      <c r="C74" s="50">
        <v>46296</v>
      </c>
      <c r="D74" s="51" t="s">
        <v>96</v>
      </c>
      <c r="E74" s="52">
        <f t="shared" ca="1" si="7"/>
        <v>0</v>
      </c>
      <c r="F74" s="52">
        <f t="shared" ca="1" si="7"/>
        <v>0</v>
      </c>
      <c r="G74" s="52">
        <f t="shared" ca="1" si="7"/>
        <v>0</v>
      </c>
      <c r="H74" s="52">
        <f t="shared" ca="1" si="7"/>
        <v>0</v>
      </c>
      <c r="I74" s="52">
        <f t="shared" ca="1" si="7"/>
        <v>0</v>
      </c>
      <c r="J74" s="25">
        <f t="shared" ca="1" si="7"/>
        <v>0</v>
      </c>
      <c r="K74" s="25">
        <f t="shared" ca="1" si="7"/>
        <v>0</v>
      </c>
      <c r="L74" s="25">
        <f t="shared" ca="1" si="7"/>
        <v>0</v>
      </c>
      <c r="M74" s="25">
        <f t="shared" ca="1" si="7"/>
        <v>0</v>
      </c>
      <c r="N74" s="25">
        <f t="shared" ca="1" si="7"/>
        <v>0</v>
      </c>
      <c r="O74" s="25">
        <f t="shared" ca="1" si="7"/>
        <v>0</v>
      </c>
      <c r="P74" s="25">
        <f t="shared" ca="1" si="7"/>
        <v>0</v>
      </c>
      <c r="Q74" s="25">
        <f t="shared" ca="1" si="7"/>
        <v>0</v>
      </c>
      <c r="R74" s="25">
        <f t="shared" ca="1" si="7"/>
        <v>0</v>
      </c>
      <c r="S74" s="25">
        <f t="shared" ca="1" si="7"/>
        <v>0</v>
      </c>
      <c r="T74" s="25">
        <f t="shared" ca="1" si="7"/>
        <v>0</v>
      </c>
      <c r="U74" s="25">
        <f t="shared" ca="1" si="6"/>
        <v>0</v>
      </c>
      <c r="V74" s="25">
        <f t="shared" ca="1" si="6"/>
        <v>0</v>
      </c>
      <c r="W74" s="25">
        <f t="shared" ca="1" si="6"/>
        <v>0</v>
      </c>
      <c r="X74" s="25">
        <f t="shared" ca="1" si="6"/>
        <v>0</v>
      </c>
      <c r="Y74" s="25">
        <f t="shared" ca="1" si="2"/>
        <v>0</v>
      </c>
      <c r="Z74" s="25">
        <f t="shared" ca="1" si="3"/>
        <v>0</v>
      </c>
    </row>
    <row r="75" spans="2:26" ht="18.75" x14ac:dyDescent="0.25">
      <c r="B75" s="49">
        <v>2026</v>
      </c>
      <c r="C75" s="50">
        <v>46327</v>
      </c>
      <c r="D75" s="51" t="s">
        <v>97</v>
      </c>
      <c r="E75" s="52">
        <f t="shared" ca="1" si="7"/>
        <v>0</v>
      </c>
      <c r="F75" s="52">
        <f t="shared" ca="1" si="7"/>
        <v>0</v>
      </c>
      <c r="G75" s="52">
        <f t="shared" ca="1" si="7"/>
        <v>0</v>
      </c>
      <c r="H75" s="52">
        <f t="shared" ca="1" si="7"/>
        <v>0</v>
      </c>
      <c r="I75" s="52">
        <f t="shared" ca="1" si="7"/>
        <v>0</v>
      </c>
      <c r="J75" s="25">
        <f t="shared" ca="1" si="7"/>
        <v>0</v>
      </c>
      <c r="K75" s="25">
        <f t="shared" ca="1" si="7"/>
        <v>0</v>
      </c>
      <c r="L75" s="25">
        <f t="shared" ca="1" si="7"/>
        <v>0</v>
      </c>
      <c r="M75" s="25">
        <f t="shared" ca="1" si="7"/>
        <v>0</v>
      </c>
      <c r="N75" s="25">
        <f t="shared" ca="1" si="7"/>
        <v>0</v>
      </c>
      <c r="O75" s="25">
        <f t="shared" ca="1" si="7"/>
        <v>0</v>
      </c>
      <c r="P75" s="25">
        <f t="shared" ca="1" si="7"/>
        <v>0</v>
      </c>
      <c r="Q75" s="25">
        <f t="shared" ca="1" si="7"/>
        <v>0</v>
      </c>
      <c r="R75" s="25">
        <f t="shared" ca="1" si="7"/>
        <v>0</v>
      </c>
      <c r="S75" s="25">
        <f t="shared" ca="1" si="7"/>
        <v>0</v>
      </c>
      <c r="T75" s="25">
        <f t="shared" ca="1" si="7"/>
        <v>0</v>
      </c>
      <c r="U75" s="25">
        <f t="shared" ca="1" si="6"/>
        <v>0</v>
      </c>
      <c r="V75" s="25">
        <f t="shared" ca="1" si="6"/>
        <v>0</v>
      </c>
      <c r="W75" s="25">
        <f t="shared" ca="1" si="6"/>
        <v>0</v>
      </c>
      <c r="X75" s="25">
        <f t="shared" ca="1" si="6"/>
        <v>0</v>
      </c>
      <c r="Y75" s="25">
        <f t="shared" ca="1" si="2"/>
        <v>0</v>
      </c>
      <c r="Z75" s="25">
        <f t="shared" ca="1" si="3"/>
        <v>0</v>
      </c>
    </row>
    <row r="76" spans="2:26" ht="18.75" x14ac:dyDescent="0.25">
      <c r="B76" s="49">
        <v>2026</v>
      </c>
      <c r="C76" s="50">
        <v>46357</v>
      </c>
      <c r="D76" s="51" t="s">
        <v>98</v>
      </c>
      <c r="E76" s="52">
        <f t="shared" ca="1" si="7"/>
        <v>0</v>
      </c>
      <c r="F76" s="52">
        <f t="shared" ca="1" si="7"/>
        <v>0</v>
      </c>
      <c r="G76" s="52">
        <f t="shared" ca="1" si="7"/>
        <v>0</v>
      </c>
      <c r="H76" s="52">
        <f t="shared" ca="1" si="7"/>
        <v>0</v>
      </c>
      <c r="I76" s="52">
        <f t="shared" ca="1" si="7"/>
        <v>0</v>
      </c>
      <c r="J76" s="25">
        <f t="shared" ca="1" si="7"/>
        <v>0</v>
      </c>
      <c r="K76" s="25">
        <f t="shared" ca="1" si="7"/>
        <v>0</v>
      </c>
      <c r="L76" s="25">
        <f t="shared" ca="1" si="7"/>
        <v>0</v>
      </c>
      <c r="M76" s="25">
        <f t="shared" ca="1" si="7"/>
        <v>0</v>
      </c>
      <c r="N76" s="25">
        <f t="shared" ca="1" si="7"/>
        <v>0</v>
      </c>
      <c r="O76" s="25">
        <f t="shared" ca="1" si="7"/>
        <v>0</v>
      </c>
      <c r="P76" s="25">
        <f t="shared" ca="1" si="7"/>
        <v>0</v>
      </c>
      <c r="Q76" s="25">
        <f t="shared" ca="1" si="7"/>
        <v>0</v>
      </c>
      <c r="R76" s="25">
        <f t="shared" ca="1" si="7"/>
        <v>0</v>
      </c>
      <c r="S76" s="25">
        <f t="shared" ca="1" si="7"/>
        <v>0</v>
      </c>
      <c r="T76" s="25">
        <f t="shared" ca="1" si="7"/>
        <v>0</v>
      </c>
      <c r="U76" s="25">
        <f t="shared" ca="1" si="6"/>
        <v>0</v>
      </c>
      <c r="V76" s="25">
        <f t="shared" ca="1" si="6"/>
        <v>0</v>
      </c>
      <c r="W76" s="25">
        <f t="shared" ca="1" si="6"/>
        <v>0</v>
      </c>
      <c r="X76" s="25">
        <f t="shared" ca="1" si="6"/>
        <v>0</v>
      </c>
      <c r="Y76" s="25">
        <f t="shared" ca="1" si="2"/>
        <v>0</v>
      </c>
      <c r="Z76" s="25">
        <f t="shared" ca="1" si="3"/>
        <v>0</v>
      </c>
    </row>
  </sheetData>
  <mergeCells count="11">
    <mergeCell ref="H46:I46"/>
    <mergeCell ref="B3:C3"/>
    <mergeCell ref="B6:C6"/>
    <mergeCell ref="H12:I12"/>
    <mergeCell ref="O12:Q12"/>
    <mergeCell ref="O29:P29"/>
    <mergeCell ref="K12:M12"/>
    <mergeCell ref="B9:C9"/>
    <mergeCell ref="K29:M29"/>
    <mergeCell ref="H29:I29"/>
    <mergeCell ref="H45:I45"/>
  </mergeCells>
  <phoneticPr fontId="18" type="noConversion"/>
  <conditionalFormatting sqref="K14:M25">
    <cfRule type="expression" dxfId="997" priority="47">
      <formula>$H40="Pago"</formula>
    </cfRule>
  </conditionalFormatting>
  <conditionalFormatting sqref="K31:M42">
    <cfRule type="expression" dxfId="996" priority="5">
      <formula>$H57="Pago"</formula>
    </cfRule>
  </conditionalFormatting>
  <conditionalFormatting sqref="O14:Q25">
    <cfRule type="expression" dxfId="995" priority="2">
      <formula>$H40="Pago"</formula>
    </cfRule>
  </conditionalFormatting>
  <conditionalFormatting sqref="O31:P42">
    <cfRule type="expression" dxfId="994" priority="1">
      <formula>$H57="Pago"</formula>
    </cfRule>
  </conditionalFormatting>
  <pageMargins left="0.511811024" right="0.511811024" top="0.78740157499999996" bottom="0.78740157499999996" header="0.31496062000000002" footer="0.31496062000000002"/>
  <ignoredErrors>
    <ignoredError sqref="P14 P15:P16 P17:P25 Q14:Q25 L14:M25 L31:M42 P31:P42" unlockedFormula="1"/>
    <ignoredError sqref="E65:E76 E53:V64" calculatedColumn="1"/>
  </ignoredErrors>
  <drawing r:id="rId1"/>
  <tableParts count="1">
    <tablePart r:id="rId2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3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3B2359-9FF8-4677-8F8D-BF76479F3D61}">
  <sheetPr codeName="Planilha2"/>
  <dimension ref="C4:L38"/>
  <sheetViews>
    <sheetView showGridLines="0" zoomScale="90" zoomScaleNormal="90" workbookViewId="0"/>
  </sheetViews>
  <sheetFormatPr defaultColWidth="9.140625" defaultRowHeight="15" x14ac:dyDescent="0.25"/>
  <cols>
    <col min="1" max="1" width="3.7109375" style="1" customWidth="1"/>
    <col min="2" max="2" width="5.7109375" style="1" customWidth="1"/>
    <col min="3" max="9" width="9.140625" style="1"/>
    <col min="10" max="10" width="40" style="1" customWidth="1"/>
    <col min="11" max="16384" width="9.140625" style="1"/>
  </cols>
  <sheetData>
    <row r="4" spans="3:12" ht="85.5" customHeight="1" x14ac:dyDescent="0.25">
      <c r="C4" s="4"/>
      <c r="D4" s="4"/>
      <c r="E4" s="4"/>
      <c r="F4" s="4"/>
      <c r="G4" s="4"/>
      <c r="H4" s="4"/>
      <c r="I4" s="4"/>
      <c r="J4" s="4"/>
      <c r="K4" s="4"/>
      <c r="L4" s="4"/>
    </row>
    <row r="5" spans="3:12" ht="15.75" x14ac:dyDescent="0.25">
      <c r="C5" s="4"/>
      <c r="D5" s="5"/>
      <c r="E5" s="5"/>
      <c r="F5" s="5"/>
      <c r="G5" s="5"/>
      <c r="H5" s="5"/>
      <c r="I5" s="5"/>
      <c r="J5" s="5"/>
      <c r="K5" s="4"/>
      <c r="L5" s="4"/>
    </row>
    <row r="6" spans="3:12" x14ac:dyDescent="0.25">
      <c r="C6" s="4"/>
      <c r="D6" s="4"/>
      <c r="E6" s="4"/>
      <c r="F6" s="4"/>
      <c r="G6" s="4"/>
      <c r="H6" s="4"/>
      <c r="I6" s="4"/>
      <c r="J6" s="4"/>
      <c r="K6" s="4"/>
      <c r="L6" s="4"/>
    </row>
    <row r="7" spans="3:12" ht="24.75" customHeight="1" thickBot="1" x14ac:dyDescent="0.3">
      <c r="C7" s="4"/>
      <c r="D7" s="149" t="s">
        <v>29</v>
      </c>
      <c r="E7" s="149"/>
      <c r="F7" s="149"/>
      <c r="G7" s="4"/>
      <c r="H7" s="4"/>
      <c r="I7" s="4"/>
      <c r="J7" s="6" t="s">
        <v>30</v>
      </c>
      <c r="K7" s="6"/>
      <c r="L7" s="6"/>
    </row>
    <row r="8" spans="3:12" ht="24.75" customHeight="1" thickBot="1" x14ac:dyDescent="0.3">
      <c r="C8" s="4"/>
      <c r="D8" s="146" t="s">
        <v>158</v>
      </c>
      <c r="E8" s="147"/>
      <c r="F8" s="148"/>
      <c r="G8" s="4"/>
      <c r="H8" s="4"/>
      <c r="I8" s="4"/>
      <c r="J8" s="59" t="s">
        <v>50</v>
      </c>
      <c r="K8" s="4"/>
      <c r="L8" s="4"/>
    </row>
    <row r="9" spans="3:12" ht="24.75" customHeight="1" thickBot="1" x14ac:dyDescent="0.3">
      <c r="C9" s="4"/>
      <c r="D9" s="149" t="s">
        <v>31</v>
      </c>
      <c r="E9" s="149"/>
      <c r="F9" s="149"/>
      <c r="G9" s="4"/>
      <c r="H9" s="4"/>
      <c r="I9" s="4"/>
      <c r="J9" s="60" t="s">
        <v>48</v>
      </c>
      <c r="K9" s="4"/>
      <c r="L9" s="4"/>
    </row>
    <row r="10" spans="3:12" ht="24.75" customHeight="1" thickBot="1" x14ac:dyDescent="0.3">
      <c r="C10" s="4"/>
      <c r="D10" s="146" t="s">
        <v>33</v>
      </c>
      <c r="E10" s="147"/>
      <c r="F10" s="148"/>
      <c r="G10" s="4"/>
      <c r="H10" s="4"/>
      <c r="I10" s="4"/>
      <c r="J10" s="60" t="s">
        <v>150</v>
      </c>
      <c r="K10" s="4"/>
      <c r="L10" s="4"/>
    </row>
    <row r="11" spans="3:12" ht="24.75" customHeight="1" thickBot="1" x14ac:dyDescent="0.3">
      <c r="C11" s="4"/>
      <c r="D11" s="149" t="s">
        <v>32</v>
      </c>
      <c r="E11" s="149"/>
      <c r="F11" s="149"/>
      <c r="G11" s="4"/>
      <c r="H11" s="4"/>
      <c r="I11" s="4"/>
      <c r="J11" s="60" t="s">
        <v>8</v>
      </c>
      <c r="K11" s="4"/>
      <c r="L11" s="4"/>
    </row>
    <row r="12" spans="3:12" ht="24.75" customHeight="1" thickBot="1" x14ac:dyDescent="0.3">
      <c r="C12" s="4"/>
      <c r="D12" s="146" t="s">
        <v>53</v>
      </c>
      <c r="E12" s="147"/>
      <c r="F12" s="148"/>
      <c r="G12" s="4"/>
      <c r="H12" s="4"/>
      <c r="I12" s="4"/>
      <c r="J12" s="60" t="s">
        <v>146</v>
      </c>
      <c r="K12" s="4"/>
      <c r="L12" s="4"/>
    </row>
    <row r="13" spans="3:12" ht="24.75" customHeight="1" thickBot="1" x14ac:dyDescent="0.3">
      <c r="C13" s="4"/>
      <c r="D13" s="149" t="s">
        <v>34</v>
      </c>
      <c r="E13" s="149"/>
      <c r="F13" s="149"/>
      <c r="G13" s="4"/>
      <c r="H13" s="4"/>
      <c r="I13" s="4"/>
      <c r="J13" s="60" t="s">
        <v>55</v>
      </c>
      <c r="K13" s="4"/>
      <c r="L13" s="4"/>
    </row>
    <row r="14" spans="3:12" ht="24.75" customHeight="1" thickBot="1" x14ac:dyDescent="0.3">
      <c r="C14" s="4"/>
      <c r="D14" s="146" t="s">
        <v>146</v>
      </c>
      <c r="E14" s="147"/>
      <c r="F14" s="148"/>
      <c r="G14" s="4"/>
      <c r="H14" s="4"/>
      <c r="I14" s="4"/>
      <c r="J14" s="60" t="s">
        <v>47</v>
      </c>
      <c r="K14" s="4"/>
      <c r="L14" s="4"/>
    </row>
    <row r="15" spans="3:12" ht="24.75" customHeight="1" x14ac:dyDescent="0.25">
      <c r="C15" s="4"/>
      <c r="D15" s="4"/>
      <c r="E15" s="4"/>
      <c r="F15" s="4"/>
      <c r="G15" s="4"/>
      <c r="H15" s="4"/>
      <c r="I15" s="4"/>
      <c r="J15" s="60" t="s">
        <v>51</v>
      </c>
      <c r="K15" s="4"/>
      <c r="L15" s="4"/>
    </row>
    <row r="16" spans="3:12" ht="24.75" customHeight="1" x14ac:dyDescent="0.25">
      <c r="C16" s="4"/>
      <c r="D16" s="4"/>
      <c r="E16" s="4"/>
      <c r="F16" s="4"/>
      <c r="G16" s="4"/>
      <c r="H16" s="4"/>
      <c r="I16" s="4"/>
      <c r="J16" s="60" t="s">
        <v>49</v>
      </c>
      <c r="K16" s="4"/>
      <c r="L16" s="4"/>
    </row>
    <row r="17" spans="3:12" ht="24.75" customHeight="1" x14ac:dyDescent="0.25">
      <c r="C17" s="4"/>
      <c r="D17" s="4"/>
      <c r="E17" s="4"/>
      <c r="F17" s="4"/>
      <c r="G17" s="4"/>
      <c r="H17" s="4"/>
      <c r="I17" s="4"/>
      <c r="J17" s="60" t="s">
        <v>149</v>
      </c>
      <c r="K17" s="4"/>
      <c r="L17" s="4"/>
    </row>
    <row r="18" spans="3:12" ht="24.75" customHeight="1" thickBot="1" x14ac:dyDescent="0.3">
      <c r="C18" s="4"/>
      <c r="D18" s="150" t="s">
        <v>35</v>
      </c>
      <c r="E18" s="150"/>
      <c r="F18" s="150"/>
      <c r="G18" s="4"/>
      <c r="H18" s="4"/>
      <c r="I18" s="4"/>
      <c r="J18" s="60" t="s">
        <v>14</v>
      </c>
      <c r="K18" s="4"/>
      <c r="L18" s="4"/>
    </row>
    <row r="19" spans="3:12" ht="24.75" customHeight="1" thickBot="1" x14ac:dyDescent="0.3">
      <c r="C19" s="4"/>
      <c r="D19" s="146" t="s">
        <v>40</v>
      </c>
      <c r="E19" s="147"/>
      <c r="F19" s="148"/>
      <c r="G19" s="4"/>
      <c r="H19" s="4"/>
      <c r="I19" s="4"/>
      <c r="J19" s="60" t="s">
        <v>54</v>
      </c>
      <c r="K19" s="4"/>
      <c r="L19" s="4"/>
    </row>
    <row r="20" spans="3:12" ht="24.75" customHeight="1" thickBot="1" x14ac:dyDescent="0.3">
      <c r="C20" s="4"/>
      <c r="D20" s="146" t="s">
        <v>152</v>
      </c>
      <c r="E20" s="147"/>
      <c r="F20" s="148"/>
      <c r="G20" s="4"/>
      <c r="H20" s="4"/>
      <c r="I20" s="4"/>
      <c r="J20" s="60" t="s">
        <v>13</v>
      </c>
      <c r="K20" s="4"/>
      <c r="L20" s="4"/>
    </row>
    <row r="21" spans="3:12" ht="24.75" customHeight="1" thickBot="1" x14ac:dyDescent="0.3">
      <c r="C21" s="4"/>
      <c r="D21" s="146" t="s">
        <v>153</v>
      </c>
      <c r="E21" s="147"/>
      <c r="F21" s="148"/>
      <c r="G21" s="4"/>
      <c r="H21" s="4"/>
      <c r="I21" s="4"/>
      <c r="J21" s="60" t="s">
        <v>16</v>
      </c>
      <c r="K21" s="4"/>
      <c r="L21" s="4"/>
    </row>
    <row r="22" spans="3:12" ht="24.75" customHeight="1" thickBot="1" x14ac:dyDescent="0.3">
      <c r="C22" s="4"/>
      <c r="D22" s="146" t="s">
        <v>41</v>
      </c>
      <c r="E22" s="147"/>
      <c r="F22" s="148"/>
      <c r="G22" s="4"/>
      <c r="H22" s="4"/>
      <c r="I22" s="4"/>
      <c r="J22" s="60" t="s">
        <v>53</v>
      </c>
      <c r="K22" s="4"/>
      <c r="L22" s="4"/>
    </row>
    <row r="23" spans="3:12" ht="24.75" customHeight="1" thickBot="1" x14ac:dyDescent="0.3">
      <c r="C23" s="4"/>
      <c r="D23" s="146" t="s">
        <v>154</v>
      </c>
      <c r="E23" s="147"/>
      <c r="F23" s="148"/>
      <c r="G23" s="4"/>
      <c r="H23" s="4"/>
      <c r="I23" s="4"/>
      <c r="J23" s="60" t="s">
        <v>15</v>
      </c>
      <c r="K23" s="4"/>
      <c r="L23" s="4"/>
    </row>
    <row r="24" spans="3:12" ht="24.75" customHeight="1" thickBot="1" x14ac:dyDescent="0.3">
      <c r="C24" s="4"/>
      <c r="D24" s="146" t="s">
        <v>155</v>
      </c>
      <c r="E24" s="147"/>
      <c r="F24" s="148"/>
      <c r="G24" s="4"/>
      <c r="H24" s="4"/>
      <c r="I24" s="4"/>
      <c r="J24" s="60" t="s">
        <v>52</v>
      </c>
      <c r="K24" s="4"/>
      <c r="L24" s="4"/>
    </row>
    <row r="25" spans="3:12" ht="24.75" customHeight="1" thickBot="1" x14ac:dyDescent="0.3">
      <c r="C25" s="4"/>
      <c r="D25" s="146" t="s">
        <v>156</v>
      </c>
      <c r="E25" s="147"/>
      <c r="F25" s="148"/>
      <c r="G25" s="4"/>
      <c r="H25" s="4"/>
      <c r="I25" s="4"/>
      <c r="J25" s="60" t="s">
        <v>12</v>
      </c>
      <c r="K25" s="4"/>
      <c r="L25" s="4"/>
    </row>
    <row r="26" spans="3:12" ht="24.75" customHeight="1" thickBot="1" x14ac:dyDescent="0.3">
      <c r="C26" s="4"/>
      <c r="D26" s="146" t="s">
        <v>38</v>
      </c>
      <c r="E26" s="147"/>
      <c r="F26" s="148"/>
      <c r="G26" s="4"/>
      <c r="H26" s="4"/>
      <c r="I26" s="4"/>
      <c r="J26" s="60" t="s">
        <v>10</v>
      </c>
      <c r="K26" s="4"/>
      <c r="L26" s="4"/>
    </row>
    <row r="27" spans="3:12" ht="24.75" customHeight="1" thickBot="1" x14ac:dyDescent="0.3">
      <c r="C27" s="4"/>
      <c r="D27" s="146" t="s">
        <v>36</v>
      </c>
      <c r="E27" s="147"/>
      <c r="F27" s="148"/>
      <c r="G27" s="4"/>
      <c r="H27" s="4"/>
      <c r="I27" s="4"/>
      <c r="J27" s="60" t="s">
        <v>151</v>
      </c>
      <c r="K27" s="4"/>
      <c r="L27" s="4"/>
    </row>
    <row r="28" spans="3:12" ht="24.75" customHeight="1" thickBot="1" x14ac:dyDescent="0.3">
      <c r="C28" s="4"/>
      <c r="D28" s="146" t="s">
        <v>37</v>
      </c>
      <c r="E28" s="147"/>
      <c r="F28" s="148"/>
      <c r="G28" s="4"/>
      <c r="H28" s="4"/>
      <c r="I28" s="4"/>
      <c r="J28" s="4"/>
      <c r="K28" s="4"/>
      <c r="L28" s="4"/>
    </row>
    <row r="29" spans="3:12" ht="24.75" customHeight="1" thickBot="1" x14ac:dyDescent="0.3">
      <c r="C29" s="4"/>
      <c r="D29" s="146" t="s">
        <v>157</v>
      </c>
      <c r="E29" s="147"/>
      <c r="F29" s="148"/>
      <c r="G29" s="4"/>
      <c r="H29" s="4"/>
      <c r="I29" s="4"/>
      <c r="J29" s="4"/>
      <c r="K29" s="4"/>
      <c r="L29" s="4"/>
    </row>
    <row r="30" spans="3:12" ht="24.75" customHeight="1" thickBot="1" x14ac:dyDescent="0.3">
      <c r="C30" s="4"/>
      <c r="D30" s="146" t="s">
        <v>39</v>
      </c>
      <c r="E30" s="147"/>
      <c r="F30" s="148"/>
      <c r="G30" s="4"/>
      <c r="H30" s="4"/>
      <c r="I30" s="4"/>
      <c r="J30" s="4"/>
      <c r="K30" s="4"/>
      <c r="L30" s="4"/>
    </row>
    <row r="31" spans="3:12" ht="24.75" customHeight="1" x14ac:dyDescent="0.25">
      <c r="C31" s="4"/>
      <c r="D31" s="4"/>
      <c r="E31" s="4"/>
      <c r="F31" s="4"/>
      <c r="G31" s="4"/>
      <c r="H31" s="4"/>
      <c r="I31" s="4"/>
      <c r="J31" s="4"/>
      <c r="K31" s="4"/>
      <c r="L31" s="4"/>
    </row>
    <row r="32" spans="3:12" ht="24.75" customHeight="1" x14ac:dyDescent="0.25">
      <c r="C32" s="4"/>
      <c r="D32" s="4"/>
      <c r="E32" s="4"/>
      <c r="F32" s="4"/>
      <c r="G32" s="4"/>
      <c r="H32" s="4"/>
      <c r="I32" s="4"/>
      <c r="J32" s="4"/>
      <c r="K32" s="4"/>
      <c r="L32" s="4"/>
    </row>
    <row r="33" spans="3:12" ht="24.75" customHeight="1" x14ac:dyDescent="0.25">
      <c r="C33" s="4"/>
      <c r="D33" s="4"/>
      <c r="E33" s="4"/>
      <c r="F33" s="4"/>
      <c r="G33" s="4"/>
      <c r="H33" s="4"/>
      <c r="I33" s="4"/>
      <c r="J33" s="4"/>
      <c r="K33" s="4"/>
      <c r="L33" s="4"/>
    </row>
    <row r="34" spans="3:12" ht="24.75" hidden="1" customHeight="1" x14ac:dyDescent="0.25">
      <c r="C34" s="4"/>
      <c r="D34" s="4"/>
      <c r="E34" s="4"/>
      <c r="F34" s="4"/>
      <c r="G34" s="4"/>
      <c r="H34" s="4"/>
      <c r="I34" s="4"/>
      <c r="J34" s="62" t="s">
        <v>33</v>
      </c>
      <c r="K34" s="4"/>
      <c r="L34" s="4"/>
    </row>
    <row r="35" spans="3:12" ht="15" hidden="1" customHeight="1" x14ac:dyDescent="0.25">
      <c r="C35" s="4"/>
      <c r="D35" s="4"/>
      <c r="E35" s="4"/>
      <c r="F35" s="4"/>
      <c r="G35" s="4"/>
      <c r="H35" s="4"/>
      <c r="I35" s="4"/>
      <c r="J35" s="62" t="s">
        <v>42</v>
      </c>
      <c r="K35" s="4"/>
      <c r="L35" s="4"/>
    </row>
    <row r="36" spans="3:12" ht="15" hidden="1" customHeight="1" x14ac:dyDescent="0.25">
      <c r="C36" s="4"/>
      <c r="D36" s="4"/>
      <c r="E36" s="4"/>
      <c r="F36" s="4"/>
      <c r="G36" s="4"/>
      <c r="H36" s="4"/>
      <c r="I36" s="4"/>
      <c r="J36" s="62" t="s">
        <v>43</v>
      </c>
      <c r="K36" s="4"/>
      <c r="L36" s="4"/>
    </row>
    <row r="37" spans="3:12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  <row r="38" spans="3:12" x14ac:dyDescent="0.25">
      <c r="C38" s="4"/>
      <c r="D38" s="4"/>
      <c r="E38" s="4"/>
      <c r="F38" s="4"/>
      <c r="G38" s="4"/>
      <c r="H38" s="4"/>
      <c r="I38" s="4"/>
      <c r="J38" s="4"/>
      <c r="K38" s="4"/>
      <c r="L38" s="4"/>
    </row>
  </sheetData>
  <protectedRanges>
    <protectedRange sqref="J8:J35" name="Categorias de Despesas"/>
    <protectedRange sqref="D12 D14" name="Bloco 2 Gráfico"/>
    <protectedRange sqref="D10" name="Bloco 1 Gráfico"/>
    <protectedRange sqref="D8 D19" name="Tema da Planilha"/>
  </protectedRanges>
  <mergeCells count="21">
    <mergeCell ref="D21:F21"/>
    <mergeCell ref="D7:F7"/>
    <mergeCell ref="D8:F8"/>
    <mergeCell ref="D9:F9"/>
    <mergeCell ref="D10:F10"/>
    <mergeCell ref="D11:F11"/>
    <mergeCell ref="D12:F12"/>
    <mergeCell ref="D13:F13"/>
    <mergeCell ref="D14:F14"/>
    <mergeCell ref="D18:F18"/>
    <mergeCell ref="D19:F19"/>
    <mergeCell ref="D20:F20"/>
    <mergeCell ref="D28:F28"/>
    <mergeCell ref="D29:F29"/>
    <mergeCell ref="D30:F30"/>
    <mergeCell ref="D22:F22"/>
    <mergeCell ref="D23:F23"/>
    <mergeCell ref="D24:F24"/>
    <mergeCell ref="D25:F25"/>
    <mergeCell ref="D26:F26"/>
    <mergeCell ref="D27:F27"/>
  </mergeCells>
  <conditionalFormatting sqref="A1:XFD1048576">
    <cfRule type="expression" dxfId="965" priority="3">
      <formula>$D$8="Escuro"</formula>
    </cfRule>
  </conditionalFormatting>
  <conditionalFormatting sqref="J8:J27 D8:F8 D10:F10 D12:F12 D14:F14 D19:F30">
    <cfRule type="expression" dxfId="964" priority="1">
      <formula>$D$8="Escuro"</formula>
    </cfRule>
  </conditionalFormatting>
  <conditionalFormatting sqref="C3:L38">
    <cfRule type="expression" dxfId="963" priority="2">
      <formula>$D$8="Escuro"</formula>
    </cfRule>
  </conditionalFormatting>
  <dataValidations count="2">
    <dataValidation type="list" allowBlank="1" showInputMessage="1" showErrorMessage="1" sqref="D8:F8" xr:uid="{52E41E35-6CB1-420F-BA95-F954E276257B}">
      <formula1>"Claro,Escuro"</formula1>
    </dataValidation>
    <dataValidation type="list" allowBlank="1" showInputMessage="1" showErrorMessage="1" sqref="D10:F10 D12:F12 D14:F14" xr:uid="{8C44B673-94F7-4CB0-892F-070EAAF1803F}">
      <formula1>ListaGrafico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76C5-D740-41A8-9F94-A8D13512FCD8}">
  <dimension ref="B1:V113"/>
  <sheetViews>
    <sheetView showGridLines="0" zoomScale="90" zoomScaleNormal="90" workbookViewId="0"/>
  </sheetViews>
  <sheetFormatPr defaultColWidth="9.140625" defaultRowHeight="15" zeroHeight="1" x14ac:dyDescent="0.25"/>
  <cols>
    <col min="1" max="1" width="9.140625" style="64"/>
    <col min="2" max="2" width="6.28515625" style="1" customWidth="1"/>
    <col min="3" max="3" width="18.5703125" style="1" customWidth="1"/>
    <col min="4" max="4" width="14.28515625" style="1" customWidth="1"/>
    <col min="5" max="5" width="13.140625" style="1" customWidth="1"/>
    <col min="6" max="6" width="7.42578125" style="1" customWidth="1"/>
    <col min="7" max="7" width="6.140625" style="1" customWidth="1"/>
    <col min="8" max="8" width="5.42578125" style="1" customWidth="1"/>
    <col min="9" max="9" width="18.28515625" style="1" customWidth="1"/>
    <col min="10" max="10" width="19.5703125" style="1" customWidth="1"/>
    <col min="11" max="11" width="17.85546875" style="1" customWidth="1"/>
    <col min="12" max="12" width="19.7109375" style="1" customWidth="1"/>
    <col min="13" max="13" width="16.140625" style="1" bestFit="1" customWidth="1"/>
    <col min="14" max="14" width="10.28515625" style="1" customWidth="1"/>
    <col min="15" max="15" width="7.28515625" style="1" customWidth="1"/>
    <col min="16" max="16" width="9.140625" style="64" customWidth="1"/>
    <col min="17" max="21" width="9.140625" style="64"/>
    <col min="22" max="22" width="20.85546875" style="64" hidden="1" customWidth="1"/>
    <col min="23" max="23" width="19.42578125" style="64" customWidth="1"/>
    <col min="24" max="24" width="17.85546875" style="64" customWidth="1"/>
    <col min="25" max="16384" width="9.140625" style="64"/>
  </cols>
  <sheetData>
    <row r="1" spans="2:22" x14ac:dyDescent="0.25"/>
    <row r="2" spans="2:22" x14ac:dyDescent="0.25"/>
    <row r="3" spans="2:22" x14ac:dyDescent="0.25"/>
    <row r="4" spans="2:22" x14ac:dyDescent="0.25"/>
    <row r="5" spans="2:22" x14ac:dyDescent="0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V5" s="65" t="s">
        <v>107</v>
      </c>
    </row>
    <row r="6" spans="2:22" x14ac:dyDescent="0.25"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V6" s="66" t="s">
        <v>112</v>
      </c>
    </row>
    <row r="7" spans="2:22" x14ac:dyDescent="0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</row>
    <row r="8" spans="2:22" x14ac:dyDescent="0.25"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V8" s="65" t="s">
        <v>108</v>
      </c>
    </row>
    <row r="9" spans="2:22" x14ac:dyDescent="0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V9" s="66" t="s">
        <v>113</v>
      </c>
    </row>
    <row r="10" spans="2:22" x14ac:dyDescent="0.25"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</row>
    <row r="11" spans="2:22" x14ac:dyDescent="0.25"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V11" s="65" t="s">
        <v>109</v>
      </c>
    </row>
    <row r="12" spans="2:22" x14ac:dyDescent="0.25"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V12" s="66" t="s">
        <v>112</v>
      </c>
    </row>
    <row r="13" spans="2:22" ht="15.75" x14ac:dyDescent="0.25">
      <c r="B13" s="4"/>
      <c r="C13" s="4"/>
      <c r="D13" s="4"/>
      <c r="E13" s="4"/>
      <c r="F13" s="4"/>
      <c r="G13" s="4"/>
      <c r="H13" s="4"/>
      <c r="I13" s="4"/>
      <c r="J13" s="4"/>
      <c r="K13" s="67"/>
      <c r="L13" s="67"/>
      <c r="M13" s="4"/>
      <c r="N13" s="4"/>
      <c r="O13" s="4"/>
    </row>
    <row r="14" spans="2:22" ht="15.75" x14ac:dyDescent="0.25">
      <c r="B14" s="4"/>
      <c r="C14" s="4"/>
      <c r="D14" s="68"/>
      <c r="E14" s="4"/>
      <c r="F14" s="4"/>
      <c r="G14" s="4"/>
      <c r="H14" s="4"/>
      <c r="I14" s="4"/>
      <c r="J14" s="4"/>
      <c r="K14" s="69"/>
      <c r="L14" s="70"/>
      <c r="M14" s="4"/>
      <c r="N14" s="4"/>
      <c r="O14" s="4"/>
    </row>
    <row r="15" spans="2:22" ht="18" customHeight="1" x14ac:dyDescent="0.25">
      <c r="B15" s="4"/>
      <c r="C15" s="4"/>
      <c r="D15" s="4"/>
      <c r="E15" s="4"/>
      <c r="F15" s="4"/>
      <c r="G15" s="4"/>
      <c r="H15" s="4"/>
      <c r="I15" s="4"/>
      <c r="J15" s="4"/>
      <c r="K15" s="69"/>
      <c r="L15" s="70"/>
      <c r="M15" s="4"/>
      <c r="N15" s="4"/>
      <c r="O15" s="4"/>
    </row>
    <row r="16" spans="2:22" ht="24.75" customHeight="1" x14ac:dyDescent="0.25">
      <c r="B16" s="4"/>
      <c r="C16" s="4"/>
      <c r="D16" s="4"/>
      <c r="E16" s="4"/>
      <c r="F16" s="4"/>
      <c r="G16" s="4"/>
      <c r="H16" s="4"/>
      <c r="I16" s="4"/>
      <c r="J16" s="4"/>
      <c r="K16" s="71" t="s">
        <v>110</v>
      </c>
      <c r="L16" s="71" t="s">
        <v>19</v>
      </c>
      <c r="M16" s="71" t="s">
        <v>111</v>
      </c>
      <c r="N16" s="4"/>
      <c r="O16" s="4"/>
    </row>
    <row r="17" spans="2:17" ht="24.75" customHeight="1" x14ac:dyDescent="0.25">
      <c r="B17" s="4"/>
      <c r="C17" s="4"/>
      <c r="D17" s="4"/>
      <c r="E17" s="4"/>
      <c r="F17" s="4"/>
      <c r="G17" s="4"/>
      <c r="H17" s="4"/>
      <c r="I17" s="4"/>
      <c r="J17" s="4"/>
      <c r="K17" s="72" t="s">
        <v>114</v>
      </c>
      <c r="L17" s="73" t="str">
        <f ca="1">IF(INDEX(Dados!$B$13:$B$32, MATCH(LARGE(Dados!$D$13:$D$32, 1), Dados!$D$13:$D$32, 0))="", "", INDEX(Dados!$B$13:$B$32, MATCH(LARGE(Dados!$D$13:$D$32, 1), Dados!$D$13:$D$32, 0)))</f>
        <v>Uber</v>
      </c>
      <c r="M17" s="74">
        <f ca="1">IFERROR(INDEX(Dados!$C$13:$C$32, MATCH(LARGE(Dados!$D$13:$D$32, 1), Dados!$D$13:$D$32, 0)), 0)</f>
        <v>0</v>
      </c>
      <c r="N17" s="4"/>
      <c r="O17" s="4"/>
    </row>
    <row r="18" spans="2:17" ht="24.75" customHeight="1" x14ac:dyDescent="0.25">
      <c r="B18" s="4"/>
      <c r="C18" s="4"/>
      <c r="D18" s="4"/>
      <c r="E18" s="4"/>
      <c r="F18" s="4"/>
      <c r="G18" s="4"/>
      <c r="H18" s="4"/>
      <c r="I18" s="4"/>
      <c r="J18" s="4"/>
      <c r="K18" s="72" t="s">
        <v>115</v>
      </c>
      <c r="L18" s="73" t="str">
        <f ca="1">IF(INDEX(Dados!$B$13:$B$32, MATCH(LARGE(Dados!$D$13:$D$32, 2), Dados!$D$13:$D$32, 0))="", "", INDEX(Dados!$B$13:$B$32, MATCH(LARGE(Dados!$D$13:$D$32, 2), Dados!$D$13:$D$32, 0)))</f>
        <v>Saúde</v>
      </c>
      <c r="M18" s="74">
        <f ca="1">IFERROR(INDEX(Dados!$C$13:$C$32, MATCH(LARGE(Dados!$D$13:$D$32, 2), Dados!$D$13:$D$32, 0)), 0)</f>
        <v>0</v>
      </c>
      <c r="N18" s="4"/>
      <c r="O18" s="4"/>
    </row>
    <row r="19" spans="2:17" ht="24.75" customHeight="1" x14ac:dyDescent="0.25">
      <c r="B19" s="4"/>
      <c r="C19" s="4"/>
      <c r="D19" s="4"/>
      <c r="E19" s="4"/>
      <c r="F19" s="4"/>
      <c r="G19" s="4"/>
      <c r="H19" s="4"/>
      <c r="I19" s="4"/>
      <c r="J19" s="4"/>
      <c r="K19" s="72" t="s">
        <v>116</v>
      </c>
      <c r="L19" s="73" t="str">
        <f ca="1">IF(INDEX(Dados!$B$13:$B$32, MATCH(LARGE(Dados!$D$13:$D$32, 3), Dados!$D$13:$D$32, 0))="", "", INDEX(Dados!$B$13:$B$32, MATCH(LARGE(Dados!$D$13:$D$32, 3), Dados!$D$13:$D$32, 0)))</f>
        <v>Roupas</v>
      </c>
      <c r="M19" s="74">
        <f ca="1">IFERROR(INDEX(Dados!$C$13:$C$32, MATCH(LARGE(Dados!$D$13:$D$32, 3), Dados!$D$13:$D$32, 0)), 0)</f>
        <v>0</v>
      </c>
      <c r="N19" s="4"/>
      <c r="O19" s="4"/>
    </row>
    <row r="20" spans="2:17" ht="24.75" customHeight="1" x14ac:dyDescent="0.25">
      <c r="B20" s="4"/>
      <c r="C20" s="4"/>
      <c r="D20" s="4"/>
      <c r="E20" s="4"/>
      <c r="F20" s="4"/>
      <c r="G20" s="70"/>
      <c r="H20" s="70"/>
      <c r="I20" s="70"/>
      <c r="J20" s="70"/>
      <c r="K20" s="72" t="s">
        <v>117</v>
      </c>
      <c r="L20" s="73" t="str">
        <f ca="1">IF(INDEX(Dados!$B$13:$B$32, MATCH(LARGE(Dados!$D$13:$D$32, 4), Dados!$D$13:$D$32, 0))="", "", INDEX(Dados!$B$13:$B$32, MATCH(LARGE(Dados!$D$13:$D$32, 4), Dados!$D$13:$D$32, 0)))</f>
        <v>Presentes</v>
      </c>
      <c r="M20" s="74">
        <f ca="1">IFERROR(INDEX(Dados!$C$13:$C$32, MATCH(LARGE(Dados!$D$13:$D$32, 4), Dados!$D$13:$D$32, 0)), 0)</f>
        <v>0</v>
      </c>
      <c r="N20" s="4"/>
      <c r="O20" s="4"/>
    </row>
    <row r="21" spans="2:17" ht="24.75" customHeight="1" x14ac:dyDescent="0.25">
      <c r="B21" s="4"/>
      <c r="C21" s="75"/>
      <c r="D21" s="75"/>
      <c r="E21" s="75"/>
      <c r="F21" s="75"/>
      <c r="G21" s="70"/>
      <c r="H21" s="70"/>
      <c r="I21" s="76"/>
      <c r="J21" s="76"/>
      <c r="K21" s="72" t="s">
        <v>118</v>
      </c>
      <c r="L21" s="73" t="str">
        <f ca="1">IF(INDEX(Dados!$B$13:$B$32, MATCH(LARGE(Dados!$D$13:$D$32, 5), Dados!$D$13:$D$32, 0))="", "", INDEX(Dados!$B$13:$B$32, MATCH(LARGE(Dados!$D$13:$D$32, 5), Dados!$D$13:$D$32, 0)))</f>
        <v>Pets</v>
      </c>
      <c r="M21" s="74">
        <f ca="1">IFERROR(INDEX(Dados!$C$13:$C$32, MATCH(LARGE(Dados!$D$13:$D$32, 5), Dados!$D$13:$D$32, 0)), 0)</f>
        <v>0</v>
      </c>
      <c r="N21" s="4"/>
      <c r="O21" s="4"/>
    </row>
    <row r="22" spans="2:17" ht="24.75" customHeight="1" x14ac:dyDescent="0.25">
      <c r="B22" s="4"/>
      <c r="C22" s="75"/>
      <c r="D22" s="75"/>
      <c r="E22" s="75"/>
      <c r="F22" s="75"/>
      <c r="G22" s="70"/>
      <c r="H22" s="70"/>
      <c r="I22" s="76"/>
      <c r="J22" s="76"/>
      <c r="K22" s="72" t="s">
        <v>119</v>
      </c>
      <c r="L22" s="73" t="str">
        <f ca="1">IF(INDEX(Dados!$B$13:$B$32, MATCH(LARGE(Dados!$D$13:$D$32, 6), Dados!$D$13:$D$32, 0))="", "", INDEX(Dados!$B$13:$B$32, MATCH(LARGE(Dados!$D$13:$D$32, 6), Dados!$D$13:$D$32, 0)))</f>
        <v>Parcelamentos</v>
      </c>
      <c r="M22" s="74">
        <f ca="1">IFERROR(INDEX(Dados!$C$13:$C$32, MATCH(LARGE(Dados!$D$13:$D$32, 6), Dados!$D$13:$D$32, 0)), 0)</f>
        <v>0</v>
      </c>
      <c r="N22" s="4"/>
      <c r="O22" s="4"/>
    </row>
    <row r="23" spans="2:17" ht="24.75" customHeight="1" x14ac:dyDescent="0.25">
      <c r="B23" s="4"/>
      <c r="C23" s="75"/>
      <c r="D23" s="75"/>
      <c r="E23" s="75"/>
      <c r="F23" s="75"/>
      <c r="G23" s="70"/>
      <c r="H23" s="70"/>
      <c r="I23" s="76"/>
      <c r="J23" s="76"/>
      <c r="K23" s="72" t="s">
        <v>120</v>
      </c>
      <c r="L23" s="73" t="str">
        <f ca="1">IF(INDEX(Dados!$B$13:$B$32, MATCH(LARGE(Dados!$D$13:$D$32, 7), Dados!$D$13:$D$32, 0))="", "", INDEX(Dados!$B$13:$B$32, MATCH(LARGE(Dados!$D$13:$D$32, 7), Dados!$D$13:$D$32, 0)))</f>
        <v>Outros</v>
      </c>
      <c r="M23" s="74">
        <f ca="1">IFERROR(INDEX(Dados!$C$13:$C$32, MATCH(LARGE(Dados!$D$13:$D$32, 7), Dados!$D$13:$D$32, 0)), 0)</f>
        <v>0</v>
      </c>
      <c r="N23" s="4"/>
      <c r="O23" s="4"/>
      <c r="Q23" s="64" t="s">
        <v>102</v>
      </c>
    </row>
    <row r="24" spans="2:17" ht="24.75" customHeight="1" x14ac:dyDescent="0.25">
      <c r="B24" s="4"/>
      <c r="C24" s="75"/>
      <c r="D24" s="75"/>
      <c r="E24" s="75"/>
      <c r="F24" s="75"/>
      <c r="G24" s="70"/>
      <c r="H24" s="70"/>
      <c r="I24" s="76"/>
      <c r="J24" s="76"/>
      <c r="K24" s="72" t="s">
        <v>121</v>
      </c>
      <c r="L24" s="73" t="str">
        <f ca="1">IF(INDEX(Dados!$B$13:$B$32, MATCH(LARGE(Dados!$D$13:$D$32, 8), Dados!$D$13:$D$32, 0))="", "", INDEX(Dados!$B$13:$B$32, MATCH(LARGE(Dados!$D$13:$D$32, 8), Dados!$D$13:$D$32, 0)))</f>
        <v>Mercado</v>
      </c>
      <c r="M24" s="74">
        <f ca="1">IFERROR(INDEX(Dados!$C$13:$C$32, MATCH(LARGE(Dados!$D$13:$D$32, 8), Dados!$D$13:$D$32, 0)), 0)</f>
        <v>0</v>
      </c>
      <c r="N24" s="4"/>
      <c r="O24" s="4"/>
    </row>
    <row r="25" spans="2:17" ht="24.75" customHeight="1" x14ac:dyDescent="0.25">
      <c r="B25" s="4"/>
      <c r="C25" s="75"/>
      <c r="D25" s="75"/>
      <c r="E25" s="75"/>
      <c r="F25" s="75"/>
      <c r="G25" s="70"/>
      <c r="H25" s="70"/>
      <c r="I25" s="76"/>
      <c r="J25" s="76"/>
      <c r="K25" s="72" t="s">
        <v>122</v>
      </c>
      <c r="L25" s="73" t="str">
        <f ca="1">IF(INDEX(Dados!$B$13:$B$32, MATCH(LARGE(Dados!$D$13:$D$32, 9), Dados!$D$13:$D$32, 0))="", "", INDEX(Dados!$B$13:$B$32, MATCH(LARGE(Dados!$D$13:$D$32, 9), Dados!$D$13:$D$32, 0)))</f>
        <v>Manutenção</v>
      </c>
      <c r="M25" s="74">
        <f ca="1">IFERROR(INDEX(Dados!$C$13:$C$32, MATCH(LARGE(Dados!$D$13:$D$32, 9), Dados!$D$13:$D$32, 0)), 0)</f>
        <v>0</v>
      </c>
      <c r="N25" s="4"/>
      <c r="O25" s="4"/>
    </row>
    <row r="26" spans="2:17" ht="24.75" customHeight="1" x14ac:dyDescent="0.25">
      <c r="B26" s="4"/>
      <c r="C26" s="75"/>
      <c r="D26" s="75"/>
      <c r="E26" s="75"/>
      <c r="F26" s="75"/>
      <c r="G26" s="70"/>
      <c r="H26" s="70"/>
      <c r="I26" s="76"/>
      <c r="J26" s="76"/>
      <c r="K26" s="72" t="s">
        <v>123</v>
      </c>
      <c r="L26" s="73" t="str">
        <f ca="1">IF(INDEX(Dados!$B$13:$B$32, MATCH(LARGE(Dados!$D$13:$D$32, 10), Dados!$D$13:$D$32, 0))="", "", INDEX(Dados!$B$13:$B$32, MATCH(LARGE(Dados!$D$13:$D$32, 10), Dados!$D$13:$D$32, 0)))</f>
        <v>Lazer</v>
      </c>
      <c r="M26" s="74">
        <f ca="1">IFERROR(INDEX(Dados!$C$13:$C$32, MATCH(LARGE(Dados!$D$13:$D$32, 10), Dados!$D$13:$D$32, 0)), 0)</f>
        <v>0</v>
      </c>
      <c r="N26" s="4"/>
      <c r="O26" s="4"/>
    </row>
    <row r="27" spans="2:17" ht="24.75" customHeight="1" x14ac:dyDescent="0.25">
      <c r="B27" s="4"/>
      <c r="C27" s="4"/>
      <c r="D27" s="4"/>
      <c r="E27" s="4"/>
      <c r="F27" s="4"/>
      <c r="G27" s="70"/>
      <c r="H27" s="70"/>
      <c r="I27" s="76"/>
      <c r="J27" s="76"/>
      <c r="K27" s="72" t="s">
        <v>124</v>
      </c>
      <c r="L27" s="73" t="str">
        <f ca="1">IF(INDEX(Dados!$B$13:$B$32, MATCH(LARGE(Dados!$D$13:$D$32, 11), Dados!$D$13:$D$32, 0))="", "", INDEX(Dados!$B$13:$B$32, MATCH(LARGE(Dados!$D$13:$D$32, 11), Dados!$D$13:$D$32, 0)))</f>
        <v>Jogos</v>
      </c>
      <c r="M27" s="74">
        <f ca="1">IFERROR(INDEX(Dados!$C$13:$C$32, MATCH(LARGE(Dados!$D$13:$D$32, 11), Dados!$D$13:$D$32, 0)), 0)</f>
        <v>0</v>
      </c>
      <c r="N27" s="4"/>
      <c r="O27" s="4"/>
    </row>
    <row r="28" spans="2:17" ht="24.75" customHeight="1" x14ac:dyDescent="0.25">
      <c r="B28" s="4"/>
      <c r="C28" s="4"/>
      <c r="D28" s="4"/>
      <c r="E28" s="4"/>
      <c r="F28" s="4"/>
      <c r="G28" s="70"/>
      <c r="H28" s="70"/>
      <c r="I28" s="76"/>
      <c r="J28" s="76"/>
      <c r="K28" s="72" t="s">
        <v>125</v>
      </c>
      <c r="L28" s="73" t="str">
        <f ca="1">IF(INDEX(Dados!$B$13:$B$32, MATCH(LARGE(Dados!$D$13:$D$32, 12), Dados!$D$13:$D$32, 0))="", "", INDEX(Dados!$B$13:$B$32, MATCH(LARGE(Dados!$D$13:$D$32, 12), Dados!$D$13:$D$32, 0)))</f>
        <v>Estética</v>
      </c>
      <c r="M28" s="74">
        <f ca="1">IFERROR(INDEX(Dados!$C$13:$C$32, MATCH(LARGE(Dados!$D$13:$D$32, 12), Dados!$D$13:$D$32, 0)), 0)</f>
        <v>0</v>
      </c>
      <c r="N28" s="4"/>
      <c r="O28" s="4"/>
    </row>
    <row r="29" spans="2:17" ht="24.75" customHeight="1" x14ac:dyDescent="0.25">
      <c r="B29" s="4"/>
      <c r="C29" s="4"/>
      <c r="D29" s="4"/>
      <c r="E29" s="4"/>
      <c r="F29" s="4"/>
      <c r="G29" s="70"/>
      <c r="H29" s="70"/>
      <c r="I29" s="76"/>
      <c r="J29" s="76"/>
      <c r="K29" s="72" t="s">
        <v>126</v>
      </c>
      <c r="L29" s="73" t="str">
        <f ca="1">IF(INDEX(Dados!$B$13:$B$32, MATCH(LARGE(Dados!$D$13:$D$32, 13), Dados!$D$13:$D$32, 0))="", "", INDEX(Dados!$B$13:$B$32, MATCH(LARGE(Dados!$D$13:$D$32, 13), Dados!$D$13:$D$32, 0)))</f>
        <v>Eletrônicos</v>
      </c>
      <c r="M29" s="74">
        <f ca="1">IFERROR(INDEX(Dados!$C$13:$C$32, MATCH(LARGE(Dados!$D$13:$D$32, 13), Dados!$D$13:$D$32, 0)), 0)</f>
        <v>0</v>
      </c>
      <c r="N29" s="4"/>
      <c r="O29" s="4"/>
    </row>
    <row r="30" spans="2:17" ht="24.75" customHeight="1" x14ac:dyDescent="0.25">
      <c r="B30" s="4"/>
      <c r="C30" s="4"/>
      <c r="D30" s="4"/>
      <c r="E30" s="4"/>
      <c r="F30" s="4"/>
      <c r="G30" s="70"/>
      <c r="H30" s="70"/>
      <c r="I30" s="76"/>
      <c r="J30" s="76"/>
      <c r="K30" s="72" t="s">
        <v>127</v>
      </c>
      <c r="L30" s="73" t="str">
        <f ca="1">IF(INDEX(Dados!$B$13:$B$32, MATCH(LARGE(Dados!$D$13:$D$32, 14), Dados!$D$13:$D$32, 0))="", "", INDEX(Dados!$B$13:$B$32, MATCH(LARGE(Dados!$D$13:$D$32, 14), Dados!$D$13:$D$32, 0)))</f>
        <v>Educação</v>
      </c>
      <c r="M30" s="74">
        <f ca="1">IFERROR(INDEX(Dados!$C$13:$C$32, MATCH(LARGE(Dados!$D$13:$D$32, 14), Dados!$D$13:$D$32, 0)), 0)</f>
        <v>0</v>
      </c>
      <c r="N30" s="4"/>
      <c r="O30" s="4"/>
    </row>
    <row r="31" spans="2:17" ht="24.75" customHeight="1" x14ac:dyDescent="0.25">
      <c r="B31" s="4"/>
      <c r="C31" s="4"/>
      <c r="D31" s="4"/>
      <c r="E31" s="4"/>
      <c r="F31" s="4"/>
      <c r="G31" s="70"/>
      <c r="H31" s="70"/>
      <c r="I31" s="76"/>
      <c r="J31" s="76"/>
      <c r="K31" s="72" t="s">
        <v>128</v>
      </c>
      <c r="L31" s="73" t="str">
        <f ca="1">IF(INDEX(Dados!$B$13:$B$32, MATCH(LARGE(Dados!$D$13:$D$32, 15), Dados!$D$13:$D$32, 0))="", "", INDEX(Dados!$B$13:$B$32, MATCH(LARGE(Dados!$D$13:$D$32, 15), Dados!$D$13:$D$32, 0)))</f>
        <v>Delivery</v>
      </c>
      <c r="M31" s="74">
        <f ca="1">IFERROR(INDEX(Dados!$C$13:$C$32, MATCH(LARGE(Dados!$D$13:$D$32, 15), Dados!$D$13:$D$32, 0)), 0)</f>
        <v>0</v>
      </c>
      <c r="N31" s="4"/>
      <c r="O31" s="4"/>
    </row>
    <row r="32" spans="2:17" ht="24.75" customHeight="1" x14ac:dyDescent="0.25">
      <c r="B32" s="4"/>
      <c r="C32" s="4"/>
      <c r="D32" s="4"/>
      <c r="E32" s="4"/>
      <c r="F32" s="4"/>
      <c r="G32" s="70"/>
      <c r="H32" s="70"/>
      <c r="I32" s="76"/>
      <c r="J32" s="76"/>
      <c r="K32" s="72" t="s">
        <v>129</v>
      </c>
      <c r="L32" s="73" t="str">
        <f ca="1">IF(INDEX(Dados!$B$13:$B$32, MATCH(LARGE(Dados!$D$13:$D$32, 16), Dados!$D$13:$D$32, 0))="", "", INDEX(Dados!$B$13:$B$32, MATCH(LARGE(Dados!$D$13:$D$32, 16), Dados!$D$13:$D$32, 0)))</f>
        <v>Cosméticos</v>
      </c>
      <c r="M32" s="74">
        <f ca="1">IFERROR(INDEX(Dados!$C$13:$C$32, MATCH(LARGE(Dados!$D$13:$D$32, 16), Dados!$D$13:$D$32, 0)), 0)</f>
        <v>0</v>
      </c>
      <c r="N32" s="77"/>
      <c r="O32" s="4"/>
    </row>
    <row r="33" spans="2:15" ht="24.75" customHeight="1" x14ac:dyDescent="0.25">
      <c r="B33" s="4"/>
      <c r="C33" s="75"/>
      <c r="D33" s="75"/>
      <c r="E33" s="75"/>
      <c r="F33" s="4"/>
      <c r="G33" s="70"/>
      <c r="H33" s="70"/>
      <c r="I33" s="76"/>
      <c r="J33" s="76"/>
      <c r="K33" s="72" t="s">
        <v>130</v>
      </c>
      <c r="L33" s="78" t="str">
        <f ca="1">IF(INDEX(Dados!$B$13:$B$32, MATCH(LARGE(Dados!$D$13:$D$32, 17), Dados!$D$13:$D$32, 0))="", "", INDEX(Dados!$B$13:$B$32, MATCH(LARGE(Dados!$D$13:$D$32, 17), Dados!$D$13:$D$32, 0)))</f>
        <v>Contas</v>
      </c>
      <c r="M33" s="74">
        <f ca="1">IFERROR(INDEX(Dados!$C$13:$C$32, MATCH(LARGE(Dados!$D$13:$D$32, 17), Dados!$D$13:$D$32, 0)), 0)</f>
        <v>0</v>
      </c>
      <c r="N33" s="77"/>
      <c r="O33" s="4"/>
    </row>
    <row r="34" spans="2:15" ht="24.75" customHeight="1" x14ac:dyDescent="0.25">
      <c r="B34" s="4"/>
      <c r="C34" s="75"/>
      <c r="D34" s="75"/>
      <c r="E34" s="75"/>
      <c r="F34" s="4"/>
      <c r="G34" s="70"/>
      <c r="H34" s="70"/>
      <c r="I34" s="76"/>
      <c r="J34" s="76"/>
      <c r="K34" s="72" t="s">
        <v>131</v>
      </c>
      <c r="L34" s="72" t="str">
        <f ca="1">IF(INDEX(Dados!$B$13:$B$32, MATCH(LARGE(Dados!$D$13:$D$32, 18), Dados!$D$13:$D$32, 0))="", "", INDEX(Dados!$B$13:$B$32, MATCH(LARGE(Dados!$D$13:$D$32, 18), Dados!$D$13:$D$32, 0)))</f>
        <v>Combustível</v>
      </c>
      <c r="M34" s="74">
        <f ca="1">IFERROR(INDEX(Dados!$C$13:$C$32, MATCH(LARGE(Dados!$D$13:$D$32, 18), Dados!$D$13:$D$32, 0)), 0)</f>
        <v>0</v>
      </c>
      <c r="N34" s="4"/>
      <c r="O34" s="4"/>
    </row>
    <row r="35" spans="2:15" ht="24.75" customHeight="1" x14ac:dyDescent="0.25">
      <c r="B35" s="4"/>
      <c r="C35" s="75"/>
      <c r="D35" s="75"/>
      <c r="E35" s="75"/>
      <c r="F35" s="4"/>
      <c r="G35" s="70"/>
      <c r="H35" s="70"/>
      <c r="I35" s="76"/>
      <c r="J35" s="76"/>
      <c r="K35" s="72" t="s">
        <v>132</v>
      </c>
      <c r="L35" s="72" t="str">
        <f ca="1">IF(INDEX(Dados!$B$13:$B$32, MATCH(LARGE(Dados!$D$13:$D$32, 19), Dados!$D$13:$D$32, 0))="", "", INDEX(Dados!$B$13:$B$32, MATCH(LARGE(Dados!$D$13:$D$32, 19), Dados!$D$13:$D$32, 0)))</f>
        <v>Barbeiro</v>
      </c>
      <c r="M35" s="74">
        <f ca="1">IFERROR(INDEX(Dados!$C$13:$C$32, MATCH(LARGE(Dados!$D$13:$D$32, 19), Dados!$D$13:$D$32, 0)), 0)</f>
        <v>0</v>
      </c>
      <c r="N35" s="4"/>
      <c r="O35" s="4"/>
    </row>
    <row r="36" spans="2:15" ht="24.75" customHeight="1" x14ac:dyDescent="0.25">
      <c r="B36" s="4"/>
      <c r="C36" s="75"/>
      <c r="D36" s="75"/>
      <c r="E36" s="75"/>
      <c r="F36" s="4"/>
      <c r="G36" s="70"/>
      <c r="H36" s="70"/>
      <c r="I36" s="76"/>
      <c r="J36" s="76"/>
      <c r="K36" s="72" t="s">
        <v>133</v>
      </c>
      <c r="L36" s="72" t="str">
        <f ca="1">IF(INDEX(Dados!$B$13:$B$32, MATCH(LARGE(Dados!$D$13:$D$32, 20), Dados!$D$13:$D$32, 0))="", "", INDEX(Dados!$B$13:$B$32, MATCH(LARGE(Dados!$D$13:$D$32, 20), Dados!$D$13:$D$32, 0)))</f>
        <v>Assinaturas</v>
      </c>
      <c r="M36" s="74">
        <f ca="1">IFERROR(INDEX(Dados!$C$13:$C$32, MATCH(LARGE(Dados!$D$13:$D$32, 20), Dados!$D$13:$D$32, 0)), 0)</f>
        <v>0</v>
      </c>
      <c r="N36" s="4"/>
      <c r="O36" s="4"/>
    </row>
    <row r="37" spans="2:15" ht="9" customHeight="1" x14ac:dyDescent="0.25">
      <c r="B37" s="4"/>
      <c r="C37" s="75"/>
      <c r="D37" s="75"/>
      <c r="E37" s="75"/>
      <c r="F37" s="4"/>
      <c r="G37" s="70"/>
      <c r="H37" s="70"/>
      <c r="I37" s="76"/>
      <c r="J37" s="76"/>
      <c r="K37" s="72"/>
      <c r="L37" s="72"/>
      <c r="M37" s="74"/>
      <c r="N37" s="4"/>
      <c r="O37" s="4"/>
    </row>
    <row r="38" spans="2:15" ht="15.75" x14ac:dyDescent="0.25">
      <c r="B38" s="4"/>
      <c r="C38" s="75"/>
      <c r="D38" s="75"/>
      <c r="E38" s="75"/>
      <c r="F38" s="4"/>
      <c r="G38" s="70"/>
      <c r="H38" s="70"/>
      <c r="I38" s="76"/>
      <c r="J38" s="76"/>
      <c r="K38" s="76"/>
      <c r="L38" s="70"/>
      <c r="M38" s="4"/>
      <c r="N38" s="4"/>
      <c r="O38" s="4"/>
    </row>
    <row r="39" spans="2:15" ht="15.75" x14ac:dyDescent="0.25">
      <c r="B39" s="4"/>
      <c r="C39" s="75"/>
      <c r="D39" s="75"/>
      <c r="E39" s="75"/>
      <c r="F39" s="4"/>
      <c r="G39" s="70"/>
      <c r="H39" s="70"/>
      <c r="I39" s="76"/>
      <c r="J39" s="76"/>
      <c r="K39" s="76"/>
      <c r="L39" s="70"/>
      <c r="M39" s="4"/>
      <c r="N39" s="4"/>
      <c r="O39" s="4"/>
    </row>
    <row r="40" spans="2:15" ht="15.75" x14ac:dyDescent="0.25">
      <c r="B40" s="4"/>
      <c r="C40" s="75"/>
      <c r="D40" s="75"/>
      <c r="E40" s="75"/>
      <c r="F40" s="4"/>
      <c r="G40" s="70"/>
      <c r="H40" s="70"/>
      <c r="I40" s="76"/>
      <c r="J40" s="76"/>
      <c r="K40" s="76"/>
      <c r="L40" s="70"/>
      <c r="M40" s="4"/>
      <c r="N40" s="4"/>
      <c r="O40" s="4"/>
    </row>
    <row r="41" spans="2:15" ht="15.75" x14ac:dyDescent="0.25">
      <c r="B41" s="4"/>
      <c r="C41" s="75"/>
      <c r="D41" s="75"/>
      <c r="E41" s="75"/>
      <c r="F41" s="4"/>
      <c r="G41" s="70"/>
      <c r="H41" s="70"/>
      <c r="I41" s="76"/>
      <c r="J41" s="76"/>
      <c r="K41" s="76"/>
      <c r="L41" s="70"/>
      <c r="M41" s="4"/>
      <c r="N41" s="4"/>
      <c r="O41" s="4"/>
    </row>
    <row r="42" spans="2:15" ht="15.75" x14ac:dyDescent="0.25">
      <c r="B42" s="4"/>
      <c r="C42" s="75"/>
      <c r="D42" s="75"/>
      <c r="E42" s="75"/>
      <c r="F42" s="4"/>
      <c r="G42" s="70"/>
      <c r="H42" s="70"/>
      <c r="I42" s="76"/>
      <c r="J42" s="76"/>
      <c r="K42" s="76"/>
      <c r="L42" s="70"/>
      <c r="M42" s="4"/>
      <c r="N42" s="4"/>
      <c r="O42" s="4"/>
    </row>
    <row r="43" spans="2:15" ht="15.75" x14ac:dyDescent="0.25">
      <c r="B43" s="4"/>
      <c r="C43" s="75"/>
      <c r="D43" s="75"/>
      <c r="E43" s="75"/>
      <c r="F43" s="4"/>
      <c r="G43" s="70"/>
      <c r="H43" s="70"/>
      <c r="I43" s="70"/>
      <c r="J43" s="70"/>
      <c r="K43" s="70"/>
      <c r="L43" s="76"/>
      <c r="M43" s="4"/>
      <c r="N43" s="4"/>
      <c r="O43" s="4"/>
    </row>
    <row r="44" spans="2:15" ht="15.75" x14ac:dyDescent="0.25">
      <c r="B44" s="4"/>
      <c r="C44" s="75"/>
      <c r="D44" s="75"/>
      <c r="E44" s="75"/>
      <c r="F44" s="4"/>
      <c r="G44" s="70"/>
      <c r="H44" s="70"/>
      <c r="I44" s="70"/>
      <c r="J44" s="70"/>
      <c r="K44" s="70"/>
      <c r="L44" s="70"/>
      <c r="M44" s="4"/>
      <c r="N44" s="4"/>
      <c r="O44" s="4"/>
    </row>
    <row r="45" spans="2:15" ht="15.75" x14ac:dyDescent="0.25">
      <c r="B45" s="4"/>
      <c r="C45" s="75"/>
      <c r="D45" s="75"/>
      <c r="E45" s="75"/>
      <c r="F45" s="4"/>
      <c r="G45" s="70"/>
      <c r="H45" s="70"/>
      <c r="I45" s="70"/>
      <c r="J45" s="70"/>
      <c r="K45" s="70"/>
      <c r="L45" s="70"/>
      <c r="M45" s="4"/>
      <c r="N45" s="4"/>
      <c r="O45" s="4"/>
    </row>
    <row r="46" spans="2:15" ht="15.75" x14ac:dyDescent="0.25">
      <c r="B46" s="4"/>
      <c r="C46" s="75"/>
      <c r="D46" s="75"/>
      <c r="E46" s="75"/>
      <c r="F46" s="4"/>
      <c r="G46" s="70"/>
      <c r="H46" s="70"/>
      <c r="I46" s="70"/>
      <c r="J46" s="70"/>
      <c r="K46" s="70"/>
      <c r="L46" s="70"/>
      <c r="M46" s="4"/>
      <c r="N46" s="4"/>
      <c r="O46" s="4"/>
    </row>
    <row r="47" spans="2:15" ht="15.75" x14ac:dyDescent="0.25">
      <c r="B47" s="4"/>
      <c r="C47" s="75"/>
      <c r="D47" s="75"/>
      <c r="E47" s="75"/>
      <c r="F47" s="4"/>
      <c r="G47" s="70"/>
      <c r="H47" s="70"/>
      <c r="I47" s="70"/>
      <c r="J47" s="70"/>
      <c r="K47" s="70"/>
      <c r="L47" s="70"/>
      <c r="M47" s="4"/>
      <c r="N47" s="4"/>
      <c r="O47" s="4"/>
    </row>
    <row r="48" spans="2:15" x14ac:dyDescent="0.25">
      <c r="B48" s="4"/>
      <c r="C48" s="75"/>
      <c r="D48" s="75"/>
      <c r="E48" s="75"/>
      <c r="F48" s="4"/>
      <c r="G48" s="4"/>
      <c r="H48" s="4"/>
      <c r="I48" s="4"/>
      <c r="J48" s="4"/>
      <c r="K48" s="4"/>
      <c r="L48" s="4"/>
      <c r="M48" s="4"/>
      <c r="N48" s="4"/>
      <c r="O48" s="4"/>
    </row>
    <row r="49" spans="2:15" x14ac:dyDescent="0.25">
      <c r="B49" s="4"/>
      <c r="C49" s="75"/>
      <c r="D49" s="75"/>
      <c r="E49" s="75"/>
      <c r="F49" s="4"/>
      <c r="G49" s="4"/>
      <c r="H49" s="4"/>
      <c r="I49" s="4"/>
      <c r="J49" s="4"/>
      <c r="K49" s="4"/>
      <c r="L49" s="4"/>
      <c r="M49" s="4"/>
      <c r="N49" s="4"/>
      <c r="O49" s="4"/>
    </row>
    <row r="50" spans="2:15" x14ac:dyDescent="0.25">
      <c r="B50" s="4"/>
      <c r="C50" s="75"/>
      <c r="D50" s="75"/>
      <c r="E50" s="75"/>
      <c r="F50" s="4"/>
      <c r="G50" s="4"/>
      <c r="H50" s="4"/>
      <c r="I50" s="75"/>
      <c r="J50" s="75"/>
      <c r="K50" s="75"/>
      <c r="L50" s="4"/>
      <c r="M50" s="4"/>
      <c r="N50" s="4"/>
      <c r="O50" s="4"/>
    </row>
    <row r="51" spans="2:15" x14ac:dyDescent="0.25">
      <c r="B51" s="4"/>
      <c r="C51" s="75"/>
      <c r="D51" s="75"/>
      <c r="E51" s="75"/>
      <c r="F51" s="4"/>
      <c r="G51" s="4"/>
      <c r="H51" s="4"/>
      <c r="I51" s="75"/>
      <c r="J51" s="75"/>
      <c r="K51" s="75"/>
      <c r="L51" s="4"/>
      <c r="M51" s="4"/>
      <c r="N51" s="4"/>
      <c r="O51" s="4"/>
    </row>
    <row r="52" spans="2:15" x14ac:dyDescent="0.25">
      <c r="B52" s="4"/>
      <c r="C52" s="75"/>
      <c r="D52" s="75"/>
      <c r="E52" s="75"/>
      <c r="F52" s="4"/>
      <c r="G52" s="4"/>
      <c r="H52" s="4"/>
      <c r="I52" s="75"/>
      <c r="J52" s="75"/>
      <c r="K52" s="75"/>
      <c r="L52" s="4"/>
      <c r="M52" s="4"/>
      <c r="N52" s="4"/>
      <c r="O52" s="4"/>
    </row>
    <row r="53" spans="2:15" x14ac:dyDescent="0.25">
      <c r="B53" s="4"/>
      <c r="C53" s="75"/>
      <c r="D53" s="75"/>
      <c r="E53" s="75"/>
      <c r="F53" s="4"/>
      <c r="G53" s="4"/>
      <c r="H53" s="4"/>
      <c r="I53" s="75"/>
      <c r="J53" s="75"/>
      <c r="K53" s="75"/>
      <c r="L53" s="4"/>
      <c r="M53" s="4"/>
      <c r="N53" s="4"/>
      <c r="O53" s="4"/>
    </row>
    <row r="54" spans="2:15" x14ac:dyDescent="0.25">
      <c r="B54" s="4"/>
      <c r="C54" s="4"/>
      <c r="D54" s="4"/>
      <c r="E54" s="4"/>
      <c r="F54" s="4"/>
      <c r="G54" s="4"/>
      <c r="H54" s="4"/>
      <c r="I54" s="75"/>
      <c r="J54" s="75"/>
      <c r="K54" s="75"/>
      <c r="L54" s="4"/>
      <c r="M54" s="4"/>
      <c r="N54" s="4"/>
      <c r="O54" s="4"/>
    </row>
    <row r="55" spans="2:15" x14ac:dyDescent="0.25">
      <c r="B55" s="4"/>
      <c r="C55" s="4"/>
      <c r="D55" s="4"/>
      <c r="E55" s="4"/>
      <c r="F55" s="4"/>
      <c r="G55" s="4"/>
      <c r="H55" s="4"/>
      <c r="I55" s="75"/>
      <c r="J55" s="75"/>
      <c r="K55" s="75"/>
      <c r="L55" s="4"/>
      <c r="M55" s="4"/>
      <c r="N55" s="4"/>
      <c r="O55" s="4"/>
    </row>
    <row r="56" spans="2:15" x14ac:dyDescent="0.25">
      <c r="B56" s="4"/>
      <c r="C56" s="4"/>
      <c r="D56" s="4"/>
      <c r="E56" s="4"/>
      <c r="F56" s="4"/>
      <c r="G56" s="4"/>
      <c r="H56" s="4"/>
      <c r="I56" s="75"/>
      <c r="J56" s="75"/>
      <c r="K56" s="75"/>
      <c r="L56" s="4"/>
      <c r="M56" s="4"/>
      <c r="N56" s="4"/>
      <c r="O56" s="4"/>
    </row>
    <row r="57" spans="2:15" x14ac:dyDescent="0.25">
      <c r="B57" s="4"/>
      <c r="C57" s="4"/>
      <c r="D57" s="4"/>
      <c r="E57" s="4"/>
      <c r="F57" s="4"/>
      <c r="G57" s="4"/>
      <c r="H57" s="4"/>
      <c r="I57" s="75"/>
      <c r="J57" s="75"/>
      <c r="K57" s="75"/>
      <c r="L57" s="4"/>
      <c r="M57" s="4"/>
      <c r="N57" s="4"/>
      <c r="O57" s="4"/>
    </row>
    <row r="58" spans="2:15" x14ac:dyDescent="0.25">
      <c r="B58" s="4"/>
      <c r="C58" s="4"/>
      <c r="D58" s="4"/>
      <c r="E58" s="4"/>
      <c r="F58" s="4"/>
      <c r="G58" s="4"/>
      <c r="H58" s="4"/>
      <c r="I58" s="75"/>
      <c r="J58" s="75"/>
      <c r="K58" s="75"/>
      <c r="L58" s="4"/>
      <c r="M58" s="4"/>
      <c r="N58" s="4"/>
      <c r="O58" s="4"/>
    </row>
    <row r="59" spans="2:15" x14ac:dyDescent="0.25">
      <c r="B59" s="4"/>
      <c r="C59" s="4"/>
      <c r="D59" s="4"/>
      <c r="E59" s="4"/>
      <c r="F59" s="4"/>
      <c r="G59" s="4"/>
      <c r="H59" s="4"/>
      <c r="I59" s="75"/>
      <c r="J59" s="75"/>
      <c r="K59" s="75"/>
      <c r="L59" s="4"/>
      <c r="M59" s="4"/>
      <c r="N59" s="4"/>
      <c r="O59" s="4"/>
    </row>
    <row r="60" spans="2:15" x14ac:dyDescent="0.25">
      <c r="B60" s="79"/>
      <c r="C60" s="79"/>
      <c r="D60" s="79"/>
      <c r="E60" s="79"/>
      <c r="F60" s="79"/>
      <c r="G60" s="79"/>
      <c r="H60" s="79"/>
      <c r="I60" s="79"/>
      <c r="J60" s="75"/>
      <c r="K60" s="75"/>
      <c r="L60" s="4"/>
      <c r="M60" s="4"/>
      <c r="N60" s="4"/>
      <c r="O60" s="4"/>
    </row>
    <row r="61" spans="2:15" x14ac:dyDescent="0.25">
      <c r="B61" s="79"/>
      <c r="C61" s="79"/>
      <c r="D61" s="79"/>
      <c r="E61" s="79"/>
      <c r="F61" s="79"/>
      <c r="G61" s="79"/>
      <c r="H61" s="79"/>
      <c r="I61" s="79"/>
      <c r="J61" s="75"/>
      <c r="K61" s="75"/>
      <c r="L61" s="4"/>
      <c r="M61" s="4"/>
      <c r="N61" s="4"/>
      <c r="O61" s="4"/>
    </row>
    <row r="62" spans="2:15" x14ac:dyDescent="0.25">
      <c r="B62" s="79"/>
      <c r="C62" s="79"/>
      <c r="D62" s="79"/>
      <c r="E62" s="79"/>
      <c r="F62" s="79"/>
      <c r="G62" s="79"/>
      <c r="H62" s="79"/>
      <c r="I62" s="79"/>
      <c r="J62" s="75"/>
      <c r="K62" s="75"/>
      <c r="L62" s="4"/>
      <c r="M62" s="4"/>
      <c r="N62" s="4"/>
      <c r="O62" s="4"/>
    </row>
    <row r="63" spans="2:15" x14ac:dyDescent="0.25">
      <c r="B63" s="79"/>
      <c r="C63" s="79"/>
      <c r="D63" s="79"/>
      <c r="E63" s="79"/>
      <c r="F63" s="79"/>
      <c r="G63" s="79"/>
      <c r="H63" s="79"/>
      <c r="I63" s="79"/>
      <c r="J63" s="75"/>
      <c r="K63" s="75"/>
      <c r="L63" s="4"/>
      <c r="M63" s="4"/>
      <c r="N63" s="4"/>
      <c r="O63" s="4"/>
    </row>
    <row r="64" spans="2:15" x14ac:dyDescent="0.25">
      <c r="B64" s="79"/>
      <c r="C64" s="79"/>
      <c r="D64" s="79"/>
      <c r="E64" s="79"/>
      <c r="F64" s="79"/>
      <c r="G64" s="79"/>
      <c r="H64" s="79"/>
      <c r="I64" s="79"/>
      <c r="J64" s="75"/>
      <c r="K64" s="75"/>
      <c r="L64" s="4"/>
      <c r="M64" s="4"/>
      <c r="N64" s="4"/>
      <c r="O64" s="4"/>
    </row>
    <row r="65" spans="2:15" x14ac:dyDescent="0.25">
      <c r="B65" s="79"/>
      <c r="C65" s="79"/>
      <c r="D65" s="79"/>
      <c r="E65" s="79"/>
      <c r="F65" s="79"/>
      <c r="G65" s="79"/>
      <c r="H65" s="79"/>
      <c r="I65" s="79"/>
      <c r="J65" s="75"/>
      <c r="K65" s="75"/>
      <c r="L65" s="4"/>
      <c r="M65" s="4"/>
      <c r="N65" s="4"/>
      <c r="O65" s="4"/>
    </row>
    <row r="66" spans="2:15" x14ac:dyDescent="0.25">
      <c r="B66" s="79"/>
      <c r="C66" s="79"/>
      <c r="D66" s="79"/>
      <c r="E66" s="79"/>
      <c r="F66" s="79"/>
      <c r="G66" s="79"/>
      <c r="H66" s="79"/>
      <c r="I66" s="79"/>
      <c r="J66" s="75"/>
      <c r="K66" s="75"/>
      <c r="L66" s="4"/>
      <c r="M66" s="4"/>
      <c r="N66" s="4"/>
      <c r="O66" s="4"/>
    </row>
    <row r="67" spans="2:15" x14ac:dyDescent="0.25">
      <c r="B67" s="79"/>
      <c r="C67" s="79"/>
      <c r="D67" s="79"/>
      <c r="E67" s="79"/>
      <c r="F67" s="79"/>
      <c r="G67" s="79"/>
      <c r="H67" s="79"/>
      <c r="I67" s="79"/>
      <c r="J67" s="79"/>
      <c r="K67" s="79"/>
      <c r="L67" s="79"/>
      <c r="M67" s="79"/>
      <c r="N67" s="79"/>
      <c r="O67" s="79"/>
    </row>
    <row r="68" spans="2:15" x14ac:dyDescent="0.25">
      <c r="B68" s="79"/>
      <c r="C68" s="79"/>
      <c r="D68" s="79"/>
      <c r="E68" s="79"/>
      <c r="F68" s="79"/>
      <c r="G68" s="79"/>
      <c r="H68" s="79"/>
      <c r="I68" s="79"/>
      <c r="J68" s="79"/>
      <c r="K68" s="79"/>
      <c r="L68" s="79"/>
      <c r="M68" s="79"/>
      <c r="N68" s="79"/>
      <c r="O68" s="79"/>
    </row>
    <row r="69" spans="2:15" x14ac:dyDescent="0.25">
      <c r="B69" s="79"/>
      <c r="C69" s="79"/>
      <c r="D69" s="79"/>
      <c r="E69" s="79"/>
      <c r="F69" s="79"/>
      <c r="G69" s="79"/>
      <c r="H69" s="79"/>
      <c r="I69" s="79"/>
      <c r="J69" s="79"/>
      <c r="K69" s="79"/>
      <c r="L69" s="79"/>
      <c r="M69" s="79"/>
      <c r="N69" s="79"/>
      <c r="O69" s="79"/>
    </row>
    <row r="70" spans="2:15" x14ac:dyDescent="0.25">
      <c r="B70" s="79"/>
      <c r="C70" s="79"/>
      <c r="D70" s="79"/>
      <c r="E70" s="79"/>
      <c r="F70" s="79"/>
      <c r="G70" s="79"/>
      <c r="H70" s="79"/>
      <c r="I70" s="79"/>
      <c r="J70" s="79"/>
      <c r="K70" s="79"/>
      <c r="L70" s="79"/>
      <c r="M70" s="79"/>
      <c r="N70" s="79"/>
      <c r="O70" s="79"/>
    </row>
    <row r="71" spans="2:15" x14ac:dyDescent="0.25">
      <c r="B71" s="79"/>
      <c r="C71" s="79"/>
      <c r="D71" s="79"/>
      <c r="E71" s="79"/>
      <c r="F71" s="79"/>
      <c r="G71" s="79"/>
      <c r="H71" s="79"/>
      <c r="I71" s="79"/>
      <c r="J71" s="79"/>
      <c r="K71" s="79"/>
      <c r="L71" s="79"/>
      <c r="M71" s="79"/>
      <c r="N71" s="79"/>
      <c r="O71" s="79"/>
    </row>
    <row r="72" spans="2:15" x14ac:dyDescent="0.25">
      <c r="B72" s="79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79"/>
      <c r="N72" s="79"/>
      <c r="O72" s="79"/>
    </row>
    <row r="73" spans="2:15" x14ac:dyDescent="0.25">
      <c r="B73" s="79"/>
      <c r="C73" s="79"/>
      <c r="D73" s="79"/>
      <c r="E73" s="79"/>
      <c r="F73" s="79"/>
      <c r="G73" s="79"/>
      <c r="H73" s="79"/>
      <c r="I73" s="79"/>
      <c r="J73" s="79"/>
      <c r="K73" s="79"/>
      <c r="L73" s="79"/>
      <c r="M73" s="79"/>
      <c r="N73" s="79"/>
      <c r="O73" s="79"/>
    </row>
    <row r="74" spans="2:15" x14ac:dyDescent="0.25">
      <c r="B74" s="79"/>
      <c r="C74" s="79"/>
      <c r="D74" s="79"/>
      <c r="E74" s="79"/>
      <c r="F74" s="79"/>
      <c r="G74" s="79"/>
      <c r="H74" s="79"/>
      <c r="I74" s="79"/>
      <c r="J74" s="79"/>
      <c r="K74" s="79"/>
      <c r="L74" s="79"/>
      <c r="M74" s="79"/>
      <c r="N74" s="79"/>
      <c r="O74" s="79"/>
    </row>
    <row r="75" spans="2:15" x14ac:dyDescent="0.25">
      <c r="B75" s="64"/>
      <c r="C75" s="64"/>
      <c r="D75" s="64"/>
      <c r="E75" s="64"/>
      <c r="F75" s="64"/>
      <c r="G75" s="64"/>
      <c r="H75" s="64"/>
      <c r="I75" s="64"/>
      <c r="J75" s="64"/>
      <c r="K75" s="64"/>
      <c r="L75" s="64"/>
      <c r="M75" s="64"/>
      <c r="N75" s="64"/>
      <c r="O75" s="64"/>
    </row>
    <row r="76" spans="2:15" x14ac:dyDescent="0.25">
      <c r="B76" s="64"/>
      <c r="C76" s="64"/>
      <c r="D76" s="64"/>
      <c r="E76" s="64"/>
      <c r="F76" s="64"/>
      <c r="G76" s="64"/>
      <c r="H76" s="64"/>
      <c r="I76" s="64"/>
      <c r="J76" s="64"/>
      <c r="K76" s="64"/>
      <c r="L76" s="64"/>
      <c r="M76" s="64"/>
      <c r="N76" s="64"/>
      <c r="O76" s="64"/>
    </row>
    <row r="77" spans="2:15" x14ac:dyDescent="0.25">
      <c r="B77" s="64"/>
      <c r="C77" s="64"/>
      <c r="D77" s="64"/>
      <c r="E77" s="64"/>
      <c r="F77" s="64"/>
      <c r="G77" s="64"/>
      <c r="H77" s="64"/>
      <c r="I77" s="64"/>
      <c r="J77" s="64"/>
      <c r="K77" s="64"/>
      <c r="L77" s="64"/>
      <c r="M77" s="64"/>
      <c r="N77" s="64"/>
      <c r="O77" s="64"/>
    </row>
    <row r="78" spans="2:15" x14ac:dyDescent="0.25">
      <c r="B78" s="64"/>
      <c r="C78" s="64"/>
      <c r="D78" s="64"/>
      <c r="E78" s="64"/>
      <c r="F78" s="64"/>
      <c r="G78" s="64"/>
      <c r="H78" s="64"/>
      <c r="I78" s="64"/>
      <c r="J78" s="64"/>
      <c r="K78" s="64"/>
      <c r="L78" s="64"/>
      <c r="M78" s="64"/>
      <c r="N78" s="64"/>
      <c r="O78" s="64"/>
    </row>
    <row r="79" spans="2:15" x14ac:dyDescent="0.25">
      <c r="B79" s="64"/>
      <c r="C79" s="64"/>
      <c r="D79" s="64"/>
      <c r="E79" s="64"/>
      <c r="F79" s="64"/>
      <c r="G79" s="64"/>
      <c r="H79" s="64"/>
      <c r="I79" s="64"/>
      <c r="J79" s="64"/>
      <c r="K79" s="64"/>
      <c r="L79" s="64"/>
      <c r="M79" s="64"/>
      <c r="N79" s="64"/>
      <c r="O79" s="64"/>
    </row>
    <row r="80" spans="2:15" x14ac:dyDescent="0.25">
      <c r="B80" s="64"/>
      <c r="C80" s="64"/>
      <c r="D80" s="64"/>
      <c r="E80" s="64"/>
      <c r="F80" s="64"/>
      <c r="G80" s="64"/>
      <c r="H80" s="64"/>
      <c r="I80" s="64"/>
      <c r="J80" s="64"/>
      <c r="K80" s="64"/>
      <c r="L80" s="64"/>
      <c r="M80" s="64"/>
      <c r="N80" s="64"/>
      <c r="O80" s="64"/>
    </row>
    <row r="81" s="64" customFormat="1" x14ac:dyDescent="0.25"/>
    <row r="82" s="64" customFormat="1" x14ac:dyDescent="0.25"/>
    <row r="83" s="64" customFormat="1" x14ac:dyDescent="0.25"/>
    <row r="84" s="64" customFormat="1" x14ac:dyDescent="0.25"/>
    <row r="85" s="64" customFormat="1" x14ac:dyDescent="0.25"/>
    <row r="86" s="64" customFormat="1" hidden="1" x14ac:dyDescent="0.25"/>
    <row r="87" s="64" customFormat="1" hidden="1" x14ac:dyDescent="0.25"/>
    <row r="88" s="64" customFormat="1" hidden="1" x14ac:dyDescent="0.25"/>
    <row r="89" s="64" customFormat="1" hidden="1" x14ac:dyDescent="0.25"/>
    <row r="90" s="64" customFormat="1" hidden="1" x14ac:dyDescent="0.25"/>
    <row r="91" s="64" customFormat="1" hidden="1" x14ac:dyDescent="0.25"/>
    <row r="92" s="64" customFormat="1" hidden="1" x14ac:dyDescent="0.25"/>
    <row r="93" s="64" customFormat="1" hidden="1" x14ac:dyDescent="0.25"/>
    <row r="94" s="64" customFormat="1" hidden="1" x14ac:dyDescent="0.25"/>
    <row r="95" s="64" customFormat="1" hidden="1" x14ac:dyDescent="0.25"/>
    <row r="96" s="64" customFormat="1" hidden="1" x14ac:dyDescent="0.25"/>
    <row r="97" spans="9:13" s="64" customFormat="1" hidden="1" x14ac:dyDescent="0.25"/>
    <row r="98" spans="9:13" s="64" customFormat="1" hidden="1" x14ac:dyDescent="0.25"/>
    <row r="99" spans="9:13" s="64" customFormat="1" hidden="1" x14ac:dyDescent="0.25"/>
    <row r="100" spans="9:13" s="64" customFormat="1" hidden="1" x14ac:dyDescent="0.25"/>
    <row r="101" spans="9:13" s="64" customFormat="1" hidden="1" x14ac:dyDescent="0.25"/>
    <row r="102" spans="9:13" s="64" customFormat="1" hidden="1" x14ac:dyDescent="0.25"/>
    <row r="103" spans="9:13" s="64" customFormat="1" hidden="1" x14ac:dyDescent="0.25"/>
    <row r="104" spans="9:13" s="64" customFormat="1" hidden="1" x14ac:dyDescent="0.25"/>
    <row r="105" spans="9:13" s="64" customFormat="1" hidden="1" x14ac:dyDescent="0.25"/>
    <row r="106" spans="9:13" s="64" customFormat="1" hidden="1" x14ac:dyDescent="0.25"/>
    <row r="107" spans="9:13" s="64" customFormat="1" hidden="1" x14ac:dyDescent="0.25"/>
    <row r="108" spans="9:13" s="64" customFormat="1" hidden="1" x14ac:dyDescent="0.25"/>
    <row r="109" spans="9:13" s="64" customFormat="1" hidden="1" x14ac:dyDescent="0.25"/>
    <row r="110" spans="9:13" s="64" customFormat="1" hidden="1" x14ac:dyDescent="0.25"/>
    <row r="111" spans="9:13" s="64" customFormat="1" hidden="1" x14ac:dyDescent="0.25">
      <c r="I111" s="1"/>
      <c r="J111" s="1"/>
      <c r="K111" s="1"/>
      <c r="L111" s="1"/>
      <c r="M111" s="1"/>
    </row>
    <row r="112" spans="9:13" s="64" customFormat="1" hidden="1" x14ac:dyDescent="0.25">
      <c r="I112" s="1"/>
      <c r="J112" s="1"/>
      <c r="K112" s="1"/>
      <c r="L112" s="1"/>
      <c r="M112" s="1"/>
    </row>
    <row r="113" spans="9:13" s="64" customFormat="1" hidden="1" x14ac:dyDescent="0.25">
      <c r="I113" s="1"/>
      <c r="J113" s="1"/>
      <c r="K113" s="1"/>
      <c r="L113" s="1"/>
      <c r="M113" s="1"/>
    </row>
  </sheetData>
  <sheetProtection formatColumns="0" formatRows="0" autoFilter="0" pivotTables="0"/>
  <protectedRanges>
    <protectedRange sqref="M44 M76 M101" name="Cartão1 Pagamento_1"/>
    <protectedRange sqref="K39 K37 C36:D37 K56:K57 K62:K63 K65:K66 K68:K69 L53:L71 K87:K88 K90:K91 K93:K94 L33:L39 L85:L96 K96 K71 I24:J24 I85:K86 I53:K54" name="Cartão1_1_1"/>
    <protectedRange sqref="C34:E34 C35:D35 E35:E54 I83:L84 I51:L52" name="Cartão1"/>
    <protectedRange sqref="I21:J23" name="Cartão1_2_1"/>
  </protectedRanges>
  <phoneticPr fontId="18" type="noConversion"/>
  <pageMargins left="0.511811024" right="0.511811024" top="0.78740157499999996" bottom="0.78740157499999996" header="0.31496062000000002" footer="0.31496062000000002"/>
  <ignoredErrors>
    <ignoredError sqref="L33" unlockedFormula="1"/>
  </ignoredErrors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A54F6696-F27F-4404-9A6E-728EDD56C7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2" id="{220E92B4-41B5-4E3B-B7FF-9D3FD7D113EF}">
            <xm:f>Editar!$D$8="Escuro"</xm:f>
            <x14:dxf>
              <font>
                <color theme="1" tint="0.24994659260841701"/>
              </font>
              <fill>
                <patternFill>
                  <bgColor rgb="FF9CA5AD"/>
                </patternFill>
              </fill>
            </x14:dxf>
          </x14:cfRule>
          <xm:sqref>K17:M37</xm:sqref>
        </x14:conditionalFormatting>
        <x14:conditionalFormatting xmlns:xm="http://schemas.microsoft.com/office/excel/2006/main">
          <x14:cfRule type="expression" priority="3" id="{E58CB90B-9B71-4E85-B79E-A33B97676DA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B5:O75</xm:sqref>
        </x14:conditionalFormatting>
        <x14:conditionalFormatting xmlns:xm="http://schemas.microsoft.com/office/excel/2006/main">
          <x14:cfRule type="expression" priority="1" id="{F157B2EC-2773-429D-A4AD-A58886408858}">
            <xm:f>Editar!$D$8="Escuro"</xm:f>
            <x14:dxf>
              <fill>
                <patternFill>
                  <bgColor rgb="FF6495ED"/>
                </patternFill>
              </fill>
            </x14:dxf>
          </x14:cfRule>
          <xm:sqref>K16:M16</xm:sqref>
        </x14:conditionalFormatting>
      </x14:conditionalFormattings>
    </ext>
    <ext xmlns:x15="http://schemas.microsoft.com/office/spreadsheetml/2010/11/main" uri="{3A4CF648-6AED-40f4-86FF-DC5316D8AED3}">
      <x14:slicerList xmlns:x14="http://schemas.microsoft.com/office/spreadsheetml/2009/9/main">
        <x14:slicer r:id="rId2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AFE6BC-C505-45FC-B04E-8363DD05FAF8}">
  <sheetPr codeName="Planilha3"/>
  <dimension ref="B1:O1078"/>
  <sheetViews>
    <sheetView showGridLines="0" tabSelected="1" zoomScale="90" zoomScaleNormal="90" workbookViewId="0"/>
  </sheetViews>
  <sheetFormatPr defaultColWidth="9.140625" defaultRowHeight="15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138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45664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 t="s">
        <v>102</v>
      </c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113"/>
      <c r="G62" s="114"/>
      <c r="H62" s="113"/>
      <c r="I62" s="115"/>
      <c r="J62" s="115"/>
      <c r="K62" s="116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113"/>
      <c r="G63" s="114"/>
      <c r="H63" s="113"/>
      <c r="I63" s="115"/>
      <c r="J63" s="115"/>
      <c r="K63" s="116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113"/>
      <c r="G64" s="114"/>
      <c r="H64" s="113"/>
      <c r="I64" s="115"/>
      <c r="J64" s="115"/>
      <c r="K64" s="11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113"/>
      <c r="G65" s="114"/>
      <c r="H65" s="113"/>
      <c r="I65" s="115"/>
      <c r="J65" s="115"/>
      <c r="K65" s="11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113"/>
      <c r="G66" s="114"/>
      <c r="H66" s="113"/>
      <c r="I66" s="115"/>
      <c r="J66" s="115"/>
      <c r="K66" s="11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113"/>
      <c r="G67" s="114"/>
      <c r="H67" s="113"/>
      <c r="I67" s="115"/>
      <c r="J67" s="115"/>
      <c r="K67" s="11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113"/>
      <c r="G68" s="114"/>
      <c r="H68" s="113"/>
      <c r="I68" s="115"/>
      <c r="J68" s="115"/>
      <c r="K68" s="11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113"/>
      <c r="G69" s="114"/>
      <c r="H69" s="113"/>
      <c r="I69" s="115"/>
      <c r="J69" s="115"/>
      <c r="K69" s="11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113"/>
      <c r="G70" s="114"/>
      <c r="H70" s="113"/>
      <c r="I70" s="115"/>
      <c r="J70" s="115"/>
      <c r="K70" s="11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113"/>
      <c r="G71" s="114"/>
      <c r="H71" s="113"/>
      <c r="I71" s="115"/>
      <c r="J71" s="115"/>
      <c r="K71" s="11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113"/>
      <c r="G72" s="114"/>
      <c r="H72" s="113"/>
      <c r="I72" s="115"/>
      <c r="J72" s="115"/>
      <c r="K72" s="11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113"/>
      <c r="G73" s="114"/>
      <c r="H73" s="113"/>
      <c r="I73" s="115"/>
      <c r="J73" s="115"/>
      <c r="K73" s="11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113"/>
      <c r="G74" s="114"/>
      <c r="H74" s="113"/>
      <c r="I74" s="115"/>
      <c r="J74" s="115"/>
      <c r="K74" s="11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113"/>
      <c r="G75" s="114"/>
      <c r="H75" s="113"/>
      <c r="I75" s="115"/>
      <c r="J75" s="115"/>
      <c r="K75" s="11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113"/>
      <c r="G76" s="114"/>
      <c r="H76" s="113"/>
      <c r="I76" s="115"/>
      <c r="J76" s="115"/>
      <c r="K76" s="11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113"/>
      <c r="G77" s="114"/>
      <c r="H77" s="113"/>
      <c r="I77" s="115"/>
      <c r="J77" s="115"/>
      <c r="K77" s="11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113"/>
      <c r="G78" s="114"/>
      <c r="H78" s="113"/>
      <c r="I78" s="115"/>
      <c r="J78" s="115"/>
      <c r="K78" s="11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113"/>
      <c r="G79" s="114"/>
      <c r="H79" s="113"/>
      <c r="I79" s="115"/>
      <c r="J79" s="115"/>
      <c r="K79" s="11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113"/>
      <c r="G80" s="114"/>
      <c r="H80" s="113"/>
      <c r="I80" s="115"/>
      <c r="J80" s="115"/>
      <c r="K80" s="11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113"/>
      <c r="G81" s="114"/>
      <c r="H81" s="113"/>
      <c r="I81" s="115"/>
      <c r="J81" s="115"/>
      <c r="K81" s="11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113"/>
      <c r="G82" s="114"/>
      <c r="H82" s="113"/>
      <c r="I82" s="115"/>
      <c r="J82" s="115"/>
      <c r="K82" s="11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113"/>
      <c r="G83" s="114"/>
      <c r="H83" s="113"/>
      <c r="I83" s="115"/>
      <c r="J83" s="115"/>
      <c r="K83" s="11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113"/>
      <c r="G84" s="114"/>
      <c r="H84" s="113"/>
      <c r="I84" s="115"/>
      <c r="J84" s="115"/>
      <c r="K84" s="11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113"/>
      <c r="G85" s="114"/>
      <c r="H85" s="113"/>
      <c r="I85" s="115"/>
      <c r="J85" s="115"/>
      <c r="K85" s="11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113"/>
      <c r="G86" s="114"/>
      <c r="H86" s="113"/>
      <c r="I86" s="115"/>
      <c r="J86" s="115"/>
      <c r="K86" s="11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113"/>
      <c r="G87" s="114"/>
      <c r="H87" s="113"/>
      <c r="I87" s="115"/>
      <c r="J87" s="115"/>
      <c r="K87" s="11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113"/>
      <c r="G88" s="114"/>
      <c r="H88" s="113"/>
      <c r="I88" s="115"/>
      <c r="J88" s="115"/>
      <c r="K88" s="11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113"/>
      <c r="G89" s="114"/>
      <c r="H89" s="113"/>
      <c r="I89" s="115"/>
      <c r="J89" s="115"/>
      <c r="K89" s="11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113"/>
      <c r="G90" s="114"/>
      <c r="H90" s="113"/>
      <c r="I90" s="115"/>
      <c r="J90" s="115"/>
      <c r="K90" s="11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113"/>
      <c r="G91" s="114"/>
      <c r="H91" s="113"/>
      <c r="I91" s="115"/>
      <c r="J91" s="115"/>
      <c r="K91" s="11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113"/>
      <c r="G92" s="114"/>
      <c r="H92" s="113"/>
      <c r="I92" s="115"/>
      <c r="J92" s="115"/>
      <c r="K92" s="11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113"/>
      <c r="G93" s="114"/>
      <c r="H93" s="113"/>
      <c r="I93" s="115"/>
      <c r="J93" s="115"/>
      <c r="K93" s="11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113"/>
      <c r="G94" s="114"/>
      <c r="H94" s="113"/>
      <c r="I94" s="115"/>
      <c r="J94" s="115"/>
      <c r="K94" s="11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113"/>
      <c r="G95" s="114"/>
      <c r="H95" s="113"/>
      <c r="I95" s="115"/>
      <c r="J95" s="115"/>
      <c r="K95" s="11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113"/>
      <c r="G96" s="114"/>
      <c r="H96" s="113"/>
      <c r="I96" s="115"/>
      <c r="J96" s="115"/>
      <c r="K96" s="11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113"/>
      <c r="G97" s="114"/>
      <c r="H97" s="113"/>
      <c r="I97" s="115"/>
      <c r="J97" s="115"/>
      <c r="K97" s="11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113"/>
      <c r="G98" s="114"/>
      <c r="H98" s="113"/>
      <c r="I98" s="115"/>
      <c r="J98" s="115"/>
      <c r="K98" s="11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113"/>
      <c r="G99" s="114"/>
      <c r="H99" s="113"/>
      <c r="I99" s="115"/>
      <c r="J99" s="115"/>
      <c r="K99" s="11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113"/>
      <c r="G100" s="114"/>
      <c r="H100" s="113"/>
      <c r="I100" s="115"/>
      <c r="J100" s="115"/>
      <c r="K100" s="11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113"/>
      <c r="G101" s="114"/>
      <c r="H101" s="113"/>
      <c r="I101" s="115"/>
      <c r="J101" s="115"/>
      <c r="K101" s="11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113"/>
      <c r="G102" s="114"/>
      <c r="H102" s="113"/>
      <c r="I102" s="115"/>
      <c r="J102" s="115"/>
      <c r="K102" s="11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113"/>
      <c r="G103" s="114"/>
      <c r="H103" s="113"/>
      <c r="I103" s="115"/>
      <c r="J103" s="115"/>
      <c r="K103" s="11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113"/>
      <c r="G104" s="114"/>
      <c r="H104" s="113"/>
      <c r="I104" s="115"/>
      <c r="J104" s="115"/>
      <c r="K104" s="11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113"/>
      <c r="G105" s="114"/>
      <c r="H105" s="113"/>
      <c r="I105" s="115"/>
      <c r="J105" s="115"/>
      <c r="K105" s="11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113"/>
      <c r="G106" s="114"/>
      <c r="H106" s="113"/>
      <c r="I106" s="115"/>
      <c r="J106" s="115"/>
      <c r="K106" s="11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113"/>
      <c r="G107" s="114"/>
      <c r="H107" s="113"/>
      <c r="I107" s="115"/>
      <c r="J107" s="115"/>
      <c r="K107" s="11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113"/>
      <c r="G108" s="114"/>
      <c r="H108" s="113"/>
      <c r="I108" s="115"/>
      <c r="J108" s="115"/>
      <c r="K108" s="11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113"/>
      <c r="G109" s="114"/>
      <c r="H109" s="113"/>
      <c r="I109" s="115"/>
      <c r="J109" s="115"/>
      <c r="K109" s="11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113"/>
      <c r="G110" s="114"/>
      <c r="H110" s="113"/>
      <c r="I110" s="115"/>
      <c r="J110" s="115"/>
      <c r="K110" s="11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113"/>
      <c r="G111" s="114"/>
      <c r="H111" s="113"/>
      <c r="I111" s="115"/>
      <c r="J111" s="115"/>
      <c r="K111" s="11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113"/>
      <c r="G112" s="114"/>
      <c r="H112" s="113"/>
      <c r="I112" s="115"/>
      <c r="J112" s="115"/>
      <c r="K112" s="11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113"/>
      <c r="G113" s="114"/>
      <c r="H113" s="113"/>
      <c r="I113" s="115"/>
      <c r="J113" s="115"/>
      <c r="K113" s="11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113"/>
      <c r="G114" s="114"/>
      <c r="H114" s="113"/>
      <c r="I114" s="115"/>
      <c r="J114" s="115"/>
      <c r="K114" s="11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113"/>
      <c r="G115" s="114"/>
      <c r="H115" s="113"/>
      <c r="I115" s="115"/>
      <c r="J115" s="115"/>
      <c r="K115" s="11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113"/>
      <c r="G116" s="114"/>
      <c r="H116" s="113"/>
      <c r="I116" s="115"/>
      <c r="J116" s="115"/>
      <c r="K116" s="11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113"/>
      <c r="G117" s="114"/>
      <c r="H117" s="113"/>
      <c r="I117" s="115"/>
      <c r="J117" s="115"/>
      <c r="K117" s="11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113"/>
      <c r="G118" s="114"/>
      <c r="H118" s="113"/>
      <c r="I118" s="115"/>
      <c r="J118" s="115"/>
      <c r="K118" s="11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113"/>
      <c r="G119" s="114"/>
      <c r="H119" s="113"/>
      <c r="I119" s="115"/>
      <c r="J119" s="115"/>
      <c r="K119" s="11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113"/>
      <c r="G120" s="114"/>
      <c r="H120" s="113"/>
      <c r="I120" s="115"/>
      <c r="J120" s="115"/>
      <c r="K120" s="11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113"/>
      <c r="G121" s="114"/>
      <c r="H121" s="113"/>
      <c r="I121" s="115"/>
      <c r="J121" s="115"/>
      <c r="K121" s="11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113"/>
      <c r="G122" s="114"/>
      <c r="H122" s="113"/>
      <c r="I122" s="115"/>
      <c r="J122" s="115"/>
      <c r="K122" s="11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113"/>
      <c r="G123" s="114"/>
      <c r="H123" s="113"/>
      <c r="I123" s="115"/>
      <c r="J123" s="115"/>
      <c r="K123" s="11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113"/>
      <c r="G124" s="114"/>
      <c r="H124" s="113"/>
      <c r="I124" s="115"/>
      <c r="J124" s="115"/>
      <c r="K124" s="11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113"/>
      <c r="G125" s="114"/>
      <c r="H125" s="113"/>
      <c r="I125" s="115"/>
      <c r="J125" s="115"/>
      <c r="K125" s="11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113"/>
      <c r="G126" s="114"/>
      <c r="H126" s="113"/>
      <c r="I126" s="115"/>
      <c r="J126" s="115"/>
      <c r="K126" s="116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113"/>
      <c r="G127" s="114"/>
      <c r="H127" s="113"/>
      <c r="I127" s="115"/>
      <c r="J127" s="115"/>
      <c r="K127" s="116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113"/>
      <c r="G128" s="114"/>
      <c r="H128" s="113"/>
      <c r="I128" s="115"/>
      <c r="J128" s="115"/>
      <c r="K128" s="11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113"/>
      <c r="G129" s="114"/>
      <c r="H129" s="113"/>
      <c r="I129" s="115"/>
      <c r="J129" s="115"/>
      <c r="K129" s="11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113"/>
      <c r="G130" s="114"/>
      <c r="H130" s="113"/>
      <c r="I130" s="115"/>
      <c r="J130" s="115"/>
      <c r="K130" s="11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113"/>
      <c r="G131" s="114"/>
      <c r="H131" s="113"/>
      <c r="I131" s="115"/>
      <c r="J131" s="115"/>
      <c r="K131" s="11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113"/>
      <c r="G132" s="114"/>
      <c r="H132" s="113"/>
      <c r="I132" s="115"/>
      <c r="J132" s="115"/>
      <c r="K132" s="11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113"/>
      <c r="G133" s="114"/>
      <c r="H133" s="113"/>
      <c r="I133" s="115"/>
      <c r="J133" s="115"/>
      <c r="K133" s="11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113"/>
      <c r="G134" s="114"/>
      <c r="H134" s="113"/>
      <c r="I134" s="115"/>
      <c r="J134" s="115"/>
      <c r="K134" s="11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113"/>
      <c r="G135" s="114"/>
      <c r="H135" s="113"/>
      <c r="I135" s="115"/>
      <c r="J135" s="115"/>
      <c r="K135" s="11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113"/>
      <c r="G136" s="114"/>
      <c r="H136" s="113"/>
      <c r="I136" s="115"/>
      <c r="J136" s="115"/>
      <c r="K136" s="11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113"/>
      <c r="G137" s="114"/>
      <c r="H137" s="113"/>
      <c r="I137" s="115"/>
      <c r="J137" s="115"/>
      <c r="K137" s="11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113"/>
      <c r="G138" s="114"/>
      <c r="H138" s="113"/>
      <c r="I138" s="115"/>
      <c r="J138" s="115"/>
      <c r="K138" s="11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113"/>
      <c r="G139" s="114"/>
      <c r="H139" s="113"/>
      <c r="I139" s="115"/>
      <c r="J139" s="115"/>
      <c r="K139" s="11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113"/>
      <c r="G140" s="114"/>
      <c r="H140" s="113"/>
      <c r="I140" s="115"/>
      <c r="J140" s="115"/>
      <c r="K140" s="11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113"/>
      <c r="G141" s="114"/>
      <c r="H141" s="113"/>
      <c r="I141" s="115"/>
      <c r="J141" s="115"/>
      <c r="K141" s="11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113"/>
      <c r="G142" s="114"/>
      <c r="H142" s="113"/>
      <c r="I142" s="115"/>
      <c r="J142" s="115"/>
      <c r="K142" s="11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113"/>
      <c r="G143" s="114"/>
      <c r="H143" s="113"/>
      <c r="I143" s="115"/>
      <c r="J143" s="115"/>
      <c r="K143" s="11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113"/>
      <c r="G144" s="114"/>
      <c r="H144" s="113"/>
      <c r="I144" s="115"/>
      <c r="J144" s="115"/>
      <c r="K144" s="11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113"/>
      <c r="G145" s="114"/>
      <c r="H145" s="113"/>
      <c r="I145" s="115"/>
      <c r="J145" s="115"/>
      <c r="K145" s="11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113"/>
      <c r="G146" s="114"/>
      <c r="H146" s="113"/>
      <c r="I146" s="115"/>
      <c r="J146" s="115"/>
      <c r="K146" s="11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113"/>
      <c r="G147" s="114"/>
      <c r="H147" s="113"/>
      <c r="I147" s="115"/>
      <c r="J147" s="115"/>
      <c r="K147" s="11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113"/>
      <c r="G148" s="114"/>
      <c r="H148" s="113"/>
      <c r="I148" s="115"/>
      <c r="J148" s="115"/>
      <c r="K148" s="11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113"/>
      <c r="G149" s="114"/>
      <c r="H149" s="113"/>
      <c r="I149" s="115"/>
      <c r="J149" s="115"/>
      <c r="K149" s="11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113"/>
      <c r="G150" s="114"/>
      <c r="H150" s="113"/>
      <c r="I150" s="115"/>
      <c r="J150" s="115"/>
      <c r="K150" s="11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113"/>
      <c r="G151" s="114"/>
      <c r="H151" s="113"/>
      <c r="I151" s="115"/>
      <c r="J151" s="115"/>
      <c r="K151" s="11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113"/>
      <c r="G152" s="114"/>
      <c r="H152" s="113"/>
      <c r="I152" s="115"/>
      <c r="J152" s="115"/>
      <c r="K152" s="11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113"/>
      <c r="G153" s="114"/>
      <c r="H153" s="113"/>
      <c r="I153" s="115"/>
      <c r="J153" s="115"/>
      <c r="K153" s="11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113"/>
      <c r="G154" s="114"/>
      <c r="H154" s="113"/>
      <c r="I154" s="115"/>
      <c r="J154" s="115"/>
      <c r="K154" s="11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113"/>
      <c r="G155" s="114"/>
      <c r="H155" s="113"/>
      <c r="I155" s="115"/>
      <c r="J155" s="115"/>
      <c r="K155" s="11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113"/>
      <c r="G156" s="114"/>
      <c r="H156" s="113"/>
      <c r="I156" s="115"/>
      <c r="J156" s="115"/>
      <c r="K156" s="11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113"/>
      <c r="G157" s="114"/>
      <c r="H157" s="113"/>
      <c r="I157" s="115"/>
      <c r="J157" s="115"/>
      <c r="K157" s="11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113"/>
      <c r="G158" s="114"/>
      <c r="H158" s="113"/>
      <c r="I158" s="115"/>
      <c r="J158" s="115"/>
      <c r="K158" s="11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113"/>
      <c r="G159" s="114"/>
      <c r="H159" s="113"/>
      <c r="I159" s="115"/>
      <c r="J159" s="115"/>
      <c r="K159" s="11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113"/>
      <c r="G160" s="114"/>
      <c r="H160" s="113"/>
      <c r="I160" s="115"/>
      <c r="J160" s="115"/>
      <c r="K160" s="11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113"/>
      <c r="G161" s="114"/>
      <c r="H161" s="113"/>
      <c r="I161" s="115"/>
      <c r="J161" s="115"/>
      <c r="K161" s="11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113"/>
      <c r="G162" s="114"/>
      <c r="H162" s="113"/>
      <c r="I162" s="115"/>
      <c r="J162" s="115"/>
      <c r="K162" s="11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113"/>
      <c r="G163" s="114"/>
      <c r="H163" s="113"/>
      <c r="I163" s="115"/>
      <c r="J163" s="115"/>
      <c r="K163" s="11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113"/>
      <c r="G164" s="114"/>
      <c r="H164" s="113"/>
      <c r="I164" s="115"/>
      <c r="J164" s="115"/>
      <c r="K164" s="11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113"/>
      <c r="G165" s="114"/>
      <c r="H165" s="113"/>
      <c r="I165" s="115"/>
      <c r="J165" s="115"/>
      <c r="K165" s="11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113"/>
      <c r="G166" s="114"/>
      <c r="H166" s="113"/>
      <c r="I166" s="115"/>
      <c r="J166" s="115"/>
      <c r="K166" s="11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113"/>
      <c r="G167" s="114"/>
      <c r="H167" s="113"/>
      <c r="I167" s="115"/>
      <c r="J167" s="115"/>
      <c r="K167" s="11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113"/>
      <c r="G168" s="114"/>
      <c r="H168" s="113"/>
      <c r="I168" s="115"/>
      <c r="J168" s="115"/>
      <c r="K168" s="11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113"/>
      <c r="G169" s="114"/>
      <c r="H169" s="113"/>
      <c r="I169" s="115"/>
      <c r="J169" s="115"/>
      <c r="K169" s="11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113"/>
      <c r="G170" s="114"/>
      <c r="H170" s="113"/>
      <c r="I170" s="115"/>
      <c r="J170" s="115"/>
      <c r="K170" s="11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113"/>
      <c r="G171" s="114"/>
      <c r="H171" s="113"/>
      <c r="I171" s="115"/>
      <c r="J171" s="115"/>
      <c r="K171" s="11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113"/>
      <c r="G172" s="114"/>
      <c r="H172" s="113"/>
      <c r="I172" s="115"/>
      <c r="J172" s="115"/>
      <c r="K172" s="11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113"/>
      <c r="G173" s="114"/>
      <c r="H173" s="113"/>
      <c r="I173" s="115"/>
      <c r="J173" s="115"/>
      <c r="K173" s="11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113"/>
      <c r="G174" s="114"/>
      <c r="H174" s="113"/>
      <c r="I174" s="115"/>
      <c r="J174" s="115"/>
      <c r="K174" s="11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113"/>
      <c r="G175" s="114"/>
      <c r="H175" s="113"/>
      <c r="I175" s="115"/>
      <c r="J175" s="115"/>
      <c r="K175" s="11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113"/>
      <c r="G176" s="114"/>
      <c r="H176" s="113"/>
      <c r="I176" s="115"/>
      <c r="J176" s="115"/>
      <c r="K176" s="11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113"/>
      <c r="G177" s="114"/>
      <c r="H177" s="113"/>
      <c r="I177" s="115"/>
      <c r="J177" s="115"/>
      <c r="K177" s="11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113"/>
      <c r="G178" s="114"/>
      <c r="H178" s="113"/>
      <c r="I178" s="115"/>
      <c r="J178" s="115"/>
      <c r="K178" s="11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113"/>
      <c r="G179" s="114"/>
      <c r="H179" s="113"/>
      <c r="I179" s="115"/>
      <c r="J179" s="115"/>
      <c r="K179" s="11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113"/>
      <c r="G180" s="114"/>
      <c r="H180" s="113"/>
      <c r="I180" s="115"/>
      <c r="J180" s="115"/>
      <c r="K180" s="11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113"/>
      <c r="G181" s="114"/>
      <c r="H181" s="113"/>
      <c r="I181" s="115"/>
      <c r="J181" s="115"/>
      <c r="K181" s="11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113"/>
      <c r="G182" s="114"/>
      <c r="H182" s="113"/>
      <c r="I182" s="115"/>
      <c r="J182" s="115"/>
      <c r="K182" s="11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113"/>
      <c r="G183" s="114"/>
      <c r="H183" s="113"/>
      <c r="I183" s="115"/>
      <c r="J183" s="115"/>
      <c r="K183" s="11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113"/>
      <c r="G184" s="114"/>
      <c r="H184" s="113"/>
      <c r="I184" s="115"/>
      <c r="J184" s="115"/>
      <c r="K184" s="11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113"/>
      <c r="G185" s="114"/>
      <c r="H185" s="113"/>
      <c r="I185" s="115"/>
      <c r="J185" s="115"/>
      <c r="K185" s="11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113"/>
      <c r="G186" s="114"/>
      <c r="H186" s="113"/>
      <c r="I186" s="115"/>
      <c r="J186" s="115"/>
      <c r="K186" s="11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113"/>
      <c r="G187" s="114"/>
      <c r="H187" s="113"/>
      <c r="I187" s="115"/>
      <c r="J187" s="115"/>
      <c r="K187" s="11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113"/>
      <c r="G188" s="114"/>
      <c r="H188" s="113"/>
      <c r="I188" s="115"/>
      <c r="J188" s="115"/>
      <c r="K188" s="11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113"/>
      <c r="G189" s="114"/>
      <c r="H189" s="113"/>
      <c r="I189" s="115"/>
      <c r="J189" s="115"/>
      <c r="K189" s="11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113"/>
      <c r="G190" s="114"/>
      <c r="H190" s="113"/>
      <c r="I190" s="115"/>
      <c r="J190" s="115"/>
      <c r="K190" s="116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113"/>
      <c r="G191" s="114"/>
      <c r="H191" s="113"/>
      <c r="I191" s="115"/>
      <c r="J191" s="115"/>
      <c r="K191" s="116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113"/>
      <c r="G192" s="114"/>
      <c r="H192" s="113"/>
      <c r="I192" s="115"/>
      <c r="J192" s="115"/>
      <c r="K192" s="11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113"/>
      <c r="G193" s="114"/>
      <c r="H193" s="113"/>
      <c r="I193" s="115"/>
      <c r="J193" s="115"/>
      <c r="K193" s="11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113"/>
      <c r="G194" s="114"/>
      <c r="H194" s="113"/>
      <c r="I194" s="115"/>
      <c r="J194" s="115"/>
      <c r="K194" s="11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113"/>
      <c r="G195" s="114"/>
      <c r="H195" s="113"/>
      <c r="I195" s="115"/>
      <c r="J195" s="115"/>
      <c r="K195" s="11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113"/>
      <c r="G196" s="114"/>
      <c r="H196" s="113"/>
      <c r="I196" s="115"/>
      <c r="J196" s="115"/>
      <c r="K196" s="11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113"/>
      <c r="G197" s="114"/>
      <c r="H197" s="113"/>
      <c r="I197" s="115"/>
      <c r="J197" s="115"/>
      <c r="K197" s="11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113"/>
      <c r="G198" s="114"/>
      <c r="H198" s="113"/>
      <c r="I198" s="115"/>
      <c r="J198" s="115"/>
      <c r="K198" s="11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113"/>
      <c r="G199" s="114"/>
      <c r="H199" s="113"/>
      <c r="I199" s="115"/>
      <c r="J199" s="115"/>
      <c r="K199" s="11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113"/>
      <c r="G200" s="114"/>
      <c r="H200" s="113"/>
      <c r="I200" s="115"/>
      <c r="J200" s="115"/>
      <c r="K200" s="11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113"/>
      <c r="G201" s="114"/>
      <c r="H201" s="113"/>
      <c r="I201" s="115"/>
      <c r="J201" s="115"/>
      <c r="K201" s="11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113"/>
      <c r="G202" s="114"/>
      <c r="H202" s="113"/>
      <c r="I202" s="115"/>
      <c r="J202" s="115"/>
      <c r="K202" s="11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113"/>
      <c r="G203" s="114"/>
      <c r="H203" s="113"/>
      <c r="I203" s="115"/>
      <c r="J203" s="115"/>
      <c r="K203" s="11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113"/>
      <c r="G204" s="114"/>
      <c r="H204" s="113"/>
      <c r="I204" s="115"/>
      <c r="J204" s="115"/>
      <c r="K204" s="11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113"/>
      <c r="G205" s="114"/>
      <c r="H205" s="113"/>
      <c r="I205" s="115"/>
      <c r="J205" s="115"/>
      <c r="K205" s="11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113"/>
      <c r="G206" s="114"/>
      <c r="H206" s="113"/>
      <c r="I206" s="115"/>
      <c r="J206" s="115"/>
      <c r="K206" s="11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113"/>
      <c r="G207" s="114"/>
      <c r="H207" s="113"/>
      <c r="I207" s="115"/>
      <c r="J207" s="115"/>
      <c r="K207" s="11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113"/>
      <c r="G208" s="114"/>
      <c r="H208" s="113"/>
      <c r="I208" s="115"/>
      <c r="J208" s="115"/>
      <c r="K208" s="11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113"/>
      <c r="G209" s="114"/>
      <c r="H209" s="113"/>
      <c r="I209" s="115"/>
      <c r="J209" s="115"/>
      <c r="K209" s="11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113"/>
      <c r="G210" s="114"/>
      <c r="H210" s="113"/>
      <c r="I210" s="115"/>
      <c r="J210" s="115"/>
      <c r="K210" s="11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113"/>
      <c r="G211" s="114"/>
      <c r="H211" s="113"/>
      <c r="I211" s="115"/>
      <c r="J211" s="115"/>
      <c r="K211" s="11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113"/>
      <c r="G212" s="114"/>
      <c r="H212" s="113"/>
      <c r="I212" s="115"/>
      <c r="J212" s="115"/>
      <c r="K212" s="11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113"/>
      <c r="G213" s="114"/>
      <c r="H213" s="113"/>
      <c r="I213" s="115"/>
      <c r="J213" s="115"/>
      <c r="K213" s="11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113"/>
      <c r="G214" s="114"/>
      <c r="H214" s="113"/>
      <c r="I214" s="115"/>
      <c r="J214" s="115"/>
      <c r="K214" s="11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113"/>
      <c r="G215" s="114"/>
      <c r="H215" s="113"/>
      <c r="I215" s="115"/>
      <c r="J215" s="115"/>
      <c r="K215" s="11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113"/>
      <c r="G216" s="114"/>
      <c r="H216" s="113"/>
      <c r="I216" s="115"/>
      <c r="J216" s="115"/>
      <c r="K216" s="11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113"/>
      <c r="G217" s="114"/>
      <c r="H217" s="113"/>
      <c r="I217" s="115"/>
      <c r="J217" s="115"/>
      <c r="K217" s="11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113"/>
      <c r="G218" s="114"/>
      <c r="H218" s="113"/>
      <c r="I218" s="115"/>
      <c r="J218" s="115"/>
      <c r="K218" s="11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113"/>
      <c r="G219" s="114"/>
      <c r="H219" s="113"/>
      <c r="I219" s="115"/>
      <c r="J219" s="115"/>
      <c r="K219" s="11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113"/>
      <c r="G220" s="114"/>
      <c r="H220" s="113"/>
      <c r="I220" s="115"/>
      <c r="J220" s="115"/>
      <c r="K220" s="11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113"/>
      <c r="G221" s="114"/>
      <c r="H221" s="113"/>
      <c r="I221" s="115"/>
      <c r="J221" s="115"/>
      <c r="K221" s="11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113"/>
      <c r="G222" s="114"/>
      <c r="H222" s="113"/>
      <c r="I222" s="115"/>
      <c r="J222" s="115"/>
      <c r="K222" s="11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113"/>
      <c r="G223" s="114"/>
      <c r="H223" s="113"/>
      <c r="I223" s="115"/>
      <c r="J223" s="115"/>
      <c r="K223" s="11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113"/>
      <c r="G224" s="114"/>
      <c r="H224" s="113"/>
      <c r="I224" s="115"/>
      <c r="J224" s="115"/>
      <c r="K224" s="11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113"/>
      <c r="G225" s="114"/>
      <c r="H225" s="113"/>
      <c r="I225" s="115"/>
      <c r="J225" s="115"/>
      <c r="K225" s="11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113"/>
      <c r="G226" s="114"/>
      <c r="H226" s="113"/>
      <c r="I226" s="115"/>
      <c r="J226" s="115"/>
      <c r="K226" s="11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113"/>
      <c r="G227" s="114"/>
      <c r="H227" s="113"/>
      <c r="I227" s="115"/>
      <c r="J227" s="115"/>
      <c r="K227" s="11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113"/>
      <c r="G228" s="114"/>
      <c r="H228" s="113"/>
      <c r="I228" s="115"/>
      <c r="J228" s="115"/>
      <c r="K228" s="11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113"/>
      <c r="G229" s="114"/>
      <c r="H229" s="113"/>
      <c r="I229" s="115"/>
      <c r="J229" s="115"/>
      <c r="K229" s="11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113"/>
      <c r="G230" s="114"/>
      <c r="H230" s="113"/>
      <c r="I230" s="115"/>
      <c r="J230" s="115"/>
      <c r="K230" s="11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113"/>
      <c r="G231" s="114"/>
      <c r="H231" s="113"/>
      <c r="I231" s="115"/>
      <c r="J231" s="115"/>
      <c r="K231" s="11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113"/>
      <c r="G232" s="114"/>
      <c r="H232" s="113"/>
      <c r="I232" s="115"/>
      <c r="J232" s="115"/>
      <c r="K232" s="11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113"/>
      <c r="G233" s="114"/>
      <c r="H233" s="113"/>
      <c r="I233" s="115"/>
      <c r="J233" s="115"/>
      <c r="K233" s="11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113"/>
      <c r="G234" s="114"/>
      <c r="H234" s="113"/>
      <c r="I234" s="115"/>
      <c r="J234" s="115"/>
      <c r="K234" s="11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113"/>
      <c r="G235" s="114"/>
      <c r="H235" s="113"/>
      <c r="I235" s="115"/>
      <c r="J235" s="115"/>
      <c r="K235" s="11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113"/>
      <c r="G236" s="114"/>
      <c r="H236" s="113"/>
      <c r="I236" s="115"/>
      <c r="J236" s="115"/>
      <c r="K236" s="11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113"/>
      <c r="G237" s="114"/>
      <c r="H237" s="113"/>
      <c r="I237" s="115"/>
      <c r="J237" s="115"/>
      <c r="K237" s="11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113"/>
      <c r="G238" s="114"/>
      <c r="H238" s="113"/>
      <c r="I238" s="115"/>
      <c r="J238" s="115"/>
      <c r="K238" s="11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113"/>
      <c r="G239" s="114"/>
      <c r="H239" s="113"/>
      <c r="I239" s="115"/>
      <c r="J239" s="115"/>
      <c r="K239" s="11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113"/>
      <c r="G240" s="114"/>
      <c r="H240" s="113"/>
      <c r="I240" s="115"/>
      <c r="J240" s="115"/>
      <c r="K240" s="11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113"/>
      <c r="G241" s="114"/>
      <c r="H241" s="113"/>
      <c r="I241" s="115"/>
      <c r="J241" s="115"/>
      <c r="K241" s="11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113"/>
      <c r="G242" s="114"/>
      <c r="H242" s="113"/>
      <c r="I242" s="115"/>
      <c r="J242" s="115"/>
      <c r="K242" s="11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113"/>
      <c r="G243" s="114"/>
      <c r="H243" s="113"/>
      <c r="I243" s="115"/>
      <c r="J243" s="115"/>
      <c r="K243" s="11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113"/>
      <c r="G244" s="114"/>
      <c r="H244" s="113"/>
      <c r="I244" s="115"/>
      <c r="J244" s="115"/>
      <c r="K244" s="11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113"/>
      <c r="G245" s="114"/>
      <c r="H245" s="113"/>
      <c r="I245" s="115"/>
      <c r="J245" s="115"/>
      <c r="K245" s="11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113"/>
      <c r="G246" s="114"/>
      <c r="H246" s="113"/>
      <c r="I246" s="115"/>
      <c r="J246" s="115"/>
      <c r="K246" s="11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113"/>
      <c r="G247" s="114"/>
      <c r="H247" s="113"/>
      <c r="I247" s="115"/>
      <c r="J247" s="115"/>
      <c r="K247" s="11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113"/>
      <c r="G248" s="114"/>
      <c r="H248" s="113"/>
      <c r="I248" s="115"/>
      <c r="J248" s="115"/>
      <c r="K248" s="11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113"/>
      <c r="G249" s="114"/>
      <c r="H249" s="113"/>
      <c r="I249" s="115"/>
      <c r="J249" s="115"/>
      <c r="K249" s="11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113"/>
      <c r="G250" s="114"/>
      <c r="H250" s="113"/>
      <c r="I250" s="115"/>
      <c r="J250" s="115"/>
      <c r="K250" s="11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113"/>
      <c r="G251" s="114"/>
      <c r="H251" s="113"/>
      <c r="I251" s="115"/>
      <c r="J251" s="115"/>
      <c r="K251" s="11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113"/>
      <c r="G252" s="114"/>
      <c r="H252" s="113"/>
      <c r="I252" s="115"/>
      <c r="J252" s="115"/>
      <c r="K252" s="11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113"/>
      <c r="G253" s="114"/>
      <c r="H253" s="113"/>
      <c r="I253" s="115"/>
      <c r="J253" s="115"/>
      <c r="K253" s="11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113"/>
      <c r="G254" s="114"/>
      <c r="H254" s="113"/>
      <c r="I254" s="115"/>
      <c r="J254" s="115"/>
      <c r="K254" s="116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113"/>
      <c r="G255" s="114"/>
      <c r="H255" s="113"/>
      <c r="I255" s="115"/>
      <c r="J255" s="115"/>
      <c r="K255" s="116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113"/>
      <c r="G256" s="114"/>
      <c r="H256" s="113"/>
      <c r="I256" s="115"/>
      <c r="J256" s="115"/>
      <c r="K256" s="11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113"/>
      <c r="G257" s="114"/>
      <c r="H257" s="113"/>
      <c r="I257" s="115"/>
      <c r="J257" s="115"/>
      <c r="K257" s="11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113"/>
      <c r="G258" s="114"/>
      <c r="H258" s="113"/>
      <c r="I258" s="115"/>
      <c r="J258" s="115"/>
      <c r="K258" s="11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113"/>
      <c r="G259" s="114"/>
      <c r="H259" s="113"/>
      <c r="I259" s="115"/>
      <c r="J259" s="115"/>
      <c r="K259" s="11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113"/>
      <c r="G260" s="114"/>
      <c r="H260" s="113"/>
      <c r="I260" s="115"/>
      <c r="J260" s="115"/>
      <c r="K260" s="11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113"/>
      <c r="G261" s="114"/>
      <c r="H261" s="113"/>
      <c r="I261" s="115"/>
      <c r="J261" s="115"/>
      <c r="K261" s="11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113"/>
      <c r="G262" s="114"/>
      <c r="H262" s="113"/>
      <c r="I262" s="115"/>
      <c r="J262" s="115"/>
      <c r="K262" s="11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113"/>
      <c r="G263" s="114"/>
      <c r="H263" s="113"/>
      <c r="I263" s="115"/>
      <c r="J263" s="115"/>
      <c r="K263" s="11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113"/>
      <c r="G264" s="114"/>
      <c r="H264" s="113"/>
      <c r="I264" s="115"/>
      <c r="J264" s="115"/>
      <c r="K264" s="11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113"/>
      <c r="G265" s="114"/>
      <c r="H265" s="113"/>
      <c r="I265" s="115"/>
      <c r="J265" s="115"/>
      <c r="K265" s="11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113"/>
      <c r="G266" s="114"/>
      <c r="H266" s="113"/>
      <c r="I266" s="115"/>
      <c r="J266" s="115"/>
      <c r="K266" s="11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113"/>
      <c r="G267" s="114"/>
      <c r="H267" s="113"/>
      <c r="I267" s="115"/>
      <c r="J267" s="115"/>
      <c r="K267" s="11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113"/>
      <c r="G268" s="114"/>
      <c r="H268" s="113"/>
      <c r="I268" s="115"/>
      <c r="J268" s="115"/>
      <c r="K268" s="11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113"/>
      <c r="G269" s="114"/>
      <c r="H269" s="113"/>
      <c r="I269" s="115"/>
      <c r="J269" s="115"/>
      <c r="K269" s="11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113"/>
      <c r="G270" s="114"/>
      <c r="H270" s="113"/>
      <c r="I270" s="115"/>
      <c r="J270" s="115"/>
      <c r="K270" s="11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113"/>
      <c r="G271" s="114"/>
      <c r="H271" s="113"/>
      <c r="I271" s="115"/>
      <c r="J271" s="115"/>
      <c r="K271" s="11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113"/>
      <c r="G272" s="114"/>
      <c r="H272" s="113"/>
      <c r="I272" s="115"/>
      <c r="J272" s="115"/>
      <c r="K272" s="11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113"/>
      <c r="G273" s="114"/>
      <c r="H273" s="113"/>
      <c r="I273" s="115"/>
      <c r="J273" s="115"/>
      <c r="K273" s="11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113"/>
      <c r="G274" s="114"/>
      <c r="H274" s="113"/>
      <c r="I274" s="115"/>
      <c r="J274" s="115"/>
      <c r="K274" s="11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113"/>
      <c r="G275" s="114"/>
      <c r="H275" s="113"/>
      <c r="I275" s="115"/>
      <c r="J275" s="115"/>
      <c r="K275" s="11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113"/>
      <c r="G276" s="114"/>
      <c r="H276" s="113"/>
      <c r="I276" s="115"/>
      <c r="J276" s="115"/>
      <c r="K276" s="11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113"/>
      <c r="G277" s="114"/>
      <c r="H277" s="113"/>
      <c r="I277" s="115"/>
      <c r="J277" s="115"/>
      <c r="K277" s="11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113"/>
      <c r="G278" s="114"/>
      <c r="H278" s="113"/>
      <c r="I278" s="115"/>
      <c r="J278" s="115"/>
      <c r="K278" s="11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113"/>
      <c r="G279" s="114"/>
      <c r="H279" s="113"/>
      <c r="I279" s="115"/>
      <c r="J279" s="115"/>
      <c r="K279" s="11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113"/>
      <c r="G280" s="114"/>
      <c r="H280" s="113"/>
      <c r="I280" s="115"/>
      <c r="J280" s="115"/>
      <c r="K280" s="11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113"/>
      <c r="G281" s="114"/>
      <c r="H281" s="113"/>
      <c r="I281" s="115"/>
      <c r="J281" s="115"/>
      <c r="K281" s="11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113"/>
      <c r="G282" s="114"/>
      <c r="H282" s="113"/>
      <c r="I282" s="115"/>
      <c r="J282" s="115"/>
      <c r="K282" s="11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113"/>
      <c r="G283" s="114"/>
      <c r="H283" s="113"/>
      <c r="I283" s="115"/>
      <c r="J283" s="115"/>
      <c r="K283" s="11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113"/>
      <c r="G284" s="114"/>
      <c r="H284" s="113"/>
      <c r="I284" s="115"/>
      <c r="J284" s="115"/>
      <c r="K284" s="11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113"/>
      <c r="G285" s="114"/>
      <c r="H285" s="113"/>
      <c r="I285" s="115"/>
      <c r="J285" s="115"/>
      <c r="K285" s="11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113"/>
      <c r="G286" s="114"/>
      <c r="H286" s="113"/>
      <c r="I286" s="115"/>
      <c r="J286" s="115"/>
      <c r="K286" s="11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113"/>
      <c r="G287" s="114"/>
      <c r="H287" s="113"/>
      <c r="I287" s="115"/>
      <c r="J287" s="115"/>
      <c r="K287" s="11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113"/>
      <c r="G288" s="114"/>
      <c r="H288" s="113"/>
      <c r="I288" s="115"/>
      <c r="J288" s="115"/>
      <c r="K288" s="11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113"/>
      <c r="G289" s="114"/>
      <c r="H289" s="113"/>
      <c r="I289" s="115"/>
      <c r="J289" s="115"/>
      <c r="K289" s="11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113"/>
      <c r="G290" s="114"/>
      <c r="H290" s="113"/>
      <c r="I290" s="115"/>
      <c r="J290" s="115"/>
      <c r="K290" s="11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113"/>
      <c r="G291" s="114"/>
      <c r="H291" s="113"/>
      <c r="I291" s="115"/>
      <c r="J291" s="115"/>
      <c r="K291" s="11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113"/>
      <c r="G292" s="114"/>
      <c r="H292" s="113"/>
      <c r="I292" s="115"/>
      <c r="J292" s="115"/>
      <c r="K292" s="11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113"/>
      <c r="G293" s="114"/>
      <c r="H293" s="113"/>
      <c r="I293" s="115"/>
      <c r="J293" s="115"/>
      <c r="K293" s="11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113"/>
      <c r="G294" s="114"/>
      <c r="H294" s="113"/>
      <c r="I294" s="115"/>
      <c r="J294" s="115"/>
      <c r="K294" s="11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113"/>
      <c r="G295" s="114"/>
      <c r="H295" s="113"/>
      <c r="I295" s="115"/>
      <c r="J295" s="115"/>
      <c r="K295" s="11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113"/>
      <c r="G296" s="114"/>
      <c r="H296" s="113"/>
      <c r="I296" s="115"/>
      <c r="J296" s="115"/>
      <c r="K296" s="11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113"/>
      <c r="G297" s="114"/>
      <c r="H297" s="113"/>
      <c r="I297" s="115"/>
      <c r="J297" s="115"/>
      <c r="K297" s="11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113"/>
      <c r="G298" s="114"/>
      <c r="H298" s="113"/>
      <c r="I298" s="115"/>
      <c r="J298" s="115"/>
      <c r="K298" s="11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113"/>
      <c r="G299" s="114"/>
      <c r="H299" s="113"/>
      <c r="I299" s="115"/>
      <c r="J299" s="115"/>
      <c r="K299" s="11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113"/>
      <c r="G300" s="114"/>
      <c r="H300" s="113"/>
      <c r="I300" s="115"/>
      <c r="J300" s="115"/>
      <c r="K300" s="11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113"/>
      <c r="G301" s="114"/>
      <c r="H301" s="113"/>
      <c r="I301" s="115"/>
      <c r="J301" s="115"/>
      <c r="K301" s="11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113"/>
      <c r="G302" s="114"/>
      <c r="H302" s="113"/>
      <c r="I302" s="115"/>
      <c r="J302" s="115"/>
      <c r="K302" s="11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113"/>
      <c r="G303" s="114"/>
      <c r="H303" s="113"/>
      <c r="I303" s="115"/>
      <c r="J303" s="115"/>
      <c r="K303" s="11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113"/>
      <c r="G304" s="114"/>
      <c r="H304" s="113"/>
      <c r="I304" s="115"/>
      <c r="J304" s="115"/>
      <c r="K304" s="11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113"/>
      <c r="G305" s="114"/>
      <c r="H305" s="113"/>
      <c r="I305" s="115"/>
      <c r="J305" s="115"/>
      <c r="K305" s="11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113"/>
      <c r="G306" s="114"/>
      <c r="H306" s="113"/>
      <c r="I306" s="115"/>
      <c r="J306" s="115"/>
      <c r="K306" s="11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113"/>
      <c r="G307" s="114"/>
      <c r="H307" s="113"/>
      <c r="I307" s="115"/>
      <c r="J307" s="115"/>
      <c r="K307" s="11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113"/>
      <c r="G308" s="114"/>
      <c r="H308" s="113"/>
      <c r="I308" s="115"/>
      <c r="J308" s="115"/>
      <c r="K308" s="11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113"/>
      <c r="G309" s="114"/>
      <c r="H309" s="113"/>
      <c r="I309" s="115"/>
      <c r="J309" s="115"/>
      <c r="K309" s="11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113"/>
      <c r="G310" s="114"/>
      <c r="H310" s="113"/>
      <c r="I310" s="115"/>
      <c r="J310" s="115"/>
      <c r="K310" s="11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113"/>
      <c r="G311" s="114"/>
      <c r="H311" s="113"/>
      <c r="I311" s="115"/>
      <c r="J311" s="115"/>
      <c r="K311" s="11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113"/>
      <c r="G312" s="114"/>
      <c r="H312" s="113"/>
      <c r="I312" s="115"/>
      <c r="J312" s="115"/>
      <c r="K312" s="11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113"/>
      <c r="G313" s="114"/>
      <c r="H313" s="113"/>
      <c r="I313" s="115"/>
      <c r="J313" s="115"/>
      <c r="K313" s="11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113"/>
      <c r="G314" s="114"/>
      <c r="H314" s="113"/>
      <c r="I314" s="115"/>
      <c r="J314" s="115"/>
      <c r="K314" s="11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113"/>
      <c r="G315" s="114"/>
      <c r="H315" s="113"/>
      <c r="I315" s="115"/>
      <c r="J315" s="115"/>
      <c r="K315" s="11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113"/>
      <c r="G316" s="114"/>
      <c r="H316" s="113"/>
      <c r="I316" s="115"/>
      <c r="J316" s="115"/>
      <c r="K316" s="11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113"/>
      <c r="G317" s="114"/>
      <c r="H317" s="113"/>
      <c r="I317" s="115"/>
      <c r="J317" s="115"/>
      <c r="K317" s="11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113"/>
      <c r="G318" s="114"/>
      <c r="H318" s="113"/>
      <c r="I318" s="115"/>
      <c r="J318" s="115"/>
      <c r="K318" s="116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113"/>
      <c r="G319" s="114"/>
      <c r="H319" s="113"/>
      <c r="I319" s="115"/>
      <c r="J319" s="115"/>
      <c r="K319" s="116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113"/>
      <c r="G320" s="114"/>
      <c r="H320" s="113"/>
      <c r="I320" s="115"/>
      <c r="J320" s="115"/>
      <c r="K320" s="11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113"/>
      <c r="G321" s="114"/>
      <c r="H321" s="113"/>
      <c r="I321" s="115"/>
      <c r="J321" s="115"/>
      <c r="K321" s="11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113"/>
      <c r="G322" s="114"/>
      <c r="H322" s="113"/>
      <c r="I322" s="115"/>
      <c r="J322" s="115"/>
      <c r="K322" s="11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113"/>
      <c r="G323" s="114"/>
      <c r="H323" s="113"/>
      <c r="I323" s="115"/>
      <c r="J323" s="115"/>
      <c r="K323" s="11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113"/>
      <c r="G324" s="114"/>
      <c r="H324" s="113"/>
      <c r="I324" s="115"/>
      <c r="J324" s="115"/>
      <c r="K324" s="11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113"/>
      <c r="G325" s="114"/>
      <c r="H325" s="113"/>
      <c r="I325" s="115"/>
      <c r="J325" s="115"/>
      <c r="K325" s="11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113"/>
      <c r="G326" s="114"/>
      <c r="H326" s="113"/>
      <c r="I326" s="115"/>
      <c r="J326" s="115"/>
      <c r="K326" s="11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113"/>
      <c r="G327" s="114"/>
      <c r="H327" s="113"/>
      <c r="I327" s="115"/>
      <c r="J327" s="115"/>
      <c r="K327" s="11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113"/>
      <c r="G328" s="114"/>
      <c r="H328" s="113"/>
      <c r="I328" s="115"/>
      <c r="J328" s="115"/>
      <c r="K328" s="11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113"/>
      <c r="G329" s="114"/>
      <c r="H329" s="113"/>
      <c r="I329" s="115"/>
      <c r="J329" s="115"/>
      <c r="K329" s="11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113"/>
      <c r="G330" s="114"/>
      <c r="H330" s="113"/>
      <c r="I330" s="115"/>
      <c r="J330" s="115"/>
      <c r="K330" s="11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113"/>
      <c r="G331" s="114"/>
      <c r="H331" s="113"/>
      <c r="I331" s="115"/>
      <c r="J331" s="115"/>
      <c r="K331" s="11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113"/>
      <c r="G332" s="114"/>
      <c r="H332" s="113"/>
      <c r="I332" s="115"/>
      <c r="J332" s="115"/>
      <c r="K332" s="11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113"/>
      <c r="G333" s="114"/>
      <c r="H333" s="113"/>
      <c r="I333" s="115"/>
      <c r="J333" s="115"/>
      <c r="K333" s="11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113"/>
      <c r="G334" s="114"/>
      <c r="H334" s="113"/>
      <c r="I334" s="115"/>
      <c r="J334" s="115"/>
      <c r="K334" s="11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113"/>
      <c r="G335" s="114"/>
      <c r="H335" s="113"/>
      <c r="I335" s="115"/>
      <c r="J335" s="115"/>
      <c r="K335" s="11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113"/>
      <c r="G336" s="114"/>
      <c r="H336" s="113"/>
      <c r="I336" s="115"/>
      <c r="J336" s="115"/>
      <c r="K336" s="11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113"/>
      <c r="G337" s="114"/>
      <c r="H337" s="113"/>
      <c r="I337" s="115"/>
      <c r="J337" s="115"/>
      <c r="K337" s="11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113"/>
      <c r="G338" s="114"/>
      <c r="H338" s="113"/>
      <c r="I338" s="115"/>
      <c r="J338" s="115"/>
      <c r="K338" s="11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113"/>
      <c r="G339" s="114"/>
      <c r="H339" s="113"/>
      <c r="I339" s="115"/>
      <c r="J339" s="115"/>
      <c r="K339" s="11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113"/>
      <c r="G340" s="114"/>
      <c r="H340" s="113"/>
      <c r="I340" s="115"/>
      <c r="J340" s="115"/>
      <c r="K340" s="11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113"/>
      <c r="G341" s="114"/>
      <c r="H341" s="113"/>
      <c r="I341" s="115"/>
      <c r="J341" s="115"/>
      <c r="K341" s="11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113"/>
      <c r="G342" s="114"/>
      <c r="H342" s="113"/>
      <c r="I342" s="115"/>
      <c r="J342" s="115"/>
      <c r="K342" s="11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113"/>
      <c r="G343" s="114"/>
      <c r="H343" s="113"/>
      <c r="I343" s="115"/>
      <c r="J343" s="115"/>
      <c r="K343" s="11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113"/>
      <c r="G344" s="114"/>
      <c r="H344" s="113"/>
      <c r="I344" s="115"/>
      <c r="J344" s="115"/>
      <c r="K344" s="11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113"/>
      <c r="G345" s="114"/>
      <c r="H345" s="113"/>
      <c r="I345" s="115"/>
      <c r="J345" s="115"/>
      <c r="K345" s="11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113"/>
      <c r="G346" s="114"/>
      <c r="H346" s="113"/>
      <c r="I346" s="115"/>
      <c r="J346" s="115"/>
      <c r="K346" s="11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113"/>
      <c r="G347" s="114"/>
      <c r="H347" s="113"/>
      <c r="I347" s="115"/>
      <c r="J347" s="115"/>
      <c r="K347" s="11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113"/>
      <c r="G348" s="114"/>
      <c r="H348" s="113"/>
      <c r="I348" s="115"/>
      <c r="J348" s="115"/>
      <c r="K348" s="11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113"/>
      <c r="G349" s="114"/>
      <c r="H349" s="113"/>
      <c r="I349" s="115"/>
      <c r="J349" s="115"/>
      <c r="K349" s="11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113"/>
      <c r="G350" s="114"/>
      <c r="H350" s="113"/>
      <c r="I350" s="115"/>
      <c r="J350" s="115"/>
      <c r="K350" s="11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113"/>
      <c r="G351" s="114"/>
      <c r="H351" s="113"/>
      <c r="I351" s="115"/>
      <c r="J351" s="115"/>
      <c r="K351" s="11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113"/>
      <c r="G352" s="114"/>
      <c r="H352" s="113"/>
      <c r="I352" s="115"/>
      <c r="J352" s="115"/>
      <c r="K352" s="11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113"/>
      <c r="G353" s="114"/>
      <c r="H353" s="113"/>
      <c r="I353" s="115"/>
      <c r="J353" s="115"/>
      <c r="K353" s="11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113"/>
      <c r="G354" s="114"/>
      <c r="H354" s="113"/>
      <c r="I354" s="115"/>
      <c r="J354" s="115"/>
      <c r="K354" s="11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113"/>
      <c r="G355" s="114"/>
      <c r="H355" s="113"/>
      <c r="I355" s="115"/>
      <c r="J355" s="115"/>
      <c r="K355" s="11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113"/>
      <c r="G356" s="114"/>
      <c r="H356" s="113"/>
      <c r="I356" s="115"/>
      <c r="J356" s="115"/>
      <c r="K356" s="11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113"/>
      <c r="G357" s="114"/>
      <c r="H357" s="113"/>
      <c r="I357" s="115"/>
      <c r="J357" s="115"/>
      <c r="K357" s="11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113"/>
      <c r="G358" s="114"/>
      <c r="H358" s="113"/>
      <c r="I358" s="115"/>
      <c r="J358" s="115"/>
      <c r="K358" s="11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113"/>
      <c r="G359" s="114"/>
      <c r="H359" s="113"/>
      <c r="I359" s="115"/>
      <c r="J359" s="115"/>
      <c r="K359" s="11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113"/>
      <c r="G360" s="114"/>
      <c r="H360" s="113"/>
      <c r="I360" s="115"/>
      <c r="J360" s="115"/>
      <c r="K360" s="11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113"/>
      <c r="G361" s="114"/>
      <c r="H361" s="113"/>
      <c r="I361" s="115"/>
      <c r="J361" s="115"/>
      <c r="K361" s="11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113"/>
      <c r="G362" s="114"/>
      <c r="H362" s="113"/>
      <c r="I362" s="115"/>
      <c r="J362" s="115"/>
      <c r="K362" s="11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113"/>
      <c r="G363" s="114"/>
      <c r="H363" s="113"/>
      <c r="I363" s="115"/>
      <c r="J363" s="115"/>
      <c r="K363" s="11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113"/>
      <c r="G364" s="114"/>
      <c r="H364" s="113"/>
      <c r="I364" s="115"/>
      <c r="J364" s="115"/>
      <c r="K364" s="11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113"/>
      <c r="G365" s="114"/>
      <c r="H365" s="113"/>
      <c r="I365" s="115"/>
      <c r="J365" s="115"/>
      <c r="K365" s="11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113"/>
      <c r="G366" s="114"/>
      <c r="H366" s="113"/>
      <c r="I366" s="115"/>
      <c r="J366" s="115"/>
      <c r="K366" s="11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113"/>
      <c r="G367" s="114"/>
      <c r="H367" s="113"/>
      <c r="I367" s="115"/>
      <c r="J367" s="115"/>
      <c r="K367" s="11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113"/>
      <c r="G368" s="114"/>
      <c r="H368" s="113"/>
      <c r="I368" s="115"/>
      <c r="J368" s="115"/>
      <c r="K368" s="11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113"/>
      <c r="G369" s="114"/>
      <c r="H369" s="113"/>
      <c r="I369" s="115"/>
      <c r="J369" s="115"/>
      <c r="K369" s="11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113"/>
      <c r="G370" s="114"/>
      <c r="H370" s="113"/>
      <c r="I370" s="115"/>
      <c r="J370" s="115"/>
      <c r="K370" s="11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113"/>
      <c r="G371" s="114"/>
      <c r="H371" s="113"/>
      <c r="I371" s="115"/>
      <c r="J371" s="115"/>
      <c r="K371" s="11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113"/>
      <c r="G372" s="114"/>
      <c r="H372" s="113"/>
      <c r="I372" s="115"/>
      <c r="J372" s="115"/>
      <c r="K372" s="11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113"/>
      <c r="G373" s="114"/>
      <c r="H373" s="113"/>
      <c r="I373" s="115"/>
      <c r="J373" s="115"/>
      <c r="K373" s="11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113"/>
      <c r="G374" s="114"/>
      <c r="H374" s="113"/>
      <c r="I374" s="115"/>
      <c r="J374" s="115"/>
      <c r="K374" s="11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113"/>
      <c r="G375" s="114"/>
      <c r="H375" s="113"/>
      <c r="I375" s="115"/>
      <c r="J375" s="115"/>
      <c r="K375" s="11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113"/>
      <c r="G376" s="114"/>
      <c r="H376" s="113"/>
      <c r="I376" s="115"/>
      <c r="J376" s="115"/>
      <c r="K376" s="11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113"/>
      <c r="G377" s="114"/>
      <c r="H377" s="113"/>
      <c r="I377" s="115"/>
      <c r="J377" s="115"/>
      <c r="K377" s="11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113"/>
      <c r="G378" s="114"/>
      <c r="H378" s="113"/>
      <c r="I378" s="115"/>
      <c r="J378" s="115"/>
      <c r="K378" s="11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113"/>
      <c r="G379" s="114"/>
      <c r="H379" s="113"/>
      <c r="I379" s="115"/>
      <c r="J379" s="115"/>
      <c r="K379" s="11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113"/>
      <c r="G380" s="114"/>
      <c r="H380" s="113"/>
      <c r="I380" s="115"/>
      <c r="J380" s="115"/>
      <c r="K380" s="11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113"/>
      <c r="G381" s="114"/>
      <c r="H381" s="113"/>
      <c r="I381" s="115"/>
      <c r="J381" s="115"/>
      <c r="K381" s="11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113"/>
      <c r="G382" s="114"/>
      <c r="H382" s="113"/>
      <c r="I382" s="115"/>
      <c r="J382" s="115"/>
      <c r="K382" s="116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113"/>
      <c r="G383" s="114"/>
      <c r="H383" s="113"/>
      <c r="I383" s="115"/>
      <c r="J383" s="115"/>
      <c r="K383" s="116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113"/>
      <c r="G384" s="114"/>
      <c r="H384" s="113"/>
      <c r="I384" s="115"/>
      <c r="J384" s="115"/>
      <c r="K384" s="11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113"/>
      <c r="G385" s="114"/>
      <c r="H385" s="113"/>
      <c r="I385" s="115"/>
      <c r="J385" s="115"/>
      <c r="K385" s="11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113"/>
      <c r="G386" s="114"/>
      <c r="H386" s="113"/>
      <c r="I386" s="115"/>
      <c r="J386" s="115"/>
      <c r="K386" s="11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113"/>
      <c r="G387" s="114"/>
      <c r="H387" s="113"/>
      <c r="I387" s="115"/>
      <c r="J387" s="115"/>
      <c r="K387" s="11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113"/>
      <c r="G388" s="114"/>
      <c r="H388" s="113"/>
      <c r="I388" s="115"/>
      <c r="J388" s="115"/>
      <c r="K388" s="11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113"/>
      <c r="G389" s="114"/>
      <c r="H389" s="113"/>
      <c r="I389" s="115"/>
      <c r="J389" s="115"/>
      <c r="K389" s="11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113"/>
      <c r="G390" s="114"/>
      <c r="H390" s="113"/>
      <c r="I390" s="115"/>
      <c r="J390" s="115"/>
      <c r="K390" s="11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113"/>
      <c r="G391" s="114"/>
      <c r="H391" s="113"/>
      <c r="I391" s="115"/>
      <c r="J391" s="115"/>
      <c r="K391" s="11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113"/>
      <c r="G392" s="114"/>
      <c r="H392" s="113"/>
      <c r="I392" s="115"/>
      <c r="J392" s="115"/>
      <c r="K392" s="11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113"/>
      <c r="G393" s="114"/>
      <c r="H393" s="113"/>
      <c r="I393" s="115"/>
      <c r="J393" s="115"/>
      <c r="K393" s="11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113"/>
      <c r="G394" s="114"/>
      <c r="H394" s="113"/>
      <c r="I394" s="115"/>
      <c r="J394" s="115"/>
      <c r="K394" s="11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113"/>
      <c r="G395" s="114"/>
      <c r="H395" s="113"/>
      <c r="I395" s="115"/>
      <c r="J395" s="115"/>
      <c r="K395" s="11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113"/>
      <c r="G396" s="114"/>
      <c r="H396" s="113"/>
      <c r="I396" s="115"/>
      <c r="J396" s="115"/>
      <c r="K396" s="11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113"/>
      <c r="G397" s="114"/>
      <c r="H397" s="113"/>
      <c r="I397" s="115"/>
      <c r="J397" s="115"/>
      <c r="K397" s="11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113"/>
      <c r="G398" s="114"/>
      <c r="H398" s="113"/>
      <c r="I398" s="115"/>
      <c r="J398" s="115"/>
      <c r="K398" s="11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113"/>
      <c r="G399" s="114"/>
      <c r="H399" s="113"/>
      <c r="I399" s="115"/>
      <c r="J399" s="115"/>
      <c r="K399" s="11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113"/>
      <c r="G400" s="114"/>
      <c r="H400" s="113"/>
      <c r="I400" s="115"/>
      <c r="J400" s="115"/>
      <c r="K400" s="11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113"/>
      <c r="G401" s="114"/>
      <c r="H401" s="113"/>
      <c r="I401" s="115"/>
      <c r="J401" s="115"/>
      <c r="K401" s="11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113"/>
      <c r="G402" s="114"/>
      <c r="H402" s="113"/>
      <c r="I402" s="115"/>
      <c r="J402" s="115"/>
      <c r="K402" s="11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113"/>
      <c r="G403" s="114"/>
      <c r="H403" s="113"/>
      <c r="I403" s="115"/>
      <c r="J403" s="115"/>
      <c r="K403" s="11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113"/>
      <c r="G404" s="114"/>
      <c r="H404" s="113"/>
      <c r="I404" s="115"/>
      <c r="J404" s="115"/>
      <c r="K404" s="11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113"/>
      <c r="G405" s="114"/>
      <c r="H405" s="113"/>
      <c r="I405" s="115"/>
      <c r="J405" s="115"/>
      <c r="K405" s="11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113"/>
      <c r="G406" s="114"/>
      <c r="H406" s="113"/>
      <c r="I406" s="115"/>
      <c r="J406" s="115"/>
      <c r="K406" s="11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113"/>
      <c r="G407" s="114"/>
      <c r="H407" s="113"/>
      <c r="I407" s="115"/>
      <c r="J407" s="115"/>
      <c r="K407" s="11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113"/>
      <c r="G408" s="114"/>
      <c r="H408" s="113"/>
      <c r="I408" s="115"/>
      <c r="J408" s="115"/>
      <c r="K408" s="11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113"/>
      <c r="G409" s="114"/>
      <c r="H409" s="113"/>
      <c r="I409" s="115"/>
      <c r="J409" s="115"/>
      <c r="K409" s="11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113"/>
      <c r="G410" s="114"/>
      <c r="H410" s="113"/>
      <c r="I410" s="115"/>
      <c r="J410" s="115"/>
      <c r="K410" s="11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113"/>
      <c r="G411" s="114"/>
      <c r="H411" s="113"/>
      <c r="I411" s="115"/>
      <c r="J411" s="115"/>
      <c r="K411" s="11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113"/>
      <c r="G412" s="114"/>
      <c r="H412" s="113"/>
      <c r="I412" s="115"/>
      <c r="J412" s="115"/>
      <c r="K412" s="11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113"/>
      <c r="G413" s="114"/>
      <c r="H413" s="113"/>
      <c r="I413" s="115"/>
      <c r="J413" s="115"/>
      <c r="K413" s="11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113"/>
      <c r="G414" s="114"/>
      <c r="H414" s="113"/>
      <c r="I414" s="115"/>
      <c r="J414" s="115"/>
      <c r="K414" s="11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113"/>
      <c r="G415" s="114"/>
      <c r="H415" s="113"/>
      <c r="I415" s="115"/>
      <c r="J415" s="115"/>
      <c r="K415" s="11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113"/>
      <c r="G416" s="114"/>
      <c r="H416" s="113"/>
      <c r="I416" s="115"/>
      <c r="J416" s="115"/>
      <c r="K416" s="11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113"/>
      <c r="G417" s="114"/>
      <c r="H417" s="113"/>
      <c r="I417" s="115"/>
      <c r="J417" s="115"/>
      <c r="K417" s="11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113"/>
      <c r="G418" s="114"/>
      <c r="H418" s="113"/>
      <c r="I418" s="115"/>
      <c r="J418" s="115"/>
      <c r="K418" s="11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113"/>
      <c r="G419" s="114"/>
      <c r="H419" s="113"/>
      <c r="I419" s="115"/>
      <c r="J419" s="115"/>
      <c r="K419" s="11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113"/>
      <c r="G420" s="114"/>
      <c r="H420" s="113"/>
      <c r="I420" s="115"/>
      <c r="J420" s="115"/>
      <c r="K420" s="11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113"/>
      <c r="G421" s="114"/>
      <c r="H421" s="113"/>
      <c r="I421" s="115"/>
      <c r="J421" s="115"/>
      <c r="K421" s="11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113"/>
      <c r="G422" s="114"/>
      <c r="H422" s="113"/>
      <c r="I422" s="115"/>
      <c r="J422" s="115"/>
      <c r="K422" s="11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113"/>
      <c r="G423" s="114"/>
      <c r="H423" s="113"/>
      <c r="I423" s="115"/>
      <c r="J423" s="115"/>
      <c r="K423" s="11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113"/>
      <c r="G424" s="114"/>
      <c r="H424" s="113"/>
      <c r="I424" s="115"/>
      <c r="J424" s="115"/>
      <c r="K424" s="11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113"/>
      <c r="G425" s="114"/>
      <c r="H425" s="113"/>
      <c r="I425" s="115"/>
      <c r="J425" s="115"/>
      <c r="K425" s="11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113"/>
      <c r="G426" s="114"/>
      <c r="H426" s="113"/>
      <c r="I426" s="115"/>
      <c r="J426" s="115"/>
      <c r="K426" s="11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113"/>
      <c r="G427" s="114"/>
      <c r="H427" s="113"/>
      <c r="I427" s="115"/>
      <c r="J427" s="115"/>
      <c r="K427" s="11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113"/>
      <c r="G428" s="114"/>
      <c r="H428" s="113"/>
      <c r="I428" s="115"/>
      <c r="J428" s="115"/>
      <c r="K428" s="11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113"/>
      <c r="G429" s="114"/>
      <c r="H429" s="113"/>
      <c r="I429" s="115"/>
      <c r="J429" s="115"/>
      <c r="K429" s="11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113"/>
      <c r="G430" s="114"/>
      <c r="H430" s="113"/>
      <c r="I430" s="115"/>
      <c r="J430" s="115"/>
      <c r="K430" s="11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113"/>
      <c r="G431" s="114"/>
      <c r="H431" s="113"/>
      <c r="I431" s="115"/>
      <c r="J431" s="115"/>
      <c r="K431" s="11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113"/>
      <c r="G432" s="114"/>
      <c r="H432" s="113"/>
      <c r="I432" s="115"/>
      <c r="J432" s="115"/>
      <c r="K432" s="11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113"/>
      <c r="G433" s="114"/>
      <c r="H433" s="113"/>
      <c r="I433" s="115"/>
      <c r="J433" s="115"/>
      <c r="K433" s="11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113"/>
      <c r="G434" s="114"/>
      <c r="H434" s="113"/>
      <c r="I434" s="115"/>
      <c r="J434" s="115"/>
      <c r="K434" s="11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113"/>
      <c r="G435" s="114"/>
      <c r="H435" s="113"/>
      <c r="I435" s="115"/>
      <c r="J435" s="115"/>
      <c r="K435" s="11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113"/>
      <c r="G436" s="114"/>
      <c r="H436" s="113"/>
      <c r="I436" s="115"/>
      <c r="J436" s="115"/>
      <c r="K436" s="11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113"/>
      <c r="G437" s="114"/>
      <c r="H437" s="113"/>
      <c r="I437" s="115"/>
      <c r="J437" s="115"/>
      <c r="K437" s="11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113"/>
      <c r="G438" s="114"/>
      <c r="H438" s="113"/>
      <c r="I438" s="115"/>
      <c r="J438" s="115"/>
      <c r="K438" s="11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113"/>
      <c r="G439" s="114"/>
      <c r="H439" s="113"/>
      <c r="I439" s="115"/>
      <c r="J439" s="115"/>
      <c r="K439" s="11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113"/>
      <c r="G440" s="114"/>
      <c r="H440" s="113"/>
      <c r="I440" s="115"/>
      <c r="J440" s="115"/>
      <c r="K440" s="11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113"/>
      <c r="G441" s="114"/>
      <c r="H441" s="113"/>
      <c r="I441" s="115"/>
      <c r="J441" s="115"/>
      <c r="K441" s="11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113"/>
      <c r="G442" s="114"/>
      <c r="H442" s="113"/>
      <c r="I442" s="115"/>
      <c r="J442" s="115"/>
      <c r="K442" s="11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113"/>
      <c r="G443" s="114"/>
      <c r="H443" s="113"/>
      <c r="I443" s="115"/>
      <c r="J443" s="115"/>
      <c r="K443" s="11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113"/>
      <c r="G444" s="114"/>
      <c r="H444" s="113"/>
      <c r="I444" s="115"/>
      <c r="J444" s="115"/>
      <c r="K444" s="11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113"/>
      <c r="G445" s="114"/>
      <c r="H445" s="113"/>
      <c r="I445" s="115"/>
      <c r="J445" s="115"/>
      <c r="K445" s="11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113"/>
      <c r="G446" s="114"/>
      <c r="H446" s="113"/>
      <c r="I446" s="115"/>
      <c r="J446" s="115"/>
      <c r="K446" s="116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113"/>
      <c r="G447" s="114"/>
      <c r="H447" s="113"/>
      <c r="I447" s="115"/>
      <c r="J447" s="115"/>
      <c r="K447" s="116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113"/>
      <c r="G448" s="114"/>
      <c r="H448" s="113"/>
      <c r="I448" s="115"/>
      <c r="J448" s="115"/>
      <c r="K448" s="11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113"/>
      <c r="G449" s="114"/>
      <c r="H449" s="113"/>
      <c r="I449" s="115"/>
      <c r="J449" s="115"/>
      <c r="K449" s="11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113"/>
      <c r="G450" s="114"/>
      <c r="H450" s="113"/>
      <c r="I450" s="115"/>
      <c r="J450" s="115"/>
      <c r="K450" s="11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113"/>
      <c r="G451" s="114"/>
      <c r="H451" s="113"/>
      <c r="I451" s="115"/>
      <c r="J451" s="115"/>
      <c r="K451" s="11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113"/>
      <c r="G452" s="114"/>
      <c r="H452" s="113"/>
      <c r="I452" s="115"/>
      <c r="J452" s="115"/>
      <c r="K452" s="11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113"/>
      <c r="G453" s="114"/>
      <c r="H453" s="113"/>
      <c r="I453" s="115"/>
      <c r="J453" s="115"/>
      <c r="K453" s="11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113"/>
      <c r="G454" s="114"/>
      <c r="H454" s="113"/>
      <c r="I454" s="115"/>
      <c r="J454" s="115"/>
      <c r="K454" s="11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113"/>
      <c r="G455" s="114"/>
      <c r="H455" s="113"/>
      <c r="I455" s="115"/>
      <c r="J455" s="115"/>
      <c r="K455" s="11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113"/>
      <c r="G456" s="114"/>
      <c r="H456" s="113"/>
      <c r="I456" s="115"/>
      <c r="J456" s="115"/>
      <c r="K456" s="11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113"/>
      <c r="G457" s="114"/>
      <c r="H457" s="113"/>
      <c r="I457" s="115"/>
      <c r="J457" s="115"/>
      <c r="K457" s="11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113"/>
      <c r="G458" s="114"/>
      <c r="H458" s="113"/>
      <c r="I458" s="115"/>
      <c r="J458" s="115"/>
      <c r="K458" s="11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113"/>
      <c r="G459" s="114"/>
      <c r="H459" s="113"/>
      <c r="I459" s="115"/>
      <c r="J459" s="115"/>
      <c r="K459" s="11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113"/>
      <c r="G460" s="114"/>
      <c r="H460" s="113"/>
      <c r="I460" s="115"/>
      <c r="J460" s="115"/>
      <c r="K460" s="11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113"/>
      <c r="G461" s="114"/>
      <c r="H461" s="113"/>
      <c r="I461" s="115"/>
      <c r="J461" s="115"/>
      <c r="K461" s="11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113"/>
      <c r="G462" s="114"/>
      <c r="H462" s="113"/>
      <c r="I462" s="115"/>
      <c r="J462" s="115"/>
      <c r="K462" s="11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113"/>
      <c r="G463" s="114"/>
      <c r="H463" s="113"/>
      <c r="I463" s="115"/>
      <c r="J463" s="115"/>
      <c r="K463" s="11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113"/>
      <c r="G464" s="114"/>
      <c r="H464" s="113"/>
      <c r="I464" s="115"/>
      <c r="J464" s="115"/>
      <c r="K464" s="11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113"/>
      <c r="G465" s="114"/>
      <c r="H465" s="113"/>
      <c r="I465" s="115"/>
      <c r="J465" s="115"/>
      <c r="K465" s="11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113"/>
      <c r="G466" s="114"/>
      <c r="H466" s="113"/>
      <c r="I466" s="115"/>
      <c r="J466" s="115"/>
      <c r="K466" s="11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113"/>
      <c r="G467" s="114"/>
      <c r="H467" s="113"/>
      <c r="I467" s="115"/>
      <c r="J467" s="115"/>
      <c r="K467" s="11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113"/>
      <c r="G468" s="114"/>
      <c r="H468" s="113"/>
      <c r="I468" s="115"/>
      <c r="J468" s="115"/>
      <c r="K468" s="11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113"/>
      <c r="G469" s="114"/>
      <c r="H469" s="113"/>
      <c r="I469" s="115"/>
      <c r="J469" s="115"/>
      <c r="K469" s="11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113"/>
      <c r="G470" s="114"/>
      <c r="H470" s="113"/>
      <c r="I470" s="115"/>
      <c r="J470" s="115"/>
      <c r="K470" s="11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113"/>
      <c r="G471" s="114"/>
      <c r="H471" s="113"/>
      <c r="I471" s="115"/>
      <c r="J471" s="115"/>
      <c r="K471" s="11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113"/>
      <c r="G472" s="114"/>
      <c r="H472" s="113"/>
      <c r="I472" s="115"/>
      <c r="J472" s="115"/>
      <c r="K472" s="11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113"/>
      <c r="G473" s="114"/>
      <c r="H473" s="113"/>
      <c r="I473" s="115"/>
      <c r="J473" s="115"/>
      <c r="K473" s="11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113"/>
      <c r="G474" s="114"/>
      <c r="H474" s="113"/>
      <c r="I474" s="115"/>
      <c r="J474" s="115"/>
      <c r="K474" s="11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113"/>
      <c r="G475" s="114"/>
      <c r="H475" s="113"/>
      <c r="I475" s="115"/>
      <c r="J475" s="115"/>
      <c r="K475" s="11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113"/>
      <c r="G476" s="114"/>
      <c r="H476" s="113"/>
      <c r="I476" s="115"/>
      <c r="J476" s="115"/>
      <c r="K476" s="11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113"/>
      <c r="G477" s="114"/>
      <c r="H477" s="113"/>
      <c r="I477" s="115"/>
      <c r="J477" s="115"/>
      <c r="K477" s="11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113"/>
      <c r="G478" s="114"/>
      <c r="H478" s="113"/>
      <c r="I478" s="115"/>
      <c r="J478" s="115"/>
      <c r="K478" s="11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113"/>
      <c r="G479" s="114"/>
      <c r="H479" s="113"/>
      <c r="I479" s="115"/>
      <c r="J479" s="115"/>
      <c r="K479" s="11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113"/>
      <c r="G480" s="114"/>
      <c r="H480" s="113"/>
      <c r="I480" s="115"/>
      <c r="J480" s="115"/>
      <c r="K480" s="11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113"/>
      <c r="G481" s="114"/>
      <c r="H481" s="113"/>
      <c r="I481" s="115"/>
      <c r="J481" s="115"/>
      <c r="K481" s="11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113"/>
      <c r="G482" s="114"/>
      <c r="H482" s="113"/>
      <c r="I482" s="115"/>
      <c r="J482" s="115"/>
      <c r="K482" s="11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113"/>
      <c r="G483" s="114"/>
      <c r="H483" s="113"/>
      <c r="I483" s="115"/>
      <c r="J483" s="115"/>
      <c r="K483" s="11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113"/>
      <c r="G484" s="114"/>
      <c r="H484" s="113"/>
      <c r="I484" s="115"/>
      <c r="J484" s="115"/>
      <c r="K484" s="11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113"/>
      <c r="G485" s="114"/>
      <c r="H485" s="113"/>
      <c r="I485" s="115"/>
      <c r="J485" s="115"/>
      <c r="K485" s="11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113"/>
      <c r="G486" s="114"/>
      <c r="H486" s="113"/>
      <c r="I486" s="115"/>
      <c r="J486" s="115"/>
      <c r="K486" s="11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113"/>
      <c r="G487" s="114"/>
      <c r="H487" s="113"/>
      <c r="I487" s="115"/>
      <c r="J487" s="115"/>
      <c r="K487" s="11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113"/>
      <c r="G488" s="114"/>
      <c r="H488" s="113"/>
      <c r="I488" s="115"/>
      <c r="J488" s="115"/>
      <c r="K488" s="11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113"/>
      <c r="G489" s="114"/>
      <c r="H489" s="113"/>
      <c r="I489" s="115"/>
      <c r="J489" s="115"/>
      <c r="K489" s="11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113"/>
      <c r="G490" s="114"/>
      <c r="H490" s="113"/>
      <c r="I490" s="115"/>
      <c r="J490" s="115"/>
      <c r="K490" s="11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113"/>
      <c r="G491" s="114"/>
      <c r="H491" s="113"/>
      <c r="I491" s="115"/>
      <c r="J491" s="115"/>
      <c r="K491" s="11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113"/>
      <c r="G492" s="114"/>
      <c r="H492" s="113"/>
      <c r="I492" s="115"/>
      <c r="J492" s="115"/>
      <c r="K492" s="11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113"/>
      <c r="G493" s="114"/>
      <c r="H493" s="113"/>
      <c r="I493" s="115"/>
      <c r="J493" s="115"/>
      <c r="K493" s="11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113"/>
      <c r="G494" s="114"/>
      <c r="H494" s="113"/>
      <c r="I494" s="115"/>
      <c r="J494" s="115"/>
      <c r="K494" s="11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113"/>
      <c r="G495" s="114"/>
      <c r="H495" s="113"/>
      <c r="I495" s="115"/>
      <c r="J495" s="115"/>
      <c r="K495" s="11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113"/>
      <c r="G496" s="114"/>
      <c r="H496" s="113"/>
      <c r="I496" s="115"/>
      <c r="J496" s="115"/>
      <c r="K496" s="11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113"/>
      <c r="G497" s="114"/>
      <c r="H497" s="113"/>
      <c r="I497" s="115"/>
      <c r="J497" s="115"/>
      <c r="K497" s="11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113"/>
      <c r="G498" s="114"/>
      <c r="H498" s="113"/>
      <c r="I498" s="115"/>
      <c r="J498" s="115"/>
      <c r="K498" s="11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113"/>
      <c r="G499" s="114"/>
      <c r="H499" s="113"/>
      <c r="I499" s="115"/>
      <c r="J499" s="115"/>
      <c r="K499" s="11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113"/>
      <c r="G500" s="114"/>
      <c r="H500" s="113"/>
      <c r="I500" s="115"/>
      <c r="J500" s="115"/>
      <c r="K500" s="11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113"/>
      <c r="G501" s="114"/>
      <c r="H501" s="113"/>
      <c r="I501" s="115"/>
      <c r="J501" s="115"/>
      <c r="K501" s="11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113"/>
      <c r="G502" s="114"/>
      <c r="H502" s="113"/>
      <c r="I502" s="115"/>
      <c r="J502" s="115"/>
      <c r="K502" s="11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113"/>
      <c r="G503" s="114"/>
      <c r="H503" s="113"/>
      <c r="I503" s="115"/>
      <c r="J503" s="115"/>
      <c r="K503" s="11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113"/>
      <c r="G504" s="114"/>
      <c r="H504" s="113"/>
      <c r="I504" s="115"/>
      <c r="J504" s="115"/>
      <c r="K504" s="11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113"/>
      <c r="G505" s="114"/>
      <c r="H505" s="113"/>
      <c r="I505" s="115"/>
      <c r="J505" s="115"/>
      <c r="K505" s="11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113"/>
      <c r="G506" s="114"/>
      <c r="H506" s="113"/>
      <c r="I506" s="115"/>
      <c r="J506" s="115"/>
      <c r="K506" s="11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113"/>
      <c r="G507" s="114"/>
      <c r="H507" s="113"/>
      <c r="I507" s="115"/>
      <c r="J507" s="115"/>
      <c r="K507" s="11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113"/>
      <c r="G508" s="114"/>
      <c r="H508" s="113"/>
      <c r="I508" s="115"/>
      <c r="J508" s="115"/>
      <c r="K508" s="11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113"/>
      <c r="G509" s="114"/>
      <c r="H509" s="113"/>
      <c r="I509" s="115"/>
      <c r="J509" s="115"/>
      <c r="K509" s="11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113"/>
      <c r="G510" s="114"/>
      <c r="H510" s="113"/>
      <c r="I510" s="115"/>
      <c r="J510" s="115"/>
      <c r="K510" s="116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113"/>
      <c r="G511" s="114"/>
      <c r="H511" s="113"/>
      <c r="I511" s="115"/>
      <c r="J511" s="115"/>
      <c r="K511" s="116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113"/>
      <c r="G512" s="114"/>
      <c r="H512" s="113"/>
      <c r="I512" s="115"/>
      <c r="J512" s="115"/>
      <c r="K512" s="11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113"/>
      <c r="G513" s="114"/>
      <c r="H513" s="113"/>
      <c r="I513" s="115"/>
      <c r="J513" s="115"/>
      <c r="K513" s="11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113"/>
      <c r="G514" s="114"/>
      <c r="H514" s="113"/>
      <c r="I514" s="115"/>
      <c r="J514" s="115"/>
      <c r="K514" s="11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113"/>
      <c r="G515" s="114"/>
      <c r="H515" s="113"/>
      <c r="I515" s="115"/>
      <c r="J515" s="115"/>
      <c r="K515" s="11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113"/>
      <c r="G516" s="114"/>
      <c r="H516" s="113"/>
      <c r="I516" s="115"/>
      <c r="J516" s="115"/>
      <c r="K516" s="11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113"/>
      <c r="G517" s="114"/>
      <c r="H517" s="113"/>
      <c r="I517" s="115"/>
      <c r="J517" s="115"/>
      <c r="K517" s="11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113"/>
      <c r="G518" s="114"/>
      <c r="H518" s="113"/>
      <c r="I518" s="115"/>
      <c r="J518" s="115"/>
      <c r="K518" s="11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113"/>
      <c r="G519" s="114"/>
      <c r="H519" s="113"/>
      <c r="I519" s="115"/>
      <c r="J519" s="115"/>
      <c r="K519" s="11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113"/>
      <c r="G520" s="114"/>
      <c r="H520" s="113"/>
      <c r="I520" s="115"/>
      <c r="J520" s="115"/>
      <c r="K520" s="11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113"/>
      <c r="G521" s="114"/>
      <c r="H521" s="113"/>
      <c r="I521" s="115"/>
      <c r="J521" s="115"/>
      <c r="K521" s="11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113"/>
      <c r="G522" s="114"/>
      <c r="H522" s="113"/>
      <c r="I522" s="115"/>
      <c r="J522" s="115"/>
      <c r="K522" s="11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113"/>
      <c r="G523" s="114"/>
      <c r="H523" s="113"/>
      <c r="I523" s="115"/>
      <c r="J523" s="115"/>
      <c r="K523" s="11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113"/>
      <c r="G524" s="114"/>
      <c r="H524" s="113"/>
      <c r="I524" s="115"/>
      <c r="J524" s="115"/>
      <c r="K524" s="11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113"/>
      <c r="G525" s="114"/>
      <c r="H525" s="113"/>
      <c r="I525" s="115"/>
      <c r="J525" s="115"/>
      <c r="K525" s="11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113"/>
      <c r="G526" s="114"/>
      <c r="H526" s="113"/>
      <c r="I526" s="115"/>
      <c r="J526" s="115"/>
      <c r="K526" s="11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113"/>
      <c r="G527" s="114"/>
      <c r="H527" s="113"/>
      <c r="I527" s="115"/>
      <c r="J527" s="115"/>
      <c r="K527" s="11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113"/>
      <c r="G528" s="114"/>
      <c r="H528" s="113"/>
      <c r="I528" s="115"/>
      <c r="J528" s="115"/>
      <c r="K528" s="11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113"/>
      <c r="G529" s="114"/>
      <c r="H529" s="113"/>
      <c r="I529" s="115"/>
      <c r="J529" s="115"/>
      <c r="K529" s="11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113"/>
      <c r="G530" s="114"/>
      <c r="H530" s="113"/>
      <c r="I530" s="115"/>
      <c r="J530" s="115"/>
      <c r="K530" s="11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113"/>
      <c r="G531" s="114"/>
      <c r="H531" s="113"/>
      <c r="I531" s="115"/>
      <c r="J531" s="115"/>
      <c r="K531" s="11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113"/>
      <c r="G532" s="114"/>
      <c r="H532" s="113"/>
      <c r="I532" s="115"/>
      <c r="J532" s="115"/>
      <c r="K532" s="11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113"/>
      <c r="G533" s="114"/>
      <c r="H533" s="113"/>
      <c r="I533" s="115"/>
      <c r="J533" s="115"/>
      <c r="K533" s="11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113"/>
      <c r="G534" s="114"/>
      <c r="H534" s="113"/>
      <c r="I534" s="115"/>
      <c r="J534" s="115"/>
      <c r="K534" s="11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113"/>
      <c r="G535" s="114"/>
      <c r="H535" s="113"/>
      <c r="I535" s="115"/>
      <c r="J535" s="115"/>
      <c r="K535" s="11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113"/>
      <c r="G536" s="114"/>
      <c r="H536" s="113"/>
      <c r="I536" s="115"/>
      <c r="J536" s="115"/>
      <c r="K536" s="11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113"/>
      <c r="G537" s="114"/>
      <c r="H537" s="113"/>
      <c r="I537" s="115"/>
      <c r="J537" s="115"/>
      <c r="K537" s="11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113"/>
      <c r="G538" s="114"/>
      <c r="H538" s="113"/>
      <c r="I538" s="115"/>
      <c r="J538" s="115"/>
      <c r="K538" s="11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113"/>
      <c r="G539" s="114"/>
      <c r="H539" s="113"/>
      <c r="I539" s="115"/>
      <c r="J539" s="115"/>
      <c r="K539" s="11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113"/>
      <c r="G540" s="114"/>
      <c r="H540" s="113"/>
      <c r="I540" s="115"/>
      <c r="J540" s="115"/>
      <c r="K540" s="11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113"/>
      <c r="G541" s="114"/>
      <c r="H541" s="113"/>
      <c r="I541" s="115"/>
      <c r="J541" s="115"/>
      <c r="K541" s="11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113"/>
      <c r="G542" s="114"/>
      <c r="H542" s="113"/>
      <c r="I542" s="115"/>
      <c r="J542" s="115"/>
      <c r="K542" s="11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113"/>
      <c r="G543" s="114"/>
      <c r="H543" s="113"/>
      <c r="I543" s="115"/>
      <c r="J543" s="115"/>
      <c r="K543" s="11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113"/>
      <c r="G544" s="114"/>
      <c r="H544" s="113"/>
      <c r="I544" s="115"/>
      <c r="J544" s="115"/>
      <c r="K544" s="11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113"/>
      <c r="G545" s="114"/>
      <c r="H545" s="113"/>
      <c r="I545" s="115"/>
      <c r="J545" s="115"/>
      <c r="K545" s="11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113"/>
      <c r="G546" s="114"/>
      <c r="H546" s="113"/>
      <c r="I546" s="115"/>
      <c r="J546" s="115"/>
      <c r="K546" s="11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113"/>
      <c r="G547" s="114"/>
      <c r="H547" s="113"/>
      <c r="I547" s="115"/>
      <c r="J547" s="115"/>
      <c r="K547" s="11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113"/>
      <c r="G548" s="114"/>
      <c r="H548" s="113"/>
      <c r="I548" s="115"/>
      <c r="J548" s="115"/>
      <c r="K548" s="11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113"/>
      <c r="G549" s="114"/>
      <c r="H549" s="113"/>
      <c r="I549" s="115"/>
      <c r="J549" s="115"/>
      <c r="K549" s="11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113"/>
      <c r="G550" s="114"/>
      <c r="H550" s="113"/>
      <c r="I550" s="115"/>
      <c r="J550" s="115"/>
      <c r="K550" s="11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113"/>
      <c r="G551" s="114"/>
      <c r="H551" s="113"/>
      <c r="I551" s="115"/>
      <c r="J551" s="115"/>
      <c r="K551" s="11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113"/>
      <c r="G552" s="114"/>
      <c r="H552" s="113"/>
      <c r="I552" s="115"/>
      <c r="J552" s="115"/>
      <c r="K552" s="11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113"/>
      <c r="G553" s="114"/>
      <c r="H553" s="113"/>
      <c r="I553" s="115"/>
      <c r="J553" s="115"/>
      <c r="K553" s="11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113"/>
      <c r="G554" s="114"/>
      <c r="H554" s="113"/>
      <c r="I554" s="115"/>
      <c r="J554" s="115"/>
      <c r="K554" s="11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113"/>
      <c r="G555" s="114"/>
      <c r="H555" s="113"/>
      <c r="I555" s="115"/>
      <c r="J555" s="115"/>
      <c r="K555" s="11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113"/>
      <c r="G556" s="114"/>
      <c r="H556" s="113"/>
      <c r="I556" s="115"/>
      <c r="J556" s="115"/>
      <c r="K556" s="11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113"/>
      <c r="G557" s="114"/>
      <c r="H557" s="113"/>
      <c r="I557" s="115"/>
      <c r="J557" s="115"/>
      <c r="K557" s="11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113"/>
      <c r="G558" s="114"/>
      <c r="H558" s="113"/>
      <c r="I558" s="115"/>
      <c r="J558" s="115"/>
      <c r="K558" s="11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113"/>
      <c r="G559" s="114"/>
      <c r="H559" s="113"/>
      <c r="I559" s="115"/>
      <c r="J559" s="115"/>
      <c r="K559" s="11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113"/>
      <c r="G560" s="114"/>
      <c r="H560" s="113"/>
      <c r="I560" s="115"/>
      <c r="J560" s="115"/>
      <c r="K560" s="11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113"/>
      <c r="G561" s="114"/>
      <c r="H561" s="113"/>
      <c r="I561" s="115"/>
      <c r="J561" s="115"/>
      <c r="K561" s="11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113"/>
      <c r="G562" s="114"/>
      <c r="H562" s="113"/>
      <c r="I562" s="115"/>
      <c r="J562" s="115"/>
      <c r="K562" s="11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113"/>
      <c r="G563" s="114"/>
      <c r="H563" s="113"/>
      <c r="I563" s="115"/>
      <c r="J563" s="115"/>
      <c r="K563" s="11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113"/>
      <c r="G564" s="114"/>
      <c r="H564" s="113"/>
      <c r="I564" s="115"/>
      <c r="J564" s="115"/>
      <c r="K564" s="11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113"/>
      <c r="G565" s="114"/>
      <c r="H565" s="113"/>
      <c r="I565" s="115"/>
      <c r="J565" s="115"/>
      <c r="K565" s="11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113"/>
      <c r="G566" s="114"/>
      <c r="H566" s="113"/>
      <c r="I566" s="115"/>
      <c r="J566" s="115"/>
      <c r="K566" s="11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113"/>
      <c r="G567" s="114"/>
      <c r="H567" s="113"/>
      <c r="I567" s="115"/>
      <c r="J567" s="115"/>
      <c r="K567" s="11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113"/>
      <c r="G568" s="114"/>
      <c r="H568" s="113"/>
      <c r="I568" s="115"/>
      <c r="J568" s="115"/>
      <c r="K568" s="11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113"/>
      <c r="G569" s="114"/>
      <c r="H569" s="113"/>
      <c r="I569" s="115"/>
      <c r="J569" s="115"/>
      <c r="K569" s="11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113"/>
      <c r="G570" s="114"/>
      <c r="H570" s="113"/>
      <c r="I570" s="115"/>
      <c r="J570" s="115"/>
      <c r="K570" s="11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113"/>
      <c r="G571" s="114"/>
      <c r="H571" s="113"/>
      <c r="I571" s="115"/>
      <c r="J571" s="115"/>
      <c r="K571" s="11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113"/>
      <c r="G572" s="114"/>
      <c r="H572" s="113"/>
      <c r="I572" s="115"/>
      <c r="J572" s="115"/>
      <c r="K572" s="11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113"/>
      <c r="G573" s="114"/>
      <c r="H573" s="113"/>
      <c r="I573" s="115"/>
      <c r="J573" s="115"/>
      <c r="K573" s="11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113"/>
      <c r="G574" s="114"/>
      <c r="H574" s="113"/>
      <c r="I574" s="115"/>
      <c r="J574" s="115"/>
      <c r="K574" s="116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113"/>
      <c r="G575" s="114"/>
      <c r="H575" s="113"/>
      <c r="I575" s="115"/>
      <c r="J575" s="115"/>
      <c r="K575" s="116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113"/>
      <c r="G576" s="114"/>
      <c r="H576" s="113"/>
      <c r="I576" s="115"/>
      <c r="J576" s="115"/>
      <c r="K576" s="11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113"/>
      <c r="G577" s="114"/>
      <c r="H577" s="113"/>
      <c r="I577" s="115"/>
      <c r="J577" s="115"/>
      <c r="K577" s="11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113"/>
      <c r="G578" s="114"/>
      <c r="H578" s="113"/>
      <c r="I578" s="115"/>
      <c r="J578" s="115"/>
      <c r="K578" s="11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113"/>
      <c r="G579" s="114"/>
      <c r="H579" s="113"/>
      <c r="I579" s="115"/>
      <c r="J579" s="115"/>
      <c r="K579" s="11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113"/>
      <c r="G580" s="114"/>
      <c r="H580" s="113"/>
      <c r="I580" s="115"/>
      <c r="J580" s="115"/>
      <c r="K580" s="11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113"/>
      <c r="G581" s="114"/>
      <c r="H581" s="113"/>
      <c r="I581" s="115"/>
      <c r="J581" s="115"/>
      <c r="K581" s="11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113"/>
      <c r="G582" s="114"/>
      <c r="H582" s="113"/>
      <c r="I582" s="115"/>
      <c r="J582" s="115"/>
      <c r="K582" s="11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113"/>
      <c r="G583" s="114"/>
      <c r="H583" s="113"/>
      <c r="I583" s="115"/>
      <c r="J583" s="115"/>
      <c r="K583" s="11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113"/>
      <c r="G584" s="114"/>
      <c r="H584" s="113"/>
      <c r="I584" s="115"/>
      <c r="J584" s="115"/>
      <c r="K584" s="11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113"/>
      <c r="G585" s="114"/>
      <c r="H585" s="113"/>
      <c r="I585" s="115"/>
      <c r="J585" s="115"/>
      <c r="K585" s="11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113"/>
      <c r="G586" s="114"/>
      <c r="H586" s="113"/>
      <c r="I586" s="115"/>
      <c r="J586" s="115"/>
      <c r="K586" s="11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113"/>
      <c r="G587" s="114"/>
      <c r="H587" s="113"/>
      <c r="I587" s="115"/>
      <c r="J587" s="115"/>
      <c r="K587" s="11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113"/>
      <c r="G588" s="114"/>
      <c r="H588" s="113"/>
      <c r="I588" s="115"/>
      <c r="J588" s="115"/>
      <c r="K588" s="11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113"/>
      <c r="G589" s="114"/>
      <c r="H589" s="113"/>
      <c r="I589" s="115"/>
      <c r="J589" s="115"/>
      <c r="K589" s="11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113"/>
      <c r="G590" s="114"/>
      <c r="H590" s="113"/>
      <c r="I590" s="115"/>
      <c r="J590" s="115"/>
      <c r="K590" s="11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113"/>
      <c r="G591" s="114"/>
      <c r="H591" s="113"/>
      <c r="I591" s="115"/>
      <c r="J591" s="115"/>
      <c r="K591" s="11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113"/>
      <c r="G592" s="114"/>
      <c r="H592" s="113"/>
      <c r="I592" s="115"/>
      <c r="J592" s="115"/>
      <c r="K592" s="11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113"/>
      <c r="G593" s="114"/>
      <c r="H593" s="113"/>
      <c r="I593" s="115"/>
      <c r="J593" s="115"/>
      <c r="K593" s="11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113"/>
      <c r="G594" s="114"/>
      <c r="H594" s="113"/>
      <c r="I594" s="115"/>
      <c r="J594" s="115"/>
      <c r="K594" s="11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113"/>
      <c r="G595" s="114"/>
      <c r="H595" s="113"/>
      <c r="I595" s="115"/>
      <c r="J595" s="115"/>
      <c r="K595" s="11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113"/>
      <c r="G596" s="114"/>
      <c r="H596" s="113"/>
      <c r="I596" s="115"/>
      <c r="J596" s="115"/>
      <c r="K596" s="11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113"/>
      <c r="G597" s="114"/>
      <c r="H597" s="113"/>
      <c r="I597" s="115"/>
      <c r="J597" s="115"/>
      <c r="K597" s="11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113"/>
      <c r="G598" s="114"/>
      <c r="H598" s="113"/>
      <c r="I598" s="115"/>
      <c r="J598" s="115"/>
      <c r="K598" s="11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113"/>
      <c r="G599" s="114"/>
      <c r="H599" s="113"/>
      <c r="I599" s="115"/>
      <c r="J599" s="115"/>
      <c r="K599" s="11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113"/>
      <c r="G600" s="114"/>
      <c r="H600" s="113"/>
      <c r="I600" s="115"/>
      <c r="J600" s="115"/>
      <c r="K600" s="11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113"/>
      <c r="G601" s="114"/>
      <c r="H601" s="113"/>
      <c r="I601" s="115"/>
      <c r="J601" s="115"/>
      <c r="K601" s="11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113"/>
      <c r="G602" s="114"/>
      <c r="H602" s="113"/>
      <c r="I602" s="115"/>
      <c r="J602" s="115"/>
      <c r="K602" s="11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113"/>
      <c r="G603" s="114"/>
      <c r="H603" s="113"/>
      <c r="I603" s="115"/>
      <c r="J603" s="115"/>
      <c r="K603" s="11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113"/>
      <c r="G604" s="114"/>
      <c r="H604" s="113"/>
      <c r="I604" s="115"/>
      <c r="J604" s="115"/>
      <c r="K604" s="11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113"/>
      <c r="G605" s="114"/>
      <c r="H605" s="113"/>
      <c r="I605" s="115"/>
      <c r="J605" s="115"/>
      <c r="K605" s="11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113"/>
      <c r="G606" s="114"/>
      <c r="H606" s="113"/>
      <c r="I606" s="115"/>
      <c r="J606" s="115"/>
      <c r="K606" s="11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113"/>
      <c r="G607" s="114"/>
      <c r="H607" s="113"/>
      <c r="I607" s="115"/>
      <c r="J607" s="115"/>
      <c r="K607" s="11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113"/>
      <c r="G608" s="114"/>
      <c r="H608" s="113"/>
      <c r="I608" s="115"/>
      <c r="J608" s="115"/>
      <c r="K608" s="11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113"/>
      <c r="G609" s="114"/>
      <c r="H609" s="113"/>
      <c r="I609" s="115"/>
      <c r="J609" s="115"/>
      <c r="K609" s="11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113"/>
      <c r="G610" s="114"/>
      <c r="H610" s="113"/>
      <c r="I610" s="115"/>
      <c r="J610" s="115"/>
      <c r="K610" s="11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113"/>
      <c r="G611" s="114"/>
      <c r="H611" s="113"/>
      <c r="I611" s="115"/>
      <c r="J611" s="115"/>
      <c r="K611" s="11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113"/>
      <c r="G612" s="114"/>
      <c r="H612" s="113"/>
      <c r="I612" s="115"/>
      <c r="J612" s="115"/>
      <c r="K612" s="11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113"/>
      <c r="G613" s="114"/>
      <c r="H613" s="113"/>
      <c r="I613" s="115"/>
      <c r="J613" s="115"/>
      <c r="K613" s="11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113"/>
      <c r="G614" s="114"/>
      <c r="H614" s="113"/>
      <c r="I614" s="115"/>
      <c r="J614" s="115"/>
      <c r="K614" s="11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113"/>
      <c r="G615" s="114"/>
      <c r="H615" s="113"/>
      <c r="I615" s="115"/>
      <c r="J615" s="115"/>
      <c r="K615" s="11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113"/>
      <c r="G616" s="114"/>
      <c r="H616" s="113"/>
      <c r="I616" s="115"/>
      <c r="J616" s="115"/>
      <c r="K616" s="11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113"/>
      <c r="G617" s="114"/>
      <c r="H617" s="113"/>
      <c r="I617" s="115"/>
      <c r="J617" s="115"/>
      <c r="K617" s="11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113"/>
      <c r="G618" s="114"/>
      <c r="H618" s="113"/>
      <c r="I618" s="115"/>
      <c r="J618" s="115"/>
      <c r="K618" s="11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113"/>
      <c r="G619" s="114"/>
      <c r="H619" s="113"/>
      <c r="I619" s="115"/>
      <c r="J619" s="115"/>
      <c r="K619" s="11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113"/>
      <c r="G620" s="114"/>
      <c r="H620" s="113"/>
      <c r="I620" s="115"/>
      <c r="J620" s="115"/>
      <c r="K620" s="11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113"/>
      <c r="G621" s="114"/>
      <c r="H621" s="113"/>
      <c r="I621" s="115"/>
      <c r="J621" s="115"/>
      <c r="K621" s="11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113"/>
      <c r="G622" s="114"/>
      <c r="H622" s="113"/>
      <c r="I622" s="115"/>
      <c r="J622" s="115"/>
      <c r="K622" s="11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113"/>
      <c r="G623" s="114"/>
      <c r="H623" s="113"/>
      <c r="I623" s="115"/>
      <c r="J623" s="115"/>
      <c r="K623" s="11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113"/>
      <c r="G624" s="114"/>
      <c r="H624" s="113"/>
      <c r="I624" s="115"/>
      <c r="J624" s="115"/>
      <c r="K624" s="11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113"/>
      <c r="G625" s="114"/>
      <c r="H625" s="113"/>
      <c r="I625" s="115"/>
      <c r="J625" s="115"/>
      <c r="K625" s="11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113"/>
      <c r="G626" s="114"/>
      <c r="H626" s="113"/>
      <c r="I626" s="115"/>
      <c r="J626" s="115"/>
      <c r="K626" s="11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113"/>
      <c r="G627" s="114"/>
      <c r="H627" s="113"/>
      <c r="I627" s="115"/>
      <c r="J627" s="115"/>
      <c r="K627" s="11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113"/>
      <c r="G628" s="114"/>
      <c r="H628" s="113"/>
      <c r="I628" s="115"/>
      <c r="J628" s="115"/>
      <c r="K628" s="11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113"/>
      <c r="G629" s="114"/>
      <c r="H629" s="113"/>
      <c r="I629" s="115"/>
      <c r="J629" s="115"/>
      <c r="K629" s="11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113"/>
      <c r="G630" s="114"/>
      <c r="H630" s="113"/>
      <c r="I630" s="115"/>
      <c r="J630" s="115"/>
      <c r="K630" s="11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113"/>
      <c r="G631" s="114"/>
      <c r="H631" s="113"/>
      <c r="I631" s="115"/>
      <c r="J631" s="115"/>
      <c r="K631" s="11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113"/>
      <c r="G632" s="114"/>
      <c r="H632" s="113"/>
      <c r="I632" s="115"/>
      <c r="J632" s="115"/>
      <c r="K632" s="11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113"/>
      <c r="G633" s="114"/>
      <c r="H633" s="113"/>
      <c r="I633" s="115"/>
      <c r="J633" s="115"/>
      <c r="K633" s="11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113"/>
      <c r="G634" s="114"/>
      <c r="H634" s="113"/>
      <c r="I634" s="115"/>
      <c r="J634" s="115"/>
      <c r="K634" s="11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113"/>
      <c r="G635" s="114"/>
      <c r="H635" s="113"/>
      <c r="I635" s="115"/>
      <c r="J635" s="115"/>
      <c r="K635" s="11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113"/>
      <c r="G636" s="114"/>
      <c r="H636" s="113"/>
      <c r="I636" s="115"/>
      <c r="J636" s="115"/>
      <c r="K636" s="11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113"/>
      <c r="G637" s="114"/>
      <c r="H637" s="113"/>
      <c r="I637" s="115"/>
      <c r="J637" s="115"/>
      <c r="K637" s="11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113"/>
      <c r="G638" s="114"/>
      <c r="H638" s="113"/>
      <c r="I638" s="115"/>
      <c r="J638" s="115"/>
      <c r="K638" s="116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113"/>
      <c r="G639" s="114"/>
      <c r="H639" s="113"/>
      <c r="I639" s="115"/>
      <c r="J639" s="115"/>
      <c r="K639" s="116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113"/>
      <c r="G640" s="114"/>
      <c r="H640" s="113"/>
      <c r="I640" s="115"/>
      <c r="J640" s="115"/>
      <c r="K640" s="11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113"/>
      <c r="G641" s="114"/>
      <c r="H641" s="113"/>
      <c r="I641" s="115"/>
      <c r="J641" s="115"/>
      <c r="K641" s="11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113"/>
      <c r="G642" s="114"/>
      <c r="H642" s="113"/>
      <c r="I642" s="115"/>
      <c r="J642" s="115"/>
      <c r="K642" s="11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113"/>
      <c r="G643" s="114"/>
      <c r="H643" s="113"/>
      <c r="I643" s="115"/>
      <c r="J643" s="115"/>
      <c r="K643" s="11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113"/>
      <c r="G644" s="114"/>
      <c r="H644" s="113"/>
      <c r="I644" s="115"/>
      <c r="J644" s="115"/>
      <c r="K644" s="11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113"/>
      <c r="G645" s="114"/>
      <c r="H645" s="113"/>
      <c r="I645" s="115"/>
      <c r="J645" s="115"/>
      <c r="K645" s="11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113"/>
      <c r="G646" s="114"/>
      <c r="H646" s="113"/>
      <c r="I646" s="115"/>
      <c r="J646" s="115"/>
      <c r="K646" s="11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113"/>
      <c r="G647" s="114"/>
      <c r="H647" s="113"/>
      <c r="I647" s="115"/>
      <c r="J647" s="115"/>
      <c r="K647" s="11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113"/>
      <c r="G648" s="114"/>
      <c r="H648" s="113"/>
      <c r="I648" s="115"/>
      <c r="J648" s="115"/>
      <c r="K648" s="11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113"/>
      <c r="G649" s="114"/>
      <c r="H649" s="113"/>
      <c r="I649" s="115"/>
      <c r="J649" s="115"/>
      <c r="K649" s="11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113"/>
      <c r="G650" s="114"/>
      <c r="H650" s="113"/>
      <c r="I650" s="115"/>
      <c r="J650" s="115"/>
      <c r="K650" s="11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113"/>
      <c r="G651" s="114"/>
      <c r="H651" s="113"/>
      <c r="I651" s="115"/>
      <c r="J651" s="115"/>
      <c r="K651" s="11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113"/>
      <c r="G652" s="114"/>
      <c r="H652" s="113"/>
      <c r="I652" s="115"/>
      <c r="J652" s="115"/>
      <c r="K652" s="11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113"/>
      <c r="G653" s="114"/>
      <c r="H653" s="113"/>
      <c r="I653" s="115"/>
      <c r="J653" s="115"/>
      <c r="K653" s="11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113"/>
      <c r="G654" s="114"/>
      <c r="H654" s="113"/>
      <c r="I654" s="115"/>
      <c r="J654" s="115"/>
      <c r="K654" s="11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113"/>
      <c r="G655" s="114"/>
      <c r="H655" s="113"/>
      <c r="I655" s="115"/>
      <c r="J655" s="115"/>
      <c r="K655" s="11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113"/>
      <c r="G656" s="114"/>
      <c r="H656" s="113"/>
      <c r="I656" s="115"/>
      <c r="J656" s="115"/>
      <c r="K656" s="11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113"/>
      <c r="G657" s="114"/>
      <c r="H657" s="113"/>
      <c r="I657" s="115"/>
      <c r="J657" s="115"/>
      <c r="K657" s="11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113"/>
      <c r="G658" s="114"/>
      <c r="H658" s="113"/>
      <c r="I658" s="115"/>
      <c r="J658" s="115"/>
      <c r="K658" s="11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113"/>
      <c r="G659" s="114"/>
      <c r="H659" s="113"/>
      <c r="I659" s="115"/>
      <c r="J659" s="115"/>
      <c r="K659" s="11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113"/>
      <c r="G660" s="114"/>
      <c r="H660" s="113"/>
      <c r="I660" s="115"/>
      <c r="J660" s="115"/>
      <c r="K660" s="11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113"/>
      <c r="G661" s="114"/>
      <c r="H661" s="113"/>
      <c r="I661" s="115"/>
      <c r="J661" s="115"/>
      <c r="K661" s="11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113"/>
      <c r="G662" s="114"/>
      <c r="H662" s="113"/>
      <c r="I662" s="115"/>
      <c r="J662" s="115"/>
      <c r="K662" s="11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113"/>
      <c r="G663" s="114"/>
      <c r="H663" s="113"/>
      <c r="I663" s="115"/>
      <c r="J663" s="115"/>
      <c r="K663" s="11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113"/>
      <c r="G664" s="114"/>
      <c r="H664" s="113"/>
      <c r="I664" s="115"/>
      <c r="J664" s="115"/>
      <c r="K664" s="11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113"/>
      <c r="G665" s="114"/>
      <c r="H665" s="113"/>
      <c r="I665" s="115"/>
      <c r="J665" s="115"/>
      <c r="K665" s="11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113"/>
      <c r="G666" s="114"/>
      <c r="H666" s="113"/>
      <c r="I666" s="115"/>
      <c r="J666" s="115"/>
      <c r="K666" s="11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113"/>
      <c r="G667" s="114"/>
      <c r="H667" s="113"/>
      <c r="I667" s="115"/>
      <c r="J667" s="115"/>
      <c r="K667" s="11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113"/>
      <c r="G668" s="114"/>
      <c r="H668" s="113"/>
      <c r="I668" s="115"/>
      <c r="J668" s="115"/>
      <c r="K668" s="11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113"/>
      <c r="G669" s="114"/>
      <c r="H669" s="113"/>
      <c r="I669" s="115"/>
      <c r="J669" s="115"/>
      <c r="K669" s="11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113"/>
      <c r="G670" s="114"/>
      <c r="H670" s="113"/>
      <c r="I670" s="115"/>
      <c r="J670" s="115"/>
      <c r="K670" s="11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113"/>
      <c r="G671" s="114"/>
      <c r="H671" s="113"/>
      <c r="I671" s="115"/>
      <c r="J671" s="115"/>
      <c r="K671" s="11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113"/>
      <c r="G672" s="114"/>
      <c r="H672" s="113"/>
      <c r="I672" s="115"/>
      <c r="J672" s="115"/>
      <c r="K672" s="11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113"/>
      <c r="G673" s="114"/>
      <c r="H673" s="113"/>
      <c r="I673" s="115"/>
      <c r="J673" s="115"/>
      <c r="K673" s="11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113"/>
      <c r="G674" s="114"/>
      <c r="H674" s="113"/>
      <c r="I674" s="115"/>
      <c r="J674" s="115"/>
      <c r="K674" s="11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113"/>
      <c r="G675" s="114"/>
      <c r="H675" s="113"/>
      <c r="I675" s="115"/>
      <c r="J675" s="115"/>
      <c r="K675" s="11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113"/>
      <c r="G676" s="114"/>
      <c r="H676" s="113"/>
      <c r="I676" s="115"/>
      <c r="J676" s="115"/>
      <c r="K676" s="11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113"/>
      <c r="G677" s="114"/>
      <c r="H677" s="113"/>
      <c r="I677" s="115"/>
      <c r="J677" s="115"/>
      <c r="K677" s="11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113"/>
      <c r="G678" s="114"/>
      <c r="H678" s="113"/>
      <c r="I678" s="115"/>
      <c r="J678" s="115"/>
      <c r="K678" s="11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113"/>
      <c r="G679" s="114"/>
      <c r="H679" s="113"/>
      <c r="I679" s="115"/>
      <c r="J679" s="115"/>
      <c r="K679" s="11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113"/>
      <c r="G680" s="114"/>
      <c r="H680" s="113"/>
      <c r="I680" s="115"/>
      <c r="J680" s="115"/>
      <c r="K680" s="11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113"/>
      <c r="G681" s="114"/>
      <c r="H681" s="113"/>
      <c r="I681" s="115"/>
      <c r="J681" s="115"/>
      <c r="K681" s="11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113"/>
      <c r="G682" s="114"/>
      <c r="H682" s="113"/>
      <c r="I682" s="115"/>
      <c r="J682" s="115"/>
      <c r="K682" s="11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113"/>
      <c r="G683" s="114"/>
      <c r="H683" s="113"/>
      <c r="I683" s="115"/>
      <c r="J683" s="115"/>
      <c r="K683" s="11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113"/>
      <c r="G684" s="114"/>
      <c r="H684" s="113"/>
      <c r="I684" s="115"/>
      <c r="J684" s="115"/>
      <c r="K684" s="11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113"/>
      <c r="G685" s="114"/>
      <c r="H685" s="113"/>
      <c r="I685" s="115"/>
      <c r="J685" s="115"/>
      <c r="K685" s="11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113"/>
      <c r="G686" s="114"/>
      <c r="H686" s="113"/>
      <c r="I686" s="115"/>
      <c r="J686" s="115"/>
      <c r="K686" s="11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113"/>
      <c r="G687" s="114"/>
      <c r="H687" s="113"/>
      <c r="I687" s="115"/>
      <c r="J687" s="115"/>
      <c r="K687" s="11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113"/>
      <c r="G688" s="114"/>
      <c r="H688" s="113"/>
      <c r="I688" s="115"/>
      <c r="J688" s="115"/>
      <c r="K688" s="11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113"/>
      <c r="G689" s="114"/>
      <c r="H689" s="113"/>
      <c r="I689" s="115"/>
      <c r="J689" s="115"/>
      <c r="K689" s="11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113"/>
      <c r="G690" s="114"/>
      <c r="H690" s="113"/>
      <c r="I690" s="115"/>
      <c r="J690" s="115"/>
      <c r="K690" s="11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113"/>
      <c r="G691" s="114"/>
      <c r="H691" s="113"/>
      <c r="I691" s="115"/>
      <c r="J691" s="115"/>
      <c r="K691" s="11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113"/>
      <c r="G692" s="114"/>
      <c r="H692" s="113"/>
      <c r="I692" s="115"/>
      <c r="J692" s="115"/>
      <c r="K692" s="11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113"/>
      <c r="G693" s="114"/>
      <c r="H693" s="113"/>
      <c r="I693" s="115"/>
      <c r="J693" s="115"/>
      <c r="K693" s="11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113"/>
      <c r="G694" s="114"/>
      <c r="H694" s="113"/>
      <c r="I694" s="115"/>
      <c r="J694" s="115"/>
      <c r="K694" s="11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113"/>
      <c r="G695" s="114"/>
      <c r="H695" s="113"/>
      <c r="I695" s="115"/>
      <c r="J695" s="115"/>
      <c r="K695" s="11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113"/>
      <c r="G696" s="114"/>
      <c r="H696" s="113"/>
      <c r="I696" s="115"/>
      <c r="J696" s="115"/>
      <c r="K696" s="11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113"/>
      <c r="G697" s="114"/>
      <c r="H697" s="113"/>
      <c r="I697" s="115"/>
      <c r="J697" s="115"/>
      <c r="K697" s="11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113"/>
      <c r="G698" s="114"/>
      <c r="H698" s="113"/>
      <c r="I698" s="115"/>
      <c r="J698" s="115"/>
      <c r="K698" s="11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113"/>
      <c r="G699" s="114"/>
      <c r="H699" s="113"/>
      <c r="I699" s="115"/>
      <c r="J699" s="115"/>
      <c r="K699" s="11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113"/>
      <c r="G700" s="114"/>
      <c r="H700" s="113"/>
      <c r="I700" s="115"/>
      <c r="J700" s="115"/>
      <c r="K700" s="11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113"/>
      <c r="G701" s="114"/>
      <c r="H701" s="113"/>
      <c r="I701" s="115"/>
      <c r="J701" s="115"/>
      <c r="K701" s="11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113"/>
      <c r="G702" s="114"/>
      <c r="H702" s="113"/>
      <c r="I702" s="115"/>
      <c r="J702" s="115"/>
      <c r="K702" s="116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113"/>
      <c r="G703" s="114"/>
      <c r="H703" s="113"/>
      <c r="I703" s="115"/>
      <c r="J703" s="115"/>
      <c r="K703" s="116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113"/>
      <c r="G704" s="114"/>
      <c r="H704" s="113"/>
      <c r="I704" s="115"/>
      <c r="J704" s="115"/>
      <c r="K704" s="11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113"/>
      <c r="G705" s="114"/>
      <c r="H705" s="113"/>
      <c r="I705" s="115"/>
      <c r="J705" s="115"/>
      <c r="K705" s="11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113"/>
      <c r="G706" s="114"/>
      <c r="H706" s="113"/>
      <c r="I706" s="115"/>
      <c r="J706" s="115"/>
      <c r="K706" s="11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113"/>
      <c r="G707" s="114"/>
      <c r="H707" s="113"/>
      <c r="I707" s="115"/>
      <c r="J707" s="115"/>
      <c r="K707" s="11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113"/>
      <c r="G708" s="114"/>
      <c r="H708" s="113"/>
      <c r="I708" s="115"/>
      <c r="J708" s="115"/>
      <c r="K708" s="11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113"/>
      <c r="G709" s="114"/>
      <c r="H709" s="113"/>
      <c r="I709" s="115"/>
      <c r="J709" s="115"/>
      <c r="K709" s="11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113"/>
      <c r="G710" s="114"/>
      <c r="H710" s="113"/>
      <c r="I710" s="115"/>
      <c r="J710" s="115"/>
      <c r="K710" s="11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113"/>
      <c r="G711" s="114"/>
      <c r="H711" s="113"/>
      <c r="I711" s="115"/>
      <c r="J711" s="115"/>
      <c r="K711" s="11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113"/>
      <c r="G712" s="114"/>
      <c r="H712" s="113"/>
      <c r="I712" s="115"/>
      <c r="J712" s="115"/>
      <c r="K712" s="11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113"/>
      <c r="G713" s="114"/>
      <c r="H713" s="113"/>
      <c r="I713" s="115"/>
      <c r="J713" s="115"/>
      <c r="K713" s="11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113"/>
      <c r="G714" s="114"/>
      <c r="H714" s="113"/>
      <c r="I714" s="115"/>
      <c r="J714" s="115"/>
      <c r="K714" s="11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113"/>
      <c r="G715" s="114"/>
      <c r="H715" s="113"/>
      <c r="I715" s="115"/>
      <c r="J715" s="115"/>
      <c r="K715" s="11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113"/>
      <c r="G716" s="114"/>
      <c r="H716" s="113"/>
      <c r="I716" s="115"/>
      <c r="J716" s="115"/>
      <c r="K716" s="11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113"/>
      <c r="G717" s="114"/>
      <c r="H717" s="113"/>
      <c r="I717" s="115"/>
      <c r="J717" s="115"/>
      <c r="K717" s="11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113"/>
      <c r="G718" s="114"/>
      <c r="H718" s="113"/>
      <c r="I718" s="115"/>
      <c r="J718" s="115"/>
      <c r="K718" s="11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113"/>
      <c r="G719" s="114"/>
      <c r="H719" s="113"/>
      <c r="I719" s="115"/>
      <c r="J719" s="115"/>
      <c r="K719" s="11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113"/>
      <c r="G720" s="114"/>
      <c r="H720" s="113"/>
      <c r="I720" s="115"/>
      <c r="J720" s="115"/>
      <c r="K720" s="11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113"/>
      <c r="G721" s="114"/>
      <c r="H721" s="113"/>
      <c r="I721" s="115"/>
      <c r="J721" s="115"/>
      <c r="K721" s="11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113"/>
      <c r="G722" s="114"/>
      <c r="H722" s="113"/>
      <c r="I722" s="115"/>
      <c r="J722" s="115"/>
      <c r="K722" s="11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113"/>
      <c r="G723" s="114"/>
      <c r="H723" s="113"/>
      <c r="I723" s="115"/>
      <c r="J723" s="115"/>
      <c r="K723" s="11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113"/>
      <c r="G724" s="114"/>
      <c r="H724" s="113"/>
      <c r="I724" s="115"/>
      <c r="J724" s="115"/>
      <c r="K724" s="11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113"/>
      <c r="G725" s="114"/>
      <c r="H725" s="113"/>
      <c r="I725" s="115"/>
      <c r="J725" s="115"/>
      <c r="K725" s="11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113"/>
      <c r="G726" s="114"/>
      <c r="H726" s="113"/>
      <c r="I726" s="115"/>
      <c r="J726" s="115"/>
      <c r="K726" s="11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113"/>
      <c r="G727" s="114"/>
      <c r="H727" s="113"/>
      <c r="I727" s="115"/>
      <c r="J727" s="115"/>
      <c r="K727" s="11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113"/>
      <c r="G728" s="114"/>
      <c r="H728" s="113"/>
      <c r="I728" s="115"/>
      <c r="J728" s="115"/>
      <c r="K728" s="11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113"/>
      <c r="G729" s="114"/>
      <c r="H729" s="113"/>
      <c r="I729" s="115"/>
      <c r="J729" s="115"/>
      <c r="K729" s="11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113"/>
      <c r="G730" s="114"/>
      <c r="H730" s="113"/>
      <c r="I730" s="115"/>
      <c r="J730" s="115"/>
      <c r="K730" s="11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113"/>
      <c r="G731" s="114"/>
      <c r="H731" s="113"/>
      <c r="I731" s="115"/>
      <c r="J731" s="115"/>
      <c r="K731" s="11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113"/>
      <c r="G732" s="114"/>
      <c r="H732" s="113"/>
      <c r="I732" s="115"/>
      <c r="J732" s="115"/>
      <c r="K732" s="11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113"/>
      <c r="G733" s="114"/>
      <c r="H733" s="113"/>
      <c r="I733" s="115"/>
      <c r="J733" s="115"/>
      <c r="K733" s="11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113"/>
      <c r="G734" s="114"/>
      <c r="H734" s="113"/>
      <c r="I734" s="115"/>
      <c r="J734" s="115"/>
      <c r="K734" s="11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113"/>
      <c r="G735" s="114"/>
      <c r="H735" s="113"/>
      <c r="I735" s="115"/>
      <c r="J735" s="115"/>
      <c r="K735" s="11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113"/>
      <c r="G736" s="114"/>
      <c r="H736" s="113"/>
      <c r="I736" s="115"/>
      <c r="J736" s="115"/>
      <c r="K736" s="11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113"/>
      <c r="G737" s="114"/>
      <c r="H737" s="113"/>
      <c r="I737" s="115"/>
      <c r="J737" s="115"/>
      <c r="K737" s="11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113"/>
      <c r="G738" s="114"/>
      <c r="H738" s="113"/>
      <c r="I738" s="115"/>
      <c r="J738" s="115"/>
      <c r="K738" s="11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113"/>
      <c r="G739" s="114"/>
      <c r="H739" s="113"/>
      <c r="I739" s="115"/>
      <c r="J739" s="115"/>
      <c r="K739" s="11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113"/>
      <c r="G740" s="114"/>
      <c r="H740" s="113"/>
      <c r="I740" s="115"/>
      <c r="J740" s="115"/>
      <c r="K740" s="11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113"/>
      <c r="G741" s="114"/>
      <c r="H741" s="113"/>
      <c r="I741" s="115"/>
      <c r="J741" s="115"/>
      <c r="K741" s="11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113"/>
      <c r="G742" s="114"/>
      <c r="H742" s="113"/>
      <c r="I742" s="115"/>
      <c r="J742" s="115"/>
      <c r="K742" s="11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113"/>
      <c r="G743" s="114"/>
      <c r="H743" s="113"/>
      <c r="I743" s="115"/>
      <c r="J743" s="115"/>
      <c r="K743" s="11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113"/>
      <c r="G744" s="114"/>
      <c r="H744" s="113"/>
      <c r="I744" s="115"/>
      <c r="J744" s="115"/>
      <c r="K744" s="11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113"/>
      <c r="G745" s="114"/>
      <c r="H745" s="113"/>
      <c r="I745" s="115"/>
      <c r="J745" s="115"/>
      <c r="K745" s="11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113"/>
      <c r="G746" s="114"/>
      <c r="H746" s="113"/>
      <c r="I746" s="115"/>
      <c r="J746" s="115"/>
      <c r="K746" s="11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113"/>
      <c r="G747" s="114"/>
      <c r="H747" s="113"/>
      <c r="I747" s="115"/>
      <c r="J747" s="115"/>
      <c r="K747" s="11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113"/>
      <c r="G748" s="114"/>
      <c r="H748" s="113"/>
      <c r="I748" s="115"/>
      <c r="J748" s="115"/>
      <c r="K748" s="11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113"/>
      <c r="G749" s="114"/>
      <c r="H749" s="113"/>
      <c r="I749" s="115"/>
      <c r="J749" s="115"/>
      <c r="K749" s="11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113"/>
      <c r="G750" s="114"/>
      <c r="H750" s="113"/>
      <c r="I750" s="115"/>
      <c r="J750" s="115"/>
      <c r="K750" s="11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113"/>
      <c r="G751" s="114"/>
      <c r="H751" s="113"/>
      <c r="I751" s="115"/>
      <c r="J751" s="115"/>
      <c r="K751" s="11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113"/>
      <c r="G752" s="114"/>
      <c r="H752" s="113"/>
      <c r="I752" s="115"/>
      <c r="J752" s="115"/>
      <c r="K752" s="11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113"/>
      <c r="G753" s="114"/>
      <c r="H753" s="113"/>
      <c r="I753" s="115"/>
      <c r="J753" s="115"/>
      <c r="K753" s="11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113"/>
      <c r="G754" s="114"/>
      <c r="H754" s="113"/>
      <c r="I754" s="115"/>
      <c r="J754" s="115"/>
      <c r="K754" s="11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113"/>
      <c r="G755" s="114"/>
      <c r="H755" s="113"/>
      <c r="I755" s="115"/>
      <c r="J755" s="115"/>
      <c r="K755" s="11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113"/>
      <c r="G756" s="114"/>
      <c r="H756" s="113"/>
      <c r="I756" s="115"/>
      <c r="J756" s="115"/>
      <c r="K756" s="11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113"/>
      <c r="G757" s="114"/>
      <c r="H757" s="113"/>
      <c r="I757" s="115"/>
      <c r="J757" s="115"/>
      <c r="K757" s="11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113"/>
      <c r="G758" s="114"/>
      <c r="H758" s="113"/>
      <c r="I758" s="115"/>
      <c r="J758" s="115"/>
      <c r="K758" s="11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113"/>
      <c r="G759" s="114"/>
      <c r="H759" s="113"/>
      <c r="I759" s="115"/>
      <c r="J759" s="115"/>
      <c r="K759" s="11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113"/>
      <c r="G760" s="114"/>
      <c r="H760" s="113"/>
      <c r="I760" s="115"/>
      <c r="J760" s="115"/>
      <c r="K760" s="11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113"/>
      <c r="G761" s="114"/>
      <c r="H761" s="113"/>
      <c r="I761" s="115"/>
      <c r="J761" s="115"/>
      <c r="K761" s="11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113"/>
      <c r="G762" s="114"/>
      <c r="H762" s="113"/>
      <c r="I762" s="115"/>
      <c r="J762" s="115"/>
      <c r="K762" s="11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113"/>
      <c r="G763" s="114"/>
      <c r="H763" s="113"/>
      <c r="I763" s="115"/>
      <c r="J763" s="115"/>
      <c r="K763" s="11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113"/>
      <c r="G764" s="114"/>
      <c r="H764" s="113"/>
      <c r="I764" s="115"/>
      <c r="J764" s="115"/>
      <c r="K764" s="11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113"/>
      <c r="G765" s="114"/>
      <c r="H765" s="113"/>
      <c r="I765" s="115"/>
      <c r="J765" s="115"/>
      <c r="K765" s="11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113"/>
      <c r="G766" s="114"/>
      <c r="H766" s="113"/>
      <c r="I766" s="115"/>
      <c r="J766" s="115"/>
      <c r="K766" s="116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113"/>
      <c r="G767" s="114"/>
      <c r="H767" s="113"/>
      <c r="I767" s="115"/>
      <c r="J767" s="115"/>
      <c r="K767" s="116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113"/>
      <c r="G768" s="114"/>
      <c r="H768" s="113"/>
      <c r="I768" s="115"/>
      <c r="J768" s="115"/>
      <c r="K768" s="11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113"/>
      <c r="G769" s="114"/>
      <c r="H769" s="113"/>
      <c r="I769" s="115"/>
      <c r="J769" s="115"/>
      <c r="K769" s="11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113"/>
      <c r="G770" s="114"/>
      <c r="H770" s="113"/>
      <c r="I770" s="115"/>
      <c r="J770" s="115"/>
      <c r="K770" s="11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113"/>
      <c r="G771" s="114"/>
      <c r="H771" s="113"/>
      <c r="I771" s="115"/>
      <c r="J771" s="115"/>
      <c r="K771" s="11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113"/>
      <c r="G772" s="114"/>
      <c r="H772" s="113"/>
      <c r="I772" s="115"/>
      <c r="J772" s="115"/>
      <c r="K772" s="11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113"/>
      <c r="G773" s="114"/>
      <c r="H773" s="113"/>
      <c r="I773" s="115"/>
      <c r="J773" s="115"/>
      <c r="K773" s="11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113"/>
      <c r="G774" s="114"/>
      <c r="H774" s="113"/>
      <c r="I774" s="115"/>
      <c r="J774" s="115"/>
      <c r="K774" s="11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113"/>
      <c r="G775" s="114"/>
      <c r="H775" s="113"/>
      <c r="I775" s="115"/>
      <c r="J775" s="115"/>
      <c r="K775" s="11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113"/>
      <c r="G776" s="114"/>
      <c r="H776" s="113"/>
      <c r="I776" s="115"/>
      <c r="J776" s="115"/>
      <c r="K776" s="11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113"/>
      <c r="G777" s="114"/>
      <c r="H777" s="113"/>
      <c r="I777" s="115"/>
      <c r="J777" s="115"/>
      <c r="K777" s="11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113"/>
      <c r="G778" s="114"/>
      <c r="H778" s="113"/>
      <c r="I778" s="115"/>
      <c r="J778" s="115"/>
      <c r="K778" s="11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113"/>
      <c r="G779" s="114"/>
      <c r="H779" s="113"/>
      <c r="I779" s="115"/>
      <c r="J779" s="115"/>
      <c r="K779" s="11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113"/>
      <c r="G780" s="114"/>
      <c r="H780" s="113"/>
      <c r="I780" s="115"/>
      <c r="J780" s="115"/>
      <c r="K780" s="11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113"/>
      <c r="G781" s="114"/>
      <c r="H781" s="113"/>
      <c r="I781" s="115"/>
      <c r="J781" s="115"/>
      <c r="K781" s="11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113"/>
      <c r="G782" s="114"/>
      <c r="H782" s="113"/>
      <c r="I782" s="115"/>
      <c r="J782" s="115"/>
      <c r="K782" s="11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113"/>
      <c r="G783" s="114"/>
      <c r="H783" s="113"/>
      <c r="I783" s="115"/>
      <c r="J783" s="115"/>
      <c r="K783" s="11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113"/>
      <c r="G784" s="114"/>
      <c r="H784" s="113"/>
      <c r="I784" s="115"/>
      <c r="J784" s="115"/>
      <c r="K784" s="11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113"/>
      <c r="G785" s="114"/>
      <c r="H785" s="113"/>
      <c r="I785" s="115"/>
      <c r="J785" s="115"/>
      <c r="K785" s="11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113"/>
      <c r="G786" s="114"/>
      <c r="H786" s="113"/>
      <c r="I786" s="115"/>
      <c r="J786" s="115"/>
      <c r="K786" s="11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113"/>
      <c r="G787" s="114"/>
      <c r="H787" s="113"/>
      <c r="I787" s="115"/>
      <c r="J787" s="115"/>
      <c r="K787" s="11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113"/>
      <c r="G788" s="114"/>
      <c r="H788" s="113"/>
      <c r="I788" s="115"/>
      <c r="J788" s="115"/>
      <c r="K788" s="11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113"/>
      <c r="G789" s="114"/>
      <c r="H789" s="113"/>
      <c r="I789" s="115"/>
      <c r="J789" s="115"/>
      <c r="K789" s="11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113"/>
      <c r="G790" s="114"/>
      <c r="H790" s="113"/>
      <c r="I790" s="115"/>
      <c r="J790" s="115"/>
      <c r="K790" s="11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113"/>
      <c r="G791" s="114"/>
      <c r="H791" s="113"/>
      <c r="I791" s="115"/>
      <c r="J791" s="115"/>
      <c r="K791" s="11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113"/>
      <c r="G792" s="114"/>
      <c r="H792" s="113"/>
      <c r="I792" s="115"/>
      <c r="J792" s="115"/>
      <c r="K792" s="11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113"/>
      <c r="G793" s="114"/>
      <c r="H793" s="113"/>
      <c r="I793" s="115"/>
      <c r="J793" s="115"/>
      <c r="K793" s="11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113"/>
      <c r="G794" s="114"/>
      <c r="H794" s="113"/>
      <c r="I794" s="115"/>
      <c r="J794" s="115"/>
      <c r="K794" s="11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113"/>
      <c r="G795" s="114"/>
      <c r="H795" s="113"/>
      <c r="I795" s="115"/>
      <c r="J795" s="115"/>
      <c r="K795" s="11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113"/>
      <c r="G796" s="114"/>
      <c r="H796" s="113"/>
      <c r="I796" s="115"/>
      <c r="J796" s="115"/>
      <c r="K796" s="11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113"/>
      <c r="G797" s="114"/>
      <c r="H797" s="113"/>
      <c r="I797" s="115"/>
      <c r="J797" s="115"/>
      <c r="K797" s="11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113"/>
      <c r="G798" s="114"/>
      <c r="H798" s="113"/>
      <c r="I798" s="115"/>
      <c r="J798" s="115"/>
      <c r="K798" s="11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113"/>
      <c r="G799" s="114"/>
      <c r="H799" s="113"/>
      <c r="I799" s="115"/>
      <c r="J799" s="115"/>
      <c r="K799" s="11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113"/>
      <c r="G800" s="114"/>
      <c r="H800" s="113"/>
      <c r="I800" s="115"/>
      <c r="J800" s="115"/>
      <c r="K800" s="11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113"/>
      <c r="G801" s="114"/>
      <c r="H801" s="113"/>
      <c r="I801" s="115"/>
      <c r="J801" s="115"/>
      <c r="K801" s="11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113"/>
      <c r="G802" s="114"/>
      <c r="H802" s="113"/>
      <c r="I802" s="115"/>
      <c r="J802" s="115"/>
      <c r="K802" s="11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113"/>
      <c r="G803" s="114"/>
      <c r="H803" s="113"/>
      <c r="I803" s="115"/>
      <c r="J803" s="115"/>
      <c r="K803" s="11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113"/>
      <c r="G804" s="114"/>
      <c r="H804" s="113"/>
      <c r="I804" s="115"/>
      <c r="J804" s="115"/>
      <c r="K804" s="11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113"/>
      <c r="G805" s="114"/>
      <c r="H805" s="113"/>
      <c r="I805" s="115"/>
      <c r="J805" s="115"/>
      <c r="K805" s="11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113"/>
      <c r="G806" s="114"/>
      <c r="H806" s="113"/>
      <c r="I806" s="115"/>
      <c r="J806" s="115"/>
      <c r="K806" s="11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113"/>
      <c r="G807" s="114"/>
      <c r="H807" s="113"/>
      <c r="I807" s="115"/>
      <c r="J807" s="115"/>
      <c r="K807" s="11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113"/>
      <c r="G808" s="114"/>
      <c r="H808" s="113"/>
      <c r="I808" s="115"/>
      <c r="J808" s="115"/>
      <c r="K808" s="11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113"/>
      <c r="G809" s="114"/>
      <c r="H809" s="113"/>
      <c r="I809" s="115"/>
      <c r="J809" s="115"/>
      <c r="K809" s="11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113"/>
      <c r="G810" s="114"/>
      <c r="H810" s="113"/>
      <c r="I810" s="115"/>
      <c r="J810" s="115"/>
      <c r="K810" s="11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113"/>
      <c r="G811" s="114"/>
      <c r="H811" s="113"/>
      <c r="I811" s="115"/>
      <c r="J811" s="115"/>
      <c r="K811" s="11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113"/>
      <c r="G812" s="114"/>
      <c r="H812" s="113"/>
      <c r="I812" s="115"/>
      <c r="J812" s="115"/>
      <c r="K812" s="11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113"/>
      <c r="G813" s="114"/>
      <c r="H813" s="113"/>
      <c r="I813" s="115"/>
      <c r="J813" s="115"/>
      <c r="K813" s="11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113"/>
      <c r="G814" s="114"/>
      <c r="H814" s="113"/>
      <c r="I814" s="115"/>
      <c r="J814" s="115"/>
      <c r="K814" s="11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113"/>
      <c r="G815" s="114"/>
      <c r="H815" s="113"/>
      <c r="I815" s="115"/>
      <c r="J815" s="115"/>
      <c r="K815" s="11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113"/>
      <c r="G816" s="114"/>
      <c r="H816" s="113"/>
      <c r="I816" s="115"/>
      <c r="J816" s="115"/>
      <c r="K816" s="11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113"/>
      <c r="G817" s="114"/>
      <c r="H817" s="113"/>
      <c r="I817" s="115"/>
      <c r="J817" s="115"/>
      <c r="K817" s="11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113"/>
      <c r="G818" s="114"/>
      <c r="H818" s="113"/>
      <c r="I818" s="115"/>
      <c r="J818" s="115"/>
      <c r="K818" s="11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113"/>
      <c r="G819" s="114"/>
      <c r="H819" s="113"/>
      <c r="I819" s="115"/>
      <c r="J819" s="115"/>
      <c r="K819" s="11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113"/>
      <c r="G820" s="114"/>
      <c r="H820" s="113"/>
      <c r="I820" s="115"/>
      <c r="J820" s="115"/>
      <c r="K820" s="11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113"/>
      <c r="G821" s="114"/>
      <c r="H821" s="113"/>
      <c r="I821" s="115"/>
      <c r="J821" s="115"/>
      <c r="K821" s="11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113"/>
      <c r="G822" s="114"/>
      <c r="H822" s="113"/>
      <c r="I822" s="115"/>
      <c r="J822" s="115"/>
      <c r="K822" s="11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113"/>
      <c r="G823" s="114"/>
      <c r="H823" s="113"/>
      <c r="I823" s="115"/>
      <c r="J823" s="115"/>
      <c r="K823" s="11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113"/>
      <c r="G824" s="114"/>
      <c r="H824" s="113"/>
      <c r="I824" s="115"/>
      <c r="J824" s="115"/>
      <c r="K824" s="11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113"/>
      <c r="G825" s="114"/>
      <c r="H825" s="113"/>
      <c r="I825" s="115"/>
      <c r="J825" s="115"/>
      <c r="K825" s="11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113"/>
      <c r="G826" s="114"/>
      <c r="H826" s="113"/>
      <c r="I826" s="115"/>
      <c r="J826" s="115"/>
      <c r="K826" s="11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113"/>
      <c r="G827" s="114"/>
      <c r="H827" s="113"/>
      <c r="I827" s="115"/>
      <c r="J827" s="115"/>
      <c r="K827" s="11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113"/>
      <c r="G828" s="114"/>
      <c r="H828" s="113"/>
      <c r="I828" s="115"/>
      <c r="J828" s="115"/>
      <c r="K828" s="11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113"/>
      <c r="G829" s="114"/>
      <c r="H829" s="113"/>
      <c r="I829" s="115"/>
      <c r="J829" s="115"/>
      <c r="K829" s="11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113"/>
      <c r="G830" s="114"/>
      <c r="H830" s="113"/>
      <c r="I830" s="115"/>
      <c r="J830" s="115"/>
      <c r="K830" s="116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113"/>
      <c r="G831" s="114"/>
      <c r="H831" s="113"/>
      <c r="I831" s="115"/>
      <c r="J831" s="115"/>
      <c r="K831" s="116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113"/>
      <c r="G832" s="114"/>
      <c r="H832" s="113"/>
      <c r="I832" s="115"/>
      <c r="J832" s="115"/>
      <c r="K832" s="11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113"/>
      <c r="G833" s="114"/>
      <c r="H833" s="113"/>
      <c r="I833" s="115"/>
      <c r="J833" s="115"/>
      <c r="K833" s="11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113"/>
      <c r="G834" s="114"/>
      <c r="H834" s="113"/>
      <c r="I834" s="115"/>
      <c r="J834" s="115"/>
      <c r="K834" s="11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113"/>
      <c r="G835" s="114"/>
      <c r="H835" s="113"/>
      <c r="I835" s="115"/>
      <c r="J835" s="115"/>
      <c r="K835" s="11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113"/>
      <c r="G836" s="114"/>
      <c r="H836" s="113"/>
      <c r="I836" s="115"/>
      <c r="J836" s="115"/>
      <c r="K836" s="11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113"/>
      <c r="G837" s="114"/>
      <c r="H837" s="113"/>
      <c r="I837" s="115"/>
      <c r="J837" s="115"/>
      <c r="K837" s="11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113"/>
      <c r="G838" s="114"/>
      <c r="H838" s="113"/>
      <c r="I838" s="115"/>
      <c r="J838" s="115"/>
      <c r="K838" s="11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113"/>
      <c r="G839" s="114"/>
      <c r="H839" s="113"/>
      <c r="I839" s="115"/>
      <c r="J839" s="115"/>
      <c r="K839" s="11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113"/>
      <c r="G840" s="114"/>
      <c r="H840" s="113"/>
      <c r="I840" s="115"/>
      <c r="J840" s="115"/>
      <c r="K840" s="11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113"/>
      <c r="G841" s="114"/>
      <c r="H841" s="113"/>
      <c r="I841" s="115"/>
      <c r="J841" s="115"/>
      <c r="K841" s="11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113"/>
      <c r="G842" s="114"/>
      <c r="H842" s="113"/>
      <c r="I842" s="115"/>
      <c r="J842" s="115"/>
      <c r="K842" s="11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113"/>
      <c r="G843" s="114"/>
      <c r="H843" s="113"/>
      <c r="I843" s="115"/>
      <c r="J843" s="115"/>
      <c r="K843" s="11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113"/>
      <c r="G844" s="114"/>
      <c r="H844" s="113"/>
      <c r="I844" s="115"/>
      <c r="J844" s="115"/>
      <c r="K844" s="11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113"/>
      <c r="G845" s="114"/>
      <c r="H845" s="113"/>
      <c r="I845" s="115"/>
      <c r="J845" s="115"/>
      <c r="K845" s="11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113"/>
      <c r="G846" s="114"/>
      <c r="H846" s="113"/>
      <c r="I846" s="115"/>
      <c r="J846" s="115"/>
      <c r="K846" s="11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113"/>
      <c r="G847" s="114"/>
      <c r="H847" s="113"/>
      <c r="I847" s="115"/>
      <c r="J847" s="115"/>
      <c r="K847" s="11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113"/>
      <c r="G848" s="114"/>
      <c r="H848" s="113"/>
      <c r="I848" s="115"/>
      <c r="J848" s="115"/>
      <c r="K848" s="11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113"/>
      <c r="G849" s="114"/>
      <c r="H849" s="113"/>
      <c r="I849" s="115"/>
      <c r="J849" s="115"/>
      <c r="K849" s="11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113"/>
      <c r="G850" s="114"/>
      <c r="H850" s="113"/>
      <c r="I850" s="115"/>
      <c r="J850" s="115"/>
      <c r="K850" s="11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113"/>
      <c r="G851" s="114"/>
      <c r="H851" s="113"/>
      <c r="I851" s="115"/>
      <c r="J851" s="115"/>
      <c r="K851" s="11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113"/>
      <c r="G852" s="114"/>
      <c r="H852" s="113"/>
      <c r="I852" s="115"/>
      <c r="J852" s="115"/>
      <c r="K852" s="11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113"/>
      <c r="G853" s="114"/>
      <c r="H853" s="113"/>
      <c r="I853" s="115"/>
      <c r="J853" s="115"/>
      <c r="K853" s="11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113"/>
      <c r="G854" s="114"/>
      <c r="H854" s="113"/>
      <c r="I854" s="115"/>
      <c r="J854" s="115"/>
      <c r="K854" s="11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113"/>
      <c r="G855" s="114"/>
      <c r="H855" s="113"/>
      <c r="I855" s="115"/>
      <c r="J855" s="115"/>
      <c r="K855" s="11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113"/>
      <c r="G856" s="114"/>
      <c r="H856" s="113"/>
      <c r="I856" s="115"/>
      <c r="J856" s="115"/>
      <c r="K856" s="11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113"/>
      <c r="G857" s="114"/>
      <c r="H857" s="113"/>
      <c r="I857" s="115"/>
      <c r="J857" s="115"/>
      <c r="K857" s="11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113"/>
      <c r="G858" s="114"/>
      <c r="H858" s="113"/>
      <c r="I858" s="115"/>
      <c r="J858" s="115"/>
      <c r="K858" s="11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113"/>
      <c r="G859" s="114"/>
      <c r="H859" s="113"/>
      <c r="I859" s="115"/>
      <c r="J859" s="115"/>
      <c r="K859" s="11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113"/>
      <c r="G860" s="114"/>
      <c r="H860" s="113"/>
      <c r="I860" s="115"/>
      <c r="J860" s="115"/>
      <c r="K860" s="11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113"/>
      <c r="G861" s="114"/>
      <c r="H861" s="113"/>
      <c r="I861" s="115"/>
      <c r="J861" s="115"/>
      <c r="K861" s="11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113"/>
      <c r="G862" s="114"/>
      <c r="H862" s="113"/>
      <c r="I862" s="115"/>
      <c r="J862" s="115"/>
      <c r="K862" s="11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113"/>
      <c r="G863" s="114"/>
      <c r="H863" s="113"/>
      <c r="I863" s="115"/>
      <c r="J863" s="115"/>
      <c r="K863" s="11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113"/>
      <c r="G864" s="114"/>
      <c r="H864" s="113"/>
      <c r="I864" s="115"/>
      <c r="J864" s="115"/>
      <c r="K864" s="11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113"/>
      <c r="G865" s="114"/>
      <c r="H865" s="113"/>
      <c r="I865" s="115"/>
      <c r="J865" s="115"/>
      <c r="K865" s="11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113"/>
      <c r="G866" s="114"/>
      <c r="H866" s="113"/>
      <c r="I866" s="115"/>
      <c r="J866" s="115"/>
      <c r="K866" s="11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113"/>
      <c r="G867" s="114"/>
      <c r="H867" s="113"/>
      <c r="I867" s="115"/>
      <c r="J867" s="115"/>
      <c r="K867" s="11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113"/>
      <c r="G868" s="114"/>
      <c r="H868" s="113"/>
      <c r="I868" s="115"/>
      <c r="J868" s="115"/>
      <c r="K868" s="11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113"/>
      <c r="G869" s="114"/>
      <c r="H869" s="113"/>
      <c r="I869" s="115"/>
      <c r="J869" s="115"/>
      <c r="K869" s="11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113"/>
      <c r="G870" s="114"/>
      <c r="H870" s="113"/>
      <c r="I870" s="115"/>
      <c r="J870" s="115"/>
      <c r="K870" s="11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113"/>
      <c r="G871" s="114"/>
      <c r="H871" s="113"/>
      <c r="I871" s="115"/>
      <c r="J871" s="115"/>
      <c r="K871" s="11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113"/>
      <c r="G872" s="114"/>
      <c r="H872" s="113"/>
      <c r="I872" s="115"/>
      <c r="J872" s="115"/>
      <c r="K872" s="11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113"/>
      <c r="G873" s="114"/>
      <c r="H873" s="113"/>
      <c r="I873" s="115"/>
      <c r="J873" s="115"/>
      <c r="K873" s="11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113"/>
      <c r="G874" s="114"/>
      <c r="H874" s="113"/>
      <c r="I874" s="115"/>
      <c r="J874" s="115"/>
      <c r="K874" s="11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113"/>
      <c r="G875" s="114"/>
      <c r="H875" s="113"/>
      <c r="I875" s="115"/>
      <c r="J875" s="115"/>
      <c r="K875" s="11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113"/>
      <c r="G876" s="114"/>
      <c r="H876" s="113"/>
      <c r="I876" s="115"/>
      <c r="J876" s="115"/>
      <c r="K876" s="11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113"/>
      <c r="G877" s="114"/>
      <c r="H877" s="113"/>
      <c r="I877" s="115"/>
      <c r="J877" s="115"/>
      <c r="K877" s="11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113"/>
      <c r="G878" s="114"/>
      <c r="H878" s="113"/>
      <c r="I878" s="115"/>
      <c r="J878" s="115"/>
      <c r="K878" s="11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113"/>
      <c r="G879" s="114"/>
      <c r="H879" s="113"/>
      <c r="I879" s="115"/>
      <c r="J879" s="115"/>
      <c r="K879" s="11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113"/>
      <c r="G880" s="114"/>
      <c r="H880" s="113"/>
      <c r="I880" s="115"/>
      <c r="J880" s="115"/>
      <c r="K880" s="11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113"/>
      <c r="G881" s="114"/>
      <c r="H881" s="113"/>
      <c r="I881" s="115"/>
      <c r="J881" s="115"/>
      <c r="K881" s="11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113"/>
      <c r="G882" s="114"/>
      <c r="H882" s="113"/>
      <c r="I882" s="115"/>
      <c r="J882" s="115"/>
      <c r="K882" s="11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113"/>
      <c r="G883" s="114"/>
      <c r="H883" s="113"/>
      <c r="I883" s="115"/>
      <c r="J883" s="115"/>
      <c r="K883" s="11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113"/>
      <c r="G884" s="114"/>
      <c r="H884" s="113"/>
      <c r="I884" s="115"/>
      <c r="J884" s="115"/>
      <c r="K884" s="11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113"/>
      <c r="G885" s="114"/>
      <c r="H885" s="113"/>
      <c r="I885" s="115"/>
      <c r="J885" s="115"/>
      <c r="K885" s="11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113"/>
      <c r="G886" s="114"/>
      <c r="H886" s="113"/>
      <c r="I886" s="115"/>
      <c r="J886" s="115"/>
      <c r="K886" s="11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113"/>
      <c r="G887" s="114"/>
      <c r="H887" s="113"/>
      <c r="I887" s="115"/>
      <c r="J887" s="115"/>
      <c r="K887" s="11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113"/>
      <c r="G888" s="114"/>
      <c r="H888" s="113"/>
      <c r="I888" s="115"/>
      <c r="J888" s="115"/>
      <c r="K888" s="11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113"/>
      <c r="G889" s="114"/>
      <c r="H889" s="113"/>
      <c r="I889" s="115"/>
      <c r="J889" s="115"/>
      <c r="K889" s="11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113"/>
      <c r="G890" s="114"/>
      <c r="H890" s="113"/>
      <c r="I890" s="115"/>
      <c r="J890" s="115"/>
      <c r="K890" s="11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113"/>
      <c r="G891" s="114"/>
      <c r="H891" s="113"/>
      <c r="I891" s="115"/>
      <c r="J891" s="115"/>
      <c r="K891" s="11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113"/>
      <c r="G892" s="114"/>
      <c r="H892" s="113"/>
      <c r="I892" s="115"/>
      <c r="J892" s="115"/>
      <c r="K892" s="11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113"/>
      <c r="G893" s="114"/>
      <c r="H893" s="113"/>
      <c r="I893" s="115"/>
      <c r="J893" s="115"/>
      <c r="K893" s="11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113"/>
      <c r="G894" s="114"/>
      <c r="H894" s="113"/>
      <c r="I894" s="115"/>
      <c r="J894" s="115"/>
      <c r="K894" s="116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113"/>
      <c r="G895" s="114"/>
      <c r="H895" s="113"/>
      <c r="I895" s="115"/>
      <c r="J895" s="115"/>
      <c r="K895" s="116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113"/>
      <c r="G896" s="114"/>
      <c r="H896" s="113"/>
      <c r="I896" s="115"/>
      <c r="J896" s="115"/>
      <c r="K896" s="11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113"/>
      <c r="G897" s="114"/>
      <c r="H897" s="113"/>
      <c r="I897" s="115"/>
      <c r="J897" s="115"/>
      <c r="K897" s="11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113"/>
      <c r="G898" s="114"/>
      <c r="H898" s="113"/>
      <c r="I898" s="115"/>
      <c r="J898" s="115"/>
      <c r="K898" s="11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113"/>
      <c r="G899" s="114"/>
      <c r="H899" s="113"/>
      <c r="I899" s="115"/>
      <c r="J899" s="115"/>
      <c r="K899" s="11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113"/>
      <c r="G900" s="114"/>
      <c r="H900" s="113"/>
      <c r="I900" s="115"/>
      <c r="J900" s="115"/>
      <c r="K900" s="11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113"/>
      <c r="G901" s="114"/>
      <c r="H901" s="113"/>
      <c r="I901" s="115"/>
      <c r="J901" s="115"/>
      <c r="K901" s="11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113"/>
      <c r="G902" s="114"/>
      <c r="H902" s="113"/>
      <c r="I902" s="115"/>
      <c r="J902" s="115"/>
      <c r="K902" s="11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113"/>
      <c r="G903" s="114"/>
      <c r="H903" s="113"/>
      <c r="I903" s="115"/>
      <c r="J903" s="115"/>
      <c r="K903" s="11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113"/>
      <c r="G904" s="114"/>
      <c r="H904" s="113"/>
      <c r="I904" s="115"/>
      <c r="J904" s="115"/>
      <c r="K904" s="11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113"/>
      <c r="G905" s="114"/>
      <c r="H905" s="113"/>
      <c r="I905" s="115"/>
      <c r="J905" s="115"/>
      <c r="K905" s="11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113"/>
      <c r="G906" s="114"/>
      <c r="H906" s="113"/>
      <c r="I906" s="115"/>
      <c r="J906" s="115"/>
      <c r="K906" s="11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113"/>
      <c r="G907" s="114"/>
      <c r="H907" s="113"/>
      <c r="I907" s="115"/>
      <c r="J907" s="115"/>
      <c r="K907" s="11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113"/>
      <c r="G908" s="114"/>
      <c r="H908" s="113"/>
      <c r="I908" s="115"/>
      <c r="J908" s="115"/>
      <c r="K908" s="11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113"/>
      <c r="G909" s="114"/>
      <c r="H909" s="113"/>
      <c r="I909" s="115"/>
      <c r="J909" s="115"/>
      <c r="K909" s="11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113"/>
      <c r="G910" s="114"/>
      <c r="H910" s="113"/>
      <c r="I910" s="115"/>
      <c r="J910" s="115"/>
      <c r="K910" s="11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113"/>
      <c r="G911" s="114"/>
      <c r="H911" s="113"/>
      <c r="I911" s="115"/>
      <c r="J911" s="115"/>
      <c r="K911" s="11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113"/>
      <c r="G912" s="114"/>
      <c r="H912" s="113"/>
      <c r="I912" s="115"/>
      <c r="J912" s="115"/>
      <c r="K912" s="11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113"/>
      <c r="G913" s="114"/>
      <c r="H913" s="113"/>
      <c r="I913" s="115"/>
      <c r="J913" s="115"/>
      <c r="K913" s="11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113"/>
      <c r="G914" s="114"/>
      <c r="H914" s="113"/>
      <c r="I914" s="115"/>
      <c r="J914" s="115"/>
      <c r="K914" s="11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113"/>
      <c r="G915" s="114"/>
      <c r="H915" s="113"/>
      <c r="I915" s="115"/>
      <c r="J915" s="115"/>
      <c r="K915" s="11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113"/>
      <c r="G916" s="114"/>
      <c r="H916" s="113"/>
      <c r="I916" s="115"/>
      <c r="J916" s="115"/>
      <c r="K916" s="11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113"/>
      <c r="G917" s="114"/>
      <c r="H917" s="113"/>
      <c r="I917" s="115"/>
      <c r="J917" s="115"/>
      <c r="K917" s="11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113"/>
      <c r="G918" s="114"/>
      <c r="H918" s="113"/>
      <c r="I918" s="115"/>
      <c r="J918" s="115"/>
      <c r="K918" s="11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113"/>
      <c r="G919" s="114"/>
      <c r="H919" s="113"/>
      <c r="I919" s="115"/>
      <c r="J919" s="115"/>
      <c r="K919" s="11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113"/>
      <c r="G920" s="114"/>
      <c r="H920" s="113"/>
      <c r="I920" s="115"/>
      <c r="J920" s="115"/>
      <c r="K920" s="11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113"/>
      <c r="G921" s="114"/>
      <c r="H921" s="113"/>
      <c r="I921" s="115"/>
      <c r="J921" s="115"/>
      <c r="K921" s="11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113"/>
      <c r="G922" s="114"/>
      <c r="H922" s="113"/>
      <c r="I922" s="115"/>
      <c r="J922" s="115"/>
      <c r="K922" s="11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113"/>
      <c r="G923" s="114"/>
      <c r="H923" s="113"/>
      <c r="I923" s="115"/>
      <c r="J923" s="115"/>
      <c r="K923" s="11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113"/>
      <c r="G924" s="114"/>
      <c r="H924" s="113"/>
      <c r="I924" s="115"/>
      <c r="J924" s="115"/>
      <c r="K924" s="11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113"/>
      <c r="G925" s="114"/>
      <c r="H925" s="113"/>
      <c r="I925" s="115"/>
      <c r="J925" s="115"/>
      <c r="K925" s="11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113"/>
      <c r="G926" s="114"/>
      <c r="H926" s="113"/>
      <c r="I926" s="115"/>
      <c r="J926" s="115"/>
      <c r="K926" s="11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113"/>
      <c r="G927" s="114"/>
      <c r="H927" s="113"/>
      <c r="I927" s="115"/>
      <c r="J927" s="115"/>
      <c r="K927" s="11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113"/>
      <c r="G928" s="114"/>
      <c r="H928" s="113"/>
      <c r="I928" s="115"/>
      <c r="J928" s="115"/>
      <c r="K928" s="11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113"/>
      <c r="G929" s="114"/>
      <c r="H929" s="113"/>
      <c r="I929" s="115"/>
      <c r="J929" s="115"/>
      <c r="K929" s="11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113"/>
      <c r="G930" s="114"/>
      <c r="H930" s="113"/>
      <c r="I930" s="115"/>
      <c r="J930" s="115"/>
      <c r="K930" s="11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113"/>
      <c r="G931" s="114"/>
      <c r="H931" s="113"/>
      <c r="I931" s="115"/>
      <c r="J931" s="115"/>
      <c r="K931" s="11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113"/>
      <c r="G932" s="114"/>
      <c r="H932" s="113"/>
      <c r="I932" s="115"/>
      <c r="J932" s="115"/>
      <c r="K932" s="11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113"/>
      <c r="G933" s="114"/>
      <c r="H933" s="113"/>
      <c r="I933" s="115"/>
      <c r="J933" s="115"/>
      <c r="K933" s="11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113"/>
      <c r="G934" s="114"/>
      <c r="H934" s="113"/>
      <c r="I934" s="115"/>
      <c r="J934" s="115"/>
      <c r="K934" s="11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113"/>
      <c r="G935" s="114"/>
      <c r="H935" s="113"/>
      <c r="I935" s="115"/>
      <c r="J935" s="115"/>
      <c r="K935" s="11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113"/>
      <c r="G936" s="114"/>
      <c r="H936" s="113"/>
      <c r="I936" s="115"/>
      <c r="J936" s="115"/>
      <c r="K936" s="11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113"/>
      <c r="G937" s="114"/>
      <c r="H937" s="113"/>
      <c r="I937" s="115"/>
      <c r="J937" s="115"/>
      <c r="K937" s="11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113"/>
      <c r="G938" s="114"/>
      <c r="H938" s="113"/>
      <c r="I938" s="115"/>
      <c r="J938" s="115"/>
      <c r="K938" s="11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113"/>
      <c r="G939" s="114"/>
      <c r="H939" s="113"/>
      <c r="I939" s="115"/>
      <c r="J939" s="115"/>
      <c r="K939" s="11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113"/>
      <c r="G940" s="114"/>
      <c r="H940" s="113"/>
      <c r="I940" s="115"/>
      <c r="J940" s="115"/>
      <c r="K940" s="11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113"/>
      <c r="G941" s="114"/>
      <c r="H941" s="113"/>
      <c r="I941" s="115"/>
      <c r="J941" s="115"/>
      <c r="K941" s="11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113"/>
      <c r="G942" s="114"/>
      <c r="H942" s="113"/>
      <c r="I942" s="115"/>
      <c r="J942" s="115"/>
      <c r="K942" s="11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113"/>
      <c r="G943" s="114"/>
      <c r="H943" s="113"/>
      <c r="I943" s="115"/>
      <c r="J943" s="115"/>
      <c r="K943" s="11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113"/>
      <c r="G944" s="114"/>
      <c r="H944" s="113"/>
      <c r="I944" s="115"/>
      <c r="J944" s="115"/>
      <c r="K944" s="11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113"/>
      <c r="G945" s="114"/>
      <c r="H945" s="113"/>
      <c r="I945" s="115"/>
      <c r="J945" s="115"/>
      <c r="K945" s="11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113"/>
      <c r="G946" s="114"/>
      <c r="H946" s="113"/>
      <c r="I946" s="115"/>
      <c r="J946" s="115"/>
      <c r="K946" s="11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113"/>
      <c r="G947" s="114"/>
      <c r="H947" s="113"/>
      <c r="I947" s="115"/>
      <c r="J947" s="115"/>
      <c r="K947" s="11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113"/>
      <c r="G948" s="114"/>
      <c r="H948" s="113"/>
      <c r="I948" s="115"/>
      <c r="J948" s="115"/>
      <c r="K948" s="11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113"/>
      <c r="G949" s="114"/>
      <c r="H949" s="113"/>
      <c r="I949" s="115"/>
      <c r="J949" s="115"/>
      <c r="K949" s="11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113"/>
      <c r="G950" s="114"/>
      <c r="H950" s="113"/>
      <c r="I950" s="115"/>
      <c r="J950" s="115"/>
      <c r="K950" s="11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113"/>
      <c r="G951" s="114"/>
      <c r="H951" s="113"/>
      <c r="I951" s="115"/>
      <c r="J951" s="115"/>
      <c r="K951" s="11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113"/>
      <c r="G952" s="114"/>
      <c r="H952" s="113"/>
      <c r="I952" s="115"/>
      <c r="J952" s="115"/>
      <c r="K952" s="11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113"/>
      <c r="G953" s="114"/>
      <c r="H953" s="113"/>
      <c r="I953" s="115"/>
      <c r="J953" s="115"/>
      <c r="K953" s="11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113"/>
      <c r="G954" s="114"/>
      <c r="H954" s="113"/>
      <c r="I954" s="115"/>
      <c r="J954" s="115"/>
      <c r="K954" s="11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113"/>
      <c r="G955" s="114"/>
      <c r="H955" s="113"/>
      <c r="I955" s="115"/>
      <c r="J955" s="115"/>
      <c r="K955" s="11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113"/>
      <c r="G956" s="114"/>
      <c r="H956" s="113"/>
      <c r="I956" s="115"/>
      <c r="J956" s="115"/>
      <c r="K956" s="11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113"/>
      <c r="G957" s="114"/>
      <c r="H957" s="113"/>
      <c r="I957" s="115"/>
      <c r="J957" s="115"/>
      <c r="K957" s="11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113"/>
      <c r="G958" s="114"/>
      <c r="H958" s="113"/>
      <c r="I958" s="115"/>
      <c r="J958" s="115"/>
      <c r="K958" s="116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113"/>
      <c r="G959" s="114"/>
      <c r="H959" s="113"/>
      <c r="I959" s="115"/>
      <c r="J959" s="115"/>
      <c r="K959" s="116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113"/>
      <c r="G960" s="114"/>
      <c r="H960" s="113"/>
      <c r="I960" s="115"/>
      <c r="J960" s="115"/>
      <c r="K960" s="11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113"/>
      <c r="G961" s="114"/>
      <c r="H961" s="113"/>
      <c r="I961" s="115"/>
      <c r="J961" s="115"/>
      <c r="K961" s="11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113"/>
      <c r="G962" s="114"/>
      <c r="H962" s="113"/>
      <c r="I962" s="115"/>
      <c r="J962" s="115"/>
      <c r="K962" s="11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113"/>
      <c r="G963" s="114"/>
      <c r="H963" s="113"/>
      <c r="I963" s="115"/>
      <c r="J963" s="115"/>
      <c r="K963" s="11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113"/>
      <c r="G964" s="114"/>
      <c r="H964" s="113"/>
      <c r="I964" s="115"/>
      <c r="J964" s="115"/>
      <c r="K964" s="11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113"/>
      <c r="G965" s="114"/>
      <c r="H965" s="113"/>
      <c r="I965" s="115"/>
      <c r="J965" s="115"/>
      <c r="K965" s="11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113"/>
      <c r="G966" s="114"/>
      <c r="H966" s="113"/>
      <c r="I966" s="115"/>
      <c r="J966" s="115"/>
      <c r="K966" s="11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113"/>
      <c r="G967" s="114"/>
      <c r="H967" s="113"/>
      <c r="I967" s="115"/>
      <c r="J967" s="115"/>
      <c r="K967" s="11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113"/>
      <c r="G968" s="114"/>
      <c r="H968" s="113"/>
      <c r="I968" s="115"/>
      <c r="J968" s="115"/>
      <c r="K968" s="11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113"/>
      <c r="G969" s="114"/>
      <c r="H969" s="113"/>
      <c r="I969" s="115"/>
      <c r="J969" s="115"/>
      <c r="K969" s="11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113"/>
      <c r="G970" s="114"/>
      <c r="H970" s="113"/>
      <c r="I970" s="115"/>
      <c r="J970" s="115"/>
      <c r="K970" s="11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113"/>
      <c r="G971" s="114"/>
      <c r="H971" s="113"/>
      <c r="I971" s="115"/>
      <c r="J971" s="115"/>
      <c r="K971" s="11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113"/>
      <c r="G972" s="114"/>
      <c r="H972" s="113"/>
      <c r="I972" s="115"/>
      <c r="J972" s="115"/>
      <c r="K972" s="11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113"/>
      <c r="G973" s="114"/>
      <c r="H973" s="113"/>
      <c r="I973" s="115"/>
      <c r="J973" s="115"/>
      <c r="K973" s="11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113"/>
      <c r="G974" s="114"/>
      <c r="H974" s="113"/>
      <c r="I974" s="115"/>
      <c r="J974" s="115"/>
      <c r="K974" s="11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113"/>
      <c r="G975" s="114"/>
      <c r="H975" s="113"/>
      <c r="I975" s="115"/>
      <c r="J975" s="115"/>
      <c r="K975" s="11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113"/>
      <c r="G976" s="114"/>
      <c r="H976" s="113"/>
      <c r="I976" s="115"/>
      <c r="J976" s="115"/>
      <c r="K976" s="11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113"/>
      <c r="G977" s="114"/>
      <c r="H977" s="113"/>
      <c r="I977" s="115"/>
      <c r="J977" s="115"/>
      <c r="K977" s="11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113"/>
      <c r="G978" s="114"/>
      <c r="H978" s="113"/>
      <c r="I978" s="115"/>
      <c r="J978" s="115"/>
      <c r="K978" s="11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113"/>
      <c r="G979" s="114"/>
      <c r="H979" s="113"/>
      <c r="I979" s="115"/>
      <c r="J979" s="115"/>
      <c r="K979" s="11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113"/>
      <c r="G980" s="114"/>
      <c r="H980" s="113"/>
      <c r="I980" s="115"/>
      <c r="J980" s="115"/>
      <c r="K980" s="11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113"/>
      <c r="G981" s="114"/>
      <c r="H981" s="113"/>
      <c r="I981" s="115"/>
      <c r="J981" s="115"/>
      <c r="K981" s="11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113"/>
      <c r="G982" s="114"/>
      <c r="H982" s="113"/>
      <c r="I982" s="115"/>
      <c r="J982" s="115"/>
      <c r="K982" s="11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113"/>
      <c r="G983" s="114"/>
      <c r="H983" s="113"/>
      <c r="I983" s="115"/>
      <c r="J983" s="115"/>
      <c r="K983" s="11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113"/>
      <c r="G984" s="114"/>
      <c r="H984" s="113"/>
      <c r="I984" s="115"/>
      <c r="J984" s="115"/>
      <c r="K984" s="11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113"/>
      <c r="G985" s="114"/>
      <c r="H985" s="113"/>
      <c r="I985" s="115"/>
      <c r="J985" s="115"/>
      <c r="K985" s="11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113"/>
      <c r="G986" s="114"/>
      <c r="H986" s="113"/>
      <c r="I986" s="115"/>
      <c r="J986" s="115"/>
      <c r="K986" s="11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113"/>
      <c r="G987" s="114"/>
      <c r="H987" s="113"/>
      <c r="I987" s="115"/>
      <c r="J987" s="115"/>
      <c r="K987" s="11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113"/>
      <c r="G988" s="114"/>
      <c r="H988" s="113"/>
      <c r="I988" s="115"/>
      <c r="J988" s="115"/>
      <c r="K988" s="11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113"/>
      <c r="G989" s="114"/>
      <c r="H989" s="113"/>
      <c r="I989" s="115"/>
      <c r="J989" s="115"/>
      <c r="K989" s="11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113"/>
      <c r="G990" s="114"/>
      <c r="H990" s="113"/>
      <c r="I990" s="115"/>
      <c r="J990" s="115"/>
      <c r="K990" s="11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113"/>
      <c r="G991" s="114"/>
      <c r="H991" s="113"/>
      <c r="I991" s="115"/>
      <c r="J991" s="115"/>
      <c r="K991" s="11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113"/>
      <c r="G992" s="114"/>
      <c r="H992" s="113"/>
      <c r="I992" s="115"/>
      <c r="J992" s="115"/>
      <c r="K992" s="11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113"/>
      <c r="G993" s="114"/>
      <c r="H993" s="113"/>
      <c r="I993" s="115"/>
      <c r="J993" s="115"/>
      <c r="K993" s="11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113"/>
      <c r="G994" s="114"/>
      <c r="H994" s="113"/>
      <c r="I994" s="115"/>
      <c r="J994" s="115"/>
      <c r="K994" s="11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113"/>
      <c r="G995" s="114"/>
      <c r="H995" s="113"/>
      <c r="I995" s="115"/>
      <c r="J995" s="115"/>
      <c r="K995" s="11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113"/>
      <c r="G996" s="114"/>
      <c r="H996" s="113"/>
      <c r="I996" s="115"/>
      <c r="J996" s="115"/>
      <c r="K996" s="11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113"/>
      <c r="G997" s="114"/>
      <c r="H997" s="113"/>
      <c r="I997" s="115"/>
      <c r="J997" s="115"/>
      <c r="K997" s="11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113"/>
      <c r="G998" s="114"/>
      <c r="H998" s="113"/>
      <c r="I998" s="115"/>
      <c r="J998" s="115"/>
      <c r="K998" s="11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113"/>
      <c r="G999" s="114"/>
      <c r="H999" s="113"/>
      <c r="I999" s="115"/>
      <c r="J999" s="115"/>
      <c r="K999" s="11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113"/>
      <c r="G1000" s="114"/>
      <c r="H1000" s="113"/>
      <c r="I1000" s="115"/>
      <c r="J1000" s="115"/>
      <c r="K1000" s="11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113"/>
      <c r="G1001" s="114"/>
      <c r="H1001" s="113"/>
      <c r="I1001" s="115"/>
      <c r="J1001" s="115"/>
      <c r="K1001" s="11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113"/>
      <c r="G1002" s="114"/>
      <c r="H1002" s="113"/>
      <c r="I1002" s="115"/>
      <c r="J1002" s="115"/>
      <c r="K1002" s="11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113"/>
      <c r="G1003" s="114"/>
      <c r="H1003" s="113"/>
      <c r="I1003" s="115"/>
      <c r="J1003" s="115"/>
      <c r="K1003" s="11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113"/>
      <c r="G1004" s="114"/>
      <c r="H1004" s="113"/>
      <c r="I1004" s="115"/>
      <c r="J1004" s="115"/>
      <c r="K1004" s="11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113"/>
      <c r="G1005" s="114"/>
      <c r="H1005" s="113"/>
      <c r="I1005" s="115"/>
      <c r="J1005" s="115"/>
      <c r="K1005" s="11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113"/>
      <c r="G1006" s="114"/>
      <c r="H1006" s="113"/>
      <c r="I1006" s="115"/>
      <c r="J1006" s="115"/>
      <c r="K1006" s="11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113"/>
      <c r="G1007" s="114"/>
      <c r="H1007" s="113"/>
      <c r="I1007" s="115"/>
      <c r="J1007" s="115"/>
      <c r="K1007" s="11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113"/>
      <c r="G1008" s="114"/>
      <c r="H1008" s="113"/>
      <c r="I1008" s="115"/>
      <c r="J1008" s="115"/>
      <c r="K1008" s="11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113"/>
      <c r="G1009" s="114"/>
      <c r="H1009" s="113"/>
      <c r="I1009" s="115"/>
      <c r="J1009" s="115"/>
      <c r="K1009" s="11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113"/>
      <c r="G1010" s="114"/>
      <c r="H1010" s="113"/>
      <c r="I1010" s="115"/>
      <c r="J1010" s="115"/>
      <c r="K1010" s="11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113"/>
      <c r="G1011" s="114"/>
      <c r="H1011" s="113"/>
      <c r="I1011" s="115"/>
      <c r="J1011" s="115"/>
      <c r="K1011" s="11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113"/>
      <c r="G1012" s="114"/>
      <c r="H1012" s="113"/>
      <c r="I1012" s="115"/>
      <c r="J1012" s="115"/>
      <c r="K1012" s="11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113"/>
      <c r="G1013" s="114"/>
      <c r="H1013" s="113"/>
      <c r="I1013" s="115"/>
      <c r="J1013" s="115"/>
      <c r="K1013" s="11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113"/>
      <c r="G1014" s="114"/>
      <c r="H1014" s="113"/>
      <c r="I1014" s="115"/>
      <c r="J1014" s="115"/>
      <c r="K1014" s="11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113"/>
      <c r="G1015" s="114"/>
      <c r="H1015" s="113"/>
      <c r="I1015" s="115"/>
      <c r="J1015" s="115"/>
      <c r="K1015" s="11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113"/>
      <c r="G1016" s="114"/>
      <c r="H1016" s="113"/>
      <c r="I1016" s="115"/>
      <c r="J1016" s="115"/>
      <c r="K1016" s="11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113"/>
      <c r="G1017" s="114"/>
      <c r="H1017" s="113"/>
      <c r="I1017" s="115"/>
      <c r="J1017" s="115"/>
      <c r="K1017" s="11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113"/>
      <c r="G1018" s="114"/>
      <c r="H1018" s="113"/>
      <c r="I1018" s="115"/>
      <c r="J1018" s="115"/>
      <c r="K1018" s="11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113"/>
      <c r="G1019" s="114"/>
      <c r="H1019" s="113"/>
      <c r="I1019" s="115"/>
      <c r="J1019" s="115"/>
      <c r="K1019" s="11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113"/>
      <c r="G1020" s="114"/>
      <c r="H1020" s="113"/>
      <c r="I1020" s="115"/>
      <c r="J1020" s="115"/>
      <c r="K1020" s="11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113"/>
      <c r="G1021" s="114"/>
      <c r="H1021" s="113"/>
      <c r="I1021" s="115"/>
      <c r="J1021" s="115"/>
      <c r="K1021" s="11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113"/>
      <c r="G1022" s="114"/>
      <c r="H1022" s="113"/>
      <c r="I1022" s="115"/>
      <c r="J1022" s="115"/>
      <c r="K1022" s="116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113"/>
      <c r="G1023" s="114"/>
      <c r="H1023" s="113"/>
      <c r="I1023" s="115"/>
      <c r="J1023" s="115"/>
      <c r="K1023" s="116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113"/>
      <c r="G1024" s="114"/>
      <c r="H1024" s="113"/>
      <c r="I1024" s="115"/>
      <c r="J1024" s="115"/>
      <c r="K1024" s="11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113"/>
      <c r="G1025" s="114"/>
      <c r="H1025" s="113"/>
      <c r="I1025" s="115"/>
      <c r="J1025" s="115"/>
      <c r="K1025" s="11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113"/>
      <c r="G1026" s="114"/>
      <c r="H1026" s="113"/>
      <c r="I1026" s="115"/>
      <c r="J1026" s="115"/>
      <c r="K1026" s="11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113"/>
      <c r="G1027" s="114"/>
      <c r="H1027" s="113"/>
      <c r="I1027" s="115"/>
      <c r="J1027" s="115"/>
      <c r="K1027" s="11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113"/>
      <c r="G1028" s="114"/>
      <c r="H1028" s="113"/>
      <c r="I1028" s="115"/>
      <c r="J1028" s="115"/>
      <c r="K1028" s="11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113"/>
      <c r="G1029" s="114"/>
      <c r="H1029" s="113"/>
      <c r="I1029" s="115"/>
      <c r="J1029" s="115"/>
      <c r="K1029" s="11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113"/>
      <c r="G1030" s="114"/>
      <c r="H1030" s="113"/>
      <c r="I1030" s="115"/>
      <c r="J1030" s="115"/>
      <c r="K1030" s="11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113"/>
      <c r="G1031" s="114"/>
      <c r="H1031" s="113"/>
      <c r="I1031" s="115"/>
      <c r="J1031" s="115"/>
      <c r="K1031" s="11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113"/>
      <c r="G1032" s="114"/>
      <c r="H1032" s="113"/>
      <c r="I1032" s="115"/>
      <c r="J1032" s="115"/>
      <c r="K1032" s="11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113"/>
      <c r="G1033" s="114"/>
      <c r="H1033" s="113"/>
      <c r="I1033" s="115"/>
      <c r="J1033" s="115"/>
      <c r="K1033" s="11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113"/>
      <c r="G1034" s="114"/>
      <c r="H1034" s="113"/>
      <c r="I1034" s="115"/>
      <c r="J1034" s="115"/>
      <c r="K1034" s="11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113"/>
      <c r="G1035" s="114"/>
      <c r="H1035" s="113"/>
      <c r="I1035" s="115"/>
      <c r="J1035" s="115"/>
      <c r="K1035" s="11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113"/>
      <c r="G1036" s="114"/>
      <c r="H1036" s="113"/>
      <c r="I1036" s="115"/>
      <c r="J1036" s="115"/>
      <c r="K1036" s="11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113"/>
      <c r="G1037" s="114"/>
      <c r="H1037" s="113"/>
      <c r="I1037" s="115"/>
      <c r="J1037" s="115"/>
      <c r="K1037" s="11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113"/>
      <c r="G1038" s="114"/>
      <c r="H1038" s="113"/>
      <c r="I1038" s="115"/>
      <c r="J1038" s="115"/>
      <c r="K1038" s="11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113"/>
      <c r="G1039" s="114"/>
      <c r="H1039" s="113"/>
      <c r="I1039" s="115"/>
      <c r="J1039" s="115"/>
      <c r="K1039" s="11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113"/>
      <c r="G1040" s="114"/>
      <c r="H1040" s="113"/>
      <c r="I1040" s="115"/>
      <c r="J1040" s="115"/>
      <c r="K1040" s="11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113"/>
      <c r="G1041" s="114"/>
      <c r="H1041" s="113"/>
      <c r="I1041" s="115"/>
      <c r="J1041" s="115"/>
      <c r="K1041" s="11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113"/>
      <c r="G1042" s="114"/>
      <c r="H1042" s="113"/>
      <c r="I1042" s="115"/>
      <c r="J1042" s="115"/>
      <c r="K1042" s="11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113"/>
      <c r="G1043" s="114"/>
      <c r="H1043" s="113"/>
      <c r="I1043" s="115"/>
      <c r="J1043" s="115"/>
      <c r="K1043" s="11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113"/>
      <c r="G1044" s="114"/>
      <c r="H1044" s="113"/>
      <c r="I1044" s="115"/>
      <c r="J1044" s="115"/>
      <c r="K1044" s="11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113"/>
      <c r="G1045" s="114"/>
      <c r="H1045" s="113"/>
      <c r="I1045" s="115"/>
      <c r="J1045" s="115"/>
      <c r="K1045" s="11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113"/>
      <c r="G1046" s="114"/>
      <c r="H1046" s="113"/>
      <c r="I1046" s="115"/>
      <c r="J1046" s="115"/>
      <c r="K1046" s="11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113"/>
      <c r="G1047" s="114"/>
      <c r="H1047" s="113"/>
      <c r="I1047" s="115"/>
      <c r="J1047" s="115"/>
      <c r="K1047" s="11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113"/>
      <c r="G1048" s="114"/>
      <c r="H1048" s="113"/>
      <c r="I1048" s="115"/>
      <c r="J1048" s="115"/>
      <c r="K1048" s="11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113"/>
      <c r="G1049" s="114"/>
      <c r="H1049" s="113"/>
      <c r="I1049" s="115"/>
      <c r="J1049" s="115"/>
      <c r="K1049" s="11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113"/>
      <c r="G1050" s="114"/>
      <c r="H1050" s="113"/>
      <c r="I1050" s="115"/>
      <c r="J1050" s="115"/>
      <c r="K1050" s="11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113"/>
      <c r="G1051" s="114"/>
      <c r="H1051" s="113"/>
      <c r="I1051" s="115"/>
      <c r="J1051" s="115"/>
      <c r="K1051" s="11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113"/>
      <c r="G1052" s="114"/>
      <c r="H1052" s="113"/>
      <c r="I1052" s="115"/>
      <c r="J1052" s="115"/>
      <c r="K1052" s="11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113"/>
      <c r="G1053" s="114"/>
      <c r="H1053" s="113"/>
      <c r="I1053" s="115"/>
      <c r="J1053" s="115"/>
      <c r="K1053" s="11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113"/>
      <c r="G1054" s="114"/>
      <c r="H1054" s="113"/>
      <c r="I1054" s="115"/>
      <c r="J1054" s="115"/>
      <c r="K1054" s="11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113"/>
      <c r="G1055" s="114"/>
      <c r="H1055" s="113"/>
      <c r="I1055" s="115"/>
      <c r="J1055" s="115"/>
      <c r="K1055" s="11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113"/>
      <c r="G1056" s="114"/>
      <c r="H1056" s="113"/>
      <c r="I1056" s="115"/>
      <c r="J1056" s="115"/>
      <c r="K1056" s="11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113"/>
      <c r="G1057" s="114"/>
      <c r="H1057" s="113"/>
      <c r="I1057" s="115"/>
      <c r="J1057" s="115"/>
      <c r="K1057" s="11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113"/>
      <c r="G1058" s="114"/>
      <c r="H1058" s="113"/>
      <c r="I1058" s="115"/>
      <c r="J1058" s="115"/>
      <c r="K1058" s="11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17"/>
      <c r="G1059" s="118"/>
      <c r="H1059" s="117"/>
      <c r="I1059" s="119"/>
      <c r="J1059" s="119"/>
      <c r="K1059" s="120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C62:J1059" name="Cartão"/>
    <protectedRange sqref="G41:G52" name="Crédito"/>
    <protectedRange sqref="I23:M52" name="Contas do Mês"/>
    <protectedRange sqref="D23:F34" name="Entrada"/>
    <protectedRange sqref="E41:E52" name="Crédito Dt"/>
  </protectedRanges>
  <mergeCells count="8">
    <mergeCell ref="C60:K60"/>
    <mergeCell ref="I53:J53"/>
    <mergeCell ref="K53:M53"/>
    <mergeCell ref="I21:M21"/>
    <mergeCell ref="D21:F21"/>
    <mergeCell ref="E35:F35"/>
    <mergeCell ref="D39:G39"/>
    <mergeCell ref="E53:G53"/>
  </mergeCells>
  <conditionalFormatting sqref="D41:G52">
    <cfRule type="expression" dxfId="958" priority="28">
      <formula>$G41=TRUE</formula>
    </cfRule>
  </conditionalFormatting>
  <conditionalFormatting sqref="G41:G52">
    <cfRule type="expression" dxfId="957" priority="9">
      <formula>$G41=TRUE</formula>
    </cfRule>
  </conditionalFormatting>
  <conditionalFormatting sqref="E16">
    <cfRule type="expression" dxfId="956" priority="27">
      <formula>$E$16&lt;1</formula>
    </cfRule>
  </conditionalFormatting>
  <conditionalFormatting sqref="I23:M53">
    <cfRule type="expression" dxfId="955" priority="22">
      <formula>$M23=TRUE</formula>
    </cfRule>
  </conditionalFormatting>
  <conditionalFormatting sqref="M23:M52">
    <cfRule type="expression" dxfId="954" priority="19">
      <formula>$M23=TRUE</formula>
    </cfRule>
  </conditionalFormatting>
  <conditionalFormatting sqref="I62:J1059">
    <cfRule type="expression" dxfId="953" priority="18">
      <formula>AND($J62&gt;1, $I62=$J62, $I62&lt;&gt;"")</formula>
    </cfRule>
  </conditionalFormatting>
  <conditionalFormatting sqref="D41:F52">
    <cfRule type="expression" dxfId="952" priority="29">
      <formula>AND(ISNUMBER($E41), $E41&lt;TODAY(), ISNUMBER($F41), $F41&gt;1)</formula>
    </cfRule>
    <cfRule type="expression" dxfId="951" priority="30">
      <formula>AND(ISNUMBER($E41), $E41-TODAY()&lt;=3, $E41&gt;=TODAY(), ISNUMBER($F41), $F41&gt;1)</formula>
    </cfRule>
  </conditionalFormatting>
  <conditionalFormatting sqref="I23:L52">
    <cfRule type="expression" dxfId="950" priority="55">
      <formula>AND(ISNUMBER($I23), $I23&lt;TODAY(), ISNUMBER($L23), $L23&gt;1)</formula>
    </cfRule>
    <cfRule type="expression" dxfId="949" priority="56">
      <formula>AND(ISNUMBER($I23), $I23-TODAY()&lt;=3, $I23&gt;=TODAY(), ISNUMBER($L23), $L23&gt;1)</formula>
    </cfRule>
  </conditionalFormatting>
  <dataValidations count="3">
    <dataValidation type="list" allowBlank="1" showInputMessage="1" showErrorMessage="1" sqref="D62:D1059" xr:uid="{92C03025-5025-4D9A-B176-F5B5719CA656}">
      <formula1>ListaCartão</formula1>
    </dataValidation>
    <dataValidation type="list" allowBlank="1" showInputMessage="1" showErrorMessage="1" sqref="E62:E1059" xr:uid="{589AA980-D765-4128-B11C-E66F261E1052}">
      <formula1>"Débito,Crédito"</formula1>
    </dataValidation>
    <dataValidation type="list" allowBlank="1" showInputMessage="1" showErrorMessage="1" sqref="K23:K52 G62:G1059" xr:uid="{95A427F4-921F-4B4A-9C11-F3061B087B4D}">
      <formula1>ListaCategorias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ignoredErrors>
    <ignoredError sqref="D52 F41:F52 C62:C1059" unlockedFormula="1"/>
  </ignoredErrors>
  <drawing r:id="rId2"/>
  <legacyDrawing r:id="rId3"/>
  <tableParts count="1">
    <tablePart r:id="rId4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18900D09-8757-4880-9C70-1305D28065C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64A1124B-1D15-44C1-B0E0-AA8A460B130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2" id="{44ED602B-7461-4F45-B5D3-AC892AEEB84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8" id="{50B3394D-E45E-40E7-B199-7BE4ED470B6C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3" id="{946C74A1-46FA-4900-BF21-ED0D19243C9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0" id="{71E8BB43-66FD-4C5D-BDA3-A44F2721A0BA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1" id="{8E95B475-DBCF-44BE-A8AF-641FCEA839A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A1F10A1-6CB1-4299-81D8-57CCC46E65E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A1:XFD1048576</xm:sqref>
        </x14:conditionalFormatting>
        <x14:conditionalFormatting xmlns:xm="http://schemas.microsoft.com/office/excel/2006/main">
          <x14:cfRule type="expression" priority="17" id="{5657AA0E-FD1F-4AEC-9B59-2BD2952725A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B5:O1073</xm:sqref>
        </x14:conditionalFormatting>
        <x14:conditionalFormatting xmlns:xm="http://schemas.microsoft.com/office/excel/2006/main">
          <x14:cfRule type="expression" priority="16" id="{560E9720-7A22-45AE-B540-3D8BFC4B7E0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D16:E16 D18:E19 D21:F35 I21:M53 D39:G53 C60:K1059</xm:sqref>
        </x14:conditionalFormatting>
        <x14:conditionalFormatting xmlns:xm="http://schemas.microsoft.com/office/excel/2006/main">
          <x14:cfRule type="expression" priority="13" id="{C2F9DE8D-1017-4D96-9A5B-4A8742E8525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6" id="{8CE2E66C-21AB-4ADD-9E00-755BDFAEEC15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14:cfRule type="expression" priority="5" id="{CDF334CC-6935-4DD7-B1C2-77D6E21D541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2" id="{98287D02-B6CD-43F9-A78A-12B0816A6EF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4" id="{859CB229-FA6D-4111-BD61-3BD6DF02A70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B67FE-D06F-46F1-97A2-AEB649FB3ADA}">
  <sheetPr codeName="Planilha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45694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 t="shared" ref="F41:F52" si="0"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si="0"/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22"/>
      <c r="E62" s="123"/>
      <c r="F62" s="82"/>
      <c r="G62" s="124"/>
      <c r="H62" s="82"/>
      <c r="I62" s="125"/>
      <c r="J62" s="125"/>
      <c r="K62" s="126" t="str">
        <f t="shared" ref="K62:K125" si="1"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22"/>
      <c r="E63" s="123"/>
      <c r="F63" s="82"/>
      <c r="G63" s="124"/>
      <c r="H63" s="82"/>
      <c r="I63" s="125"/>
      <c r="J63" s="125"/>
      <c r="K63" s="126" t="str">
        <f t="shared" si="1"/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22"/>
      <c r="E64" s="123"/>
      <c r="F64" s="82"/>
      <c r="G64" s="124"/>
      <c r="H64" s="82"/>
      <c r="I64" s="125"/>
      <c r="J64" s="125"/>
      <c r="K64" s="126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22"/>
      <c r="E65" s="123"/>
      <c r="F65" s="82"/>
      <c r="G65" s="124"/>
      <c r="H65" s="82"/>
      <c r="I65" s="125"/>
      <c r="J65" s="125"/>
      <c r="K65" s="126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22"/>
      <c r="E66" s="123"/>
      <c r="F66" s="82"/>
      <c r="G66" s="124"/>
      <c r="H66" s="82"/>
      <c r="I66" s="125"/>
      <c r="J66" s="125"/>
      <c r="K66" s="126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22"/>
      <c r="E67" s="123"/>
      <c r="F67" s="82"/>
      <c r="G67" s="124"/>
      <c r="H67" s="82"/>
      <c r="I67" s="125"/>
      <c r="J67" s="125"/>
      <c r="K67" s="126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22"/>
      <c r="E68" s="123"/>
      <c r="F68" s="82"/>
      <c r="G68" s="124"/>
      <c r="H68" s="82"/>
      <c r="I68" s="125"/>
      <c r="J68" s="125"/>
      <c r="K68" s="126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22"/>
      <c r="E69" s="123"/>
      <c r="F69" s="82"/>
      <c r="G69" s="124"/>
      <c r="H69" s="82"/>
      <c r="I69" s="125"/>
      <c r="J69" s="125"/>
      <c r="K69" s="126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22"/>
      <c r="E70" s="123"/>
      <c r="F70" s="82"/>
      <c r="G70" s="124"/>
      <c r="H70" s="82"/>
      <c r="I70" s="125"/>
      <c r="J70" s="125"/>
      <c r="K70" s="126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22"/>
      <c r="E71" s="123"/>
      <c r="F71" s="82"/>
      <c r="G71" s="124"/>
      <c r="H71" s="82"/>
      <c r="I71" s="125"/>
      <c r="J71" s="125"/>
      <c r="K71" s="126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22"/>
      <c r="E72" s="123"/>
      <c r="F72" s="82"/>
      <c r="G72" s="124"/>
      <c r="H72" s="82"/>
      <c r="I72" s="125"/>
      <c r="J72" s="125"/>
      <c r="K72" s="126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22"/>
      <c r="E73" s="123"/>
      <c r="F73" s="82"/>
      <c r="G73" s="124"/>
      <c r="H73" s="82"/>
      <c r="I73" s="125"/>
      <c r="J73" s="125"/>
      <c r="K73" s="126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22"/>
      <c r="E74" s="123"/>
      <c r="F74" s="82"/>
      <c r="G74" s="124"/>
      <c r="H74" s="82"/>
      <c r="I74" s="125"/>
      <c r="J74" s="125"/>
      <c r="K74" s="126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22"/>
      <c r="E75" s="123"/>
      <c r="F75" s="82"/>
      <c r="G75" s="124"/>
      <c r="H75" s="82"/>
      <c r="I75" s="125"/>
      <c r="J75" s="125"/>
      <c r="K75" s="126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22"/>
      <c r="E76" s="123"/>
      <c r="F76" s="82"/>
      <c r="G76" s="124"/>
      <c r="H76" s="82"/>
      <c r="I76" s="125"/>
      <c r="J76" s="125"/>
      <c r="K76" s="126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22"/>
      <c r="E77" s="123"/>
      <c r="F77" s="82"/>
      <c r="G77" s="124"/>
      <c r="H77" s="82"/>
      <c r="I77" s="125"/>
      <c r="J77" s="125"/>
      <c r="K77" s="126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22"/>
      <c r="E78" s="123"/>
      <c r="F78" s="82"/>
      <c r="G78" s="124"/>
      <c r="H78" s="82"/>
      <c r="I78" s="125"/>
      <c r="J78" s="125"/>
      <c r="K78" s="126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22"/>
      <c r="E79" s="123"/>
      <c r="F79" s="82"/>
      <c r="G79" s="124"/>
      <c r="H79" s="82"/>
      <c r="I79" s="125"/>
      <c r="J79" s="125"/>
      <c r="K79" s="126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22"/>
      <c r="E80" s="123"/>
      <c r="F80" s="82"/>
      <c r="G80" s="124"/>
      <c r="H80" s="82"/>
      <c r="I80" s="125"/>
      <c r="J80" s="125"/>
      <c r="K80" s="126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22"/>
      <c r="E81" s="123"/>
      <c r="F81" s="82"/>
      <c r="G81" s="124"/>
      <c r="H81" s="82"/>
      <c r="I81" s="125"/>
      <c r="J81" s="125"/>
      <c r="K81" s="126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22"/>
      <c r="E82" s="123"/>
      <c r="F82" s="82"/>
      <c r="G82" s="124"/>
      <c r="H82" s="82"/>
      <c r="I82" s="125"/>
      <c r="J82" s="125"/>
      <c r="K82" s="126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22"/>
      <c r="E83" s="123"/>
      <c r="F83" s="82"/>
      <c r="G83" s="124"/>
      <c r="H83" s="82"/>
      <c r="I83" s="125"/>
      <c r="J83" s="125"/>
      <c r="K83" s="126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22"/>
      <c r="E84" s="123"/>
      <c r="F84" s="82"/>
      <c r="G84" s="124"/>
      <c r="H84" s="82"/>
      <c r="I84" s="125"/>
      <c r="J84" s="125"/>
      <c r="K84" s="126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22"/>
      <c r="E85" s="123"/>
      <c r="F85" s="82"/>
      <c r="G85" s="124"/>
      <c r="H85" s="82"/>
      <c r="I85" s="125"/>
      <c r="J85" s="125"/>
      <c r="K85" s="126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22"/>
      <c r="E86" s="123"/>
      <c r="F86" s="82"/>
      <c r="G86" s="124"/>
      <c r="H86" s="82"/>
      <c r="I86" s="125"/>
      <c r="J86" s="125"/>
      <c r="K86" s="126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22"/>
      <c r="E87" s="123"/>
      <c r="F87" s="82"/>
      <c r="G87" s="124"/>
      <c r="H87" s="82"/>
      <c r="I87" s="125"/>
      <c r="J87" s="125"/>
      <c r="K87" s="126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22"/>
      <c r="E88" s="123"/>
      <c r="F88" s="82"/>
      <c r="G88" s="124"/>
      <c r="H88" s="82"/>
      <c r="I88" s="125"/>
      <c r="J88" s="125"/>
      <c r="K88" s="126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22"/>
      <c r="E89" s="123"/>
      <c r="F89" s="82"/>
      <c r="G89" s="124"/>
      <c r="H89" s="82"/>
      <c r="I89" s="125"/>
      <c r="J89" s="125"/>
      <c r="K89" s="126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22"/>
      <c r="E90" s="123"/>
      <c r="F90" s="82"/>
      <c r="G90" s="124"/>
      <c r="H90" s="82"/>
      <c r="I90" s="125"/>
      <c r="J90" s="125"/>
      <c r="K90" s="126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22"/>
      <c r="E91" s="123"/>
      <c r="F91" s="82"/>
      <c r="G91" s="124"/>
      <c r="H91" s="82"/>
      <c r="I91" s="125"/>
      <c r="J91" s="125"/>
      <c r="K91" s="126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22"/>
      <c r="E92" s="123"/>
      <c r="F92" s="82"/>
      <c r="G92" s="124"/>
      <c r="H92" s="82"/>
      <c r="I92" s="125"/>
      <c r="J92" s="125"/>
      <c r="K92" s="126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22"/>
      <c r="E93" s="123"/>
      <c r="F93" s="82"/>
      <c r="G93" s="124"/>
      <c r="H93" s="82"/>
      <c r="I93" s="125"/>
      <c r="J93" s="125"/>
      <c r="K93" s="126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22"/>
      <c r="E94" s="123"/>
      <c r="F94" s="82"/>
      <c r="G94" s="124"/>
      <c r="H94" s="82"/>
      <c r="I94" s="125"/>
      <c r="J94" s="125"/>
      <c r="K94" s="126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22"/>
      <c r="E95" s="123"/>
      <c r="F95" s="82"/>
      <c r="G95" s="124"/>
      <c r="H95" s="82"/>
      <c r="I95" s="125"/>
      <c r="J95" s="125"/>
      <c r="K95" s="126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22"/>
      <c r="E96" s="123"/>
      <c r="F96" s="82"/>
      <c r="G96" s="124"/>
      <c r="H96" s="82"/>
      <c r="I96" s="125"/>
      <c r="J96" s="125"/>
      <c r="K96" s="126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22"/>
      <c r="E97" s="123"/>
      <c r="F97" s="82"/>
      <c r="G97" s="124"/>
      <c r="H97" s="82"/>
      <c r="I97" s="125"/>
      <c r="J97" s="125"/>
      <c r="K97" s="126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22"/>
      <c r="E98" s="123"/>
      <c r="F98" s="82"/>
      <c r="G98" s="124"/>
      <c r="H98" s="82"/>
      <c r="I98" s="125"/>
      <c r="J98" s="125"/>
      <c r="K98" s="126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22"/>
      <c r="E99" s="123"/>
      <c r="F99" s="82"/>
      <c r="G99" s="124"/>
      <c r="H99" s="82"/>
      <c r="I99" s="125"/>
      <c r="J99" s="125"/>
      <c r="K99" s="126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22"/>
      <c r="E100" s="123"/>
      <c r="F100" s="82"/>
      <c r="G100" s="124"/>
      <c r="H100" s="82"/>
      <c r="I100" s="125"/>
      <c r="J100" s="125"/>
      <c r="K100" s="126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22"/>
      <c r="E101" s="123"/>
      <c r="F101" s="82"/>
      <c r="G101" s="124"/>
      <c r="H101" s="82"/>
      <c r="I101" s="125"/>
      <c r="J101" s="125"/>
      <c r="K101" s="126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22"/>
      <c r="E102" s="123"/>
      <c r="F102" s="82"/>
      <c r="G102" s="124"/>
      <c r="H102" s="82"/>
      <c r="I102" s="125"/>
      <c r="J102" s="125"/>
      <c r="K102" s="126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22"/>
      <c r="E103" s="123"/>
      <c r="F103" s="82"/>
      <c r="G103" s="124"/>
      <c r="H103" s="82"/>
      <c r="I103" s="125"/>
      <c r="J103" s="125"/>
      <c r="K103" s="126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22"/>
      <c r="E104" s="123"/>
      <c r="F104" s="82"/>
      <c r="G104" s="124"/>
      <c r="H104" s="82"/>
      <c r="I104" s="125"/>
      <c r="J104" s="125"/>
      <c r="K104" s="126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22"/>
      <c r="E105" s="123"/>
      <c r="F105" s="82"/>
      <c r="G105" s="124"/>
      <c r="H105" s="82"/>
      <c r="I105" s="125"/>
      <c r="J105" s="125"/>
      <c r="K105" s="126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22"/>
      <c r="E106" s="123"/>
      <c r="F106" s="82"/>
      <c r="G106" s="124"/>
      <c r="H106" s="82"/>
      <c r="I106" s="125"/>
      <c r="J106" s="125"/>
      <c r="K106" s="126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22"/>
      <c r="E107" s="123"/>
      <c r="F107" s="82"/>
      <c r="G107" s="124"/>
      <c r="H107" s="82"/>
      <c r="I107" s="125"/>
      <c r="J107" s="125"/>
      <c r="K107" s="126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22"/>
      <c r="E108" s="123"/>
      <c r="F108" s="82"/>
      <c r="G108" s="124"/>
      <c r="H108" s="82"/>
      <c r="I108" s="125"/>
      <c r="J108" s="125"/>
      <c r="K108" s="126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22"/>
      <c r="E109" s="123"/>
      <c r="F109" s="82"/>
      <c r="G109" s="124"/>
      <c r="H109" s="82"/>
      <c r="I109" s="125"/>
      <c r="J109" s="125"/>
      <c r="K109" s="126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22"/>
      <c r="E110" s="123"/>
      <c r="F110" s="82"/>
      <c r="G110" s="124"/>
      <c r="H110" s="82"/>
      <c r="I110" s="125"/>
      <c r="J110" s="125"/>
      <c r="K110" s="126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22"/>
      <c r="E111" s="123"/>
      <c r="F111" s="82"/>
      <c r="G111" s="124"/>
      <c r="H111" s="82"/>
      <c r="I111" s="125"/>
      <c r="J111" s="125"/>
      <c r="K111" s="126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22"/>
      <c r="E112" s="123"/>
      <c r="F112" s="82"/>
      <c r="G112" s="124"/>
      <c r="H112" s="82"/>
      <c r="I112" s="125"/>
      <c r="J112" s="125"/>
      <c r="K112" s="126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22"/>
      <c r="E113" s="123"/>
      <c r="F113" s="82"/>
      <c r="G113" s="124"/>
      <c r="H113" s="82"/>
      <c r="I113" s="125"/>
      <c r="J113" s="125"/>
      <c r="K113" s="126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22"/>
      <c r="E114" s="123"/>
      <c r="F114" s="82"/>
      <c r="G114" s="124"/>
      <c r="H114" s="82"/>
      <c r="I114" s="125"/>
      <c r="J114" s="125"/>
      <c r="K114" s="126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22"/>
      <c r="E115" s="123"/>
      <c r="F115" s="82"/>
      <c r="G115" s="124"/>
      <c r="H115" s="82"/>
      <c r="I115" s="125"/>
      <c r="J115" s="125"/>
      <c r="K115" s="126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22"/>
      <c r="E116" s="123"/>
      <c r="F116" s="82"/>
      <c r="G116" s="124"/>
      <c r="H116" s="82"/>
      <c r="I116" s="125"/>
      <c r="J116" s="125"/>
      <c r="K116" s="126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22"/>
      <c r="E117" s="123"/>
      <c r="F117" s="82"/>
      <c r="G117" s="124"/>
      <c r="H117" s="82"/>
      <c r="I117" s="125"/>
      <c r="J117" s="125"/>
      <c r="K117" s="126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22"/>
      <c r="E118" s="123"/>
      <c r="F118" s="82"/>
      <c r="G118" s="124"/>
      <c r="H118" s="82"/>
      <c r="I118" s="125"/>
      <c r="J118" s="125"/>
      <c r="K118" s="126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22"/>
      <c r="E119" s="123"/>
      <c r="F119" s="82"/>
      <c r="G119" s="124"/>
      <c r="H119" s="82"/>
      <c r="I119" s="125"/>
      <c r="J119" s="125"/>
      <c r="K119" s="126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22"/>
      <c r="E120" s="123"/>
      <c r="F120" s="82"/>
      <c r="G120" s="124"/>
      <c r="H120" s="82"/>
      <c r="I120" s="125"/>
      <c r="J120" s="125"/>
      <c r="K120" s="126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22"/>
      <c r="E121" s="123"/>
      <c r="F121" s="82"/>
      <c r="G121" s="124"/>
      <c r="H121" s="82"/>
      <c r="I121" s="125"/>
      <c r="J121" s="125"/>
      <c r="K121" s="126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22"/>
      <c r="E122" s="123"/>
      <c r="F122" s="82"/>
      <c r="G122" s="124"/>
      <c r="H122" s="82"/>
      <c r="I122" s="125"/>
      <c r="J122" s="125"/>
      <c r="K122" s="126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22"/>
      <c r="E123" s="123"/>
      <c r="F123" s="82"/>
      <c r="G123" s="124"/>
      <c r="H123" s="82"/>
      <c r="I123" s="125"/>
      <c r="J123" s="125"/>
      <c r="K123" s="126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22"/>
      <c r="E124" s="123"/>
      <c r="F124" s="82"/>
      <c r="G124" s="124"/>
      <c r="H124" s="82"/>
      <c r="I124" s="125"/>
      <c r="J124" s="125"/>
      <c r="K124" s="126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22"/>
      <c r="E125" s="123"/>
      <c r="F125" s="82"/>
      <c r="G125" s="124"/>
      <c r="H125" s="82"/>
      <c r="I125" s="125"/>
      <c r="J125" s="125"/>
      <c r="K125" s="126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22"/>
      <c r="E126" s="123"/>
      <c r="F126" s="82"/>
      <c r="G126" s="124"/>
      <c r="H126" s="82"/>
      <c r="I126" s="125"/>
      <c r="J126" s="125"/>
      <c r="K126" s="126" t="str">
        <f t="shared" ref="K126:K189" si="2">IFERROR(IF($J126&lt;&gt;"",$H126/$J126," "),"")</f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22"/>
      <c r="E127" s="123"/>
      <c r="F127" s="82"/>
      <c r="G127" s="124"/>
      <c r="H127" s="82"/>
      <c r="I127" s="125"/>
      <c r="J127" s="125"/>
      <c r="K127" s="126" t="str">
        <f t="shared" si="2"/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22"/>
      <c r="E128" s="123"/>
      <c r="F128" s="82"/>
      <c r="G128" s="124"/>
      <c r="H128" s="82"/>
      <c r="I128" s="125"/>
      <c r="J128" s="125"/>
      <c r="K128" s="126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22"/>
      <c r="E129" s="123"/>
      <c r="F129" s="82"/>
      <c r="G129" s="124"/>
      <c r="H129" s="82"/>
      <c r="I129" s="125"/>
      <c r="J129" s="125"/>
      <c r="K129" s="126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22"/>
      <c r="E130" s="123"/>
      <c r="F130" s="82"/>
      <c r="G130" s="124"/>
      <c r="H130" s="82"/>
      <c r="I130" s="125"/>
      <c r="J130" s="125"/>
      <c r="K130" s="126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22"/>
      <c r="E131" s="123"/>
      <c r="F131" s="82"/>
      <c r="G131" s="124"/>
      <c r="H131" s="82"/>
      <c r="I131" s="125"/>
      <c r="J131" s="125"/>
      <c r="K131" s="126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22"/>
      <c r="E132" s="123"/>
      <c r="F132" s="82"/>
      <c r="G132" s="124"/>
      <c r="H132" s="82"/>
      <c r="I132" s="125"/>
      <c r="J132" s="125"/>
      <c r="K132" s="126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22"/>
      <c r="E133" s="123"/>
      <c r="F133" s="82"/>
      <c r="G133" s="124"/>
      <c r="H133" s="82"/>
      <c r="I133" s="125"/>
      <c r="J133" s="125"/>
      <c r="K133" s="126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22"/>
      <c r="E134" s="123"/>
      <c r="F134" s="82"/>
      <c r="G134" s="124"/>
      <c r="H134" s="82"/>
      <c r="I134" s="125"/>
      <c r="J134" s="125"/>
      <c r="K134" s="126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22"/>
      <c r="E135" s="123"/>
      <c r="F135" s="82"/>
      <c r="G135" s="124"/>
      <c r="H135" s="82"/>
      <c r="I135" s="125"/>
      <c r="J135" s="125"/>
      <c r="K135" s="126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22"/>
      <c r="E136" s="123"/>
      <c r="F136" s="82"/>
      <c r="G136" s="124"/>
      <c r="H136" s="82"/>
      <c r="I136" s="125"/>
      <c r="J136" s="125"/>
      <c r="K136" s="126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22"/>
      <c r="E137" s="123"/>
      <c r="F137" s="82"/>
      <c r="G137" s="124"/>
      <c r="H137" s="82"/>
      <c r="I137" s="125"/>
      <c r="J137" s="125"/>
      <c r="K137" s="126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22"/>
      <c r="E138" s="123"/>
      <c r="F138" s="82"/>
      <c r="G138" s="124"/>
      <c r="H138" s="82"/>
      <c r="I138" s="125"/>
      <c r="J138" s="125"/>
      <c r="K138" s="126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22"/>
      <c r="E139" s="123"/>
      <c r="F139" s="82"/>
      <c r="G139" s="124"/>
      <c r="H139" s="82"/>
      <c r="I139" s="125"/>
      <c r="J139" s="125"/>
      <c r="K139" s="126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22"/>
      <c r="E140" s="123"/>
      <c r="F140" s="82"/>
      <c r="G140" s="124"/>
      <c r="H140" s="82"/>
      <c r="I140" s="125"/>
      <c r="J140" s="125"/>
      <c r="K140" s="126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22"/>
      <c r="E141" s="123"/>
      <c r="F141" s="82"/>
      <c r="G141" s="124"/>
      <c r="H141" s="82"/>
      <c r="I141" s="125"/>
      <c r="J141" s="125"/>
      <c r="K141" s="126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22"/>
      <c r="E142" s="123"/>
      <c r="F142" s="82"/>
      <c r="G142" s="124"/>
      <c r="H142" s="82"/>
      <c r="I142" s="125"/>
      <c r="J142" s="125"/>
      <c r="K142" s="126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22"/>
      <c r="E143" s="123"/>
      <c r="F143" s="82"/>
      <c r="G143" s="124"/>
      <c r="H143" s="82"/>
      <c r="I143" s="125"/>
      <c r="J143" s="125"/>
      <c r="K143" s="126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22"/>
      <c r="E144" s="123"/>
      <c r="F144" s="82"/>
      <c r="G144" s="124"/>
      <c r="H144" s="82"/>
      <c r="I144" s="125"/>
      <c r="J144" s="125"/>
      <c r="K144" s="126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22"/>
      <c r="E145" s="123"/>
      <c r="F145" s="82"/>
      <c r="G145" s="124"/>
      <c r="H145" s="82"/>
      <c r="I145" s="125"/>
      <c r="J145" s="125"/>
      <c r="K145" s="126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22"/>
      <c r="E146" s="123"/>
      <c r="F146" s="82"/>
      <c r="G146" s="124"/>
      <c r="H146" s="82"/>
      <c r="I146" s="125"/>
      <c r="J146" s="125"/>
      <c r="K146" s="126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22"/>
      <c r="E147" s="123"/>
      <c r="F147" s="82"/>
      <c r="G147" s="124"/>
      <c r="H147" s="82"/>
      <c r="I147" s="125"/>
      <c r="J147" s="125"/>
      <c r="K147" s="126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22"/>
      <c r="E148" s="123"/>
      <c r="F148" s="82"/>
      <c r="G148" s="124"/>
      <c r="H148" s="82"/>
      <c r="I148" s="125"/>
      <c r="J148" s="125"/>
      <c r="K148" s="126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22"/>
      <c r="E149" s="123"/>
      <c r="F149" s="82"/>
      <c r="G149" s="124"/>
      <c r="H149" s="82"/>
      <c r="I149" s="125"/>
      <c r="J149" s="125"/>
      <c r="K149" s="126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22"/>
      <c r="E150" s="123"/>
      <c r="F150" s="82"/>
      <c r="G150" s="124"/>
      <c r="H150" s="82"/>
      <c r="I150" s="125"/>
      <c r="J150" s="125"/>
      <c r="K150" s="126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22"/>
      <c r="E151" s="123"/>
      <c r="F151" s="82"/>
      <c r="G151" s="124"/>
      <c r="H151" s="82"/>
      <c r="I151" s="125"/>
      <c r="J151" s="125"/>
      <c r="K151" s="126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22"/>
      <c r="E152" s="123"/>
      <c r="F152" s="82"/>
      <c r="G152" s="124"/>
      <c r="H152" s="82"/>
      <c r="I152" s="125"/>
      <c r="J152" s="125"/>
      <c r="K152" s="126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22"/>
      <c r="E153" s="123"/>
      <c r="F153" s="82"/>
      <c r="G153" s="124"/>
      <c r="H153" s="82"/>
      <c r="I153" s="125"/>
      <c r="J153" s="125"/>
      <c r="K153" s="126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22"/>
      <c r="E154" s="123"/>
      <c r="F154" s="82"/>
      <c r="G154" s="124"/>
      <c r="H154" s="82"/>
      <c r="I154" s="125"/>
      <c r="J154" s="125"/>
      <c r="K154" s="126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22"/>
      <c r="E155" s="123"/>
      <c r="F155" s="82"/>
      <c r="G155" s="124"/>
      <c r="H155" s="82"/>
      <c r="I155" s="125"/>
      <c r="J155" s="125"/>
      <c r="K155" s="126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22"/>
      <c r="E156" s="123"/>
      <c r="F156" s="82"/>
      <c r="G156" s="124"/>
      <c r="H156" s="82"/>
      <c r="I156" s="125"/>
      <c r="J156" s="125"/>
      <c r="K156" s="126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22"/>
      <c r="E157" s="123"/>
      <c r="F157" s="82"/>
      <c r="G157" s="124"/>
      <c r="H157" s="82"/>
      <c r="I157" s="125"/>
      <c r="J157" s="125"/>
      <c r="K157" s="126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22"/>
      <c r="E158" s="123"/>
      <c r="F158" s="82"/>
      <c r="G158" s="124"/>
      <c r="H158" s="82"/>
      <c r="I158" s="125"/>
      <c r="J158" s="125"/>
      <c r="K158" s="126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22"/>
      <c r="E159" s="123"/>
      <c r="F159" s="82"/>
      <c r="G159" s="124"/>
      <c r="H159" s="82"/>
      <c r="I159" s="125"/>
      <c r="J159" s="125"/>
      <c r="K159" s="126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22"/>
      <c r="E160" s="123"/>
      <c r="F160" s="82"/>
      <c r="G160" s="124"/>
      <c r="H160" s="82"/>
      <c r="I160" s="125"/>
      <c r="J160" s="125"/>
      <c r="K160" s="126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22"/>
      <c r="E161" s="123"/>
      <c r="F161" s="82"/>
      <c r="G161" s="124"/>
      <c r="H161" s="82"/>
      <c r="I161" s="125"/>
      <c r="J161" s="125"/>
      <c r="K161" s="126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22"/>
      <c r="E162" s="123"/>
      <c r="F162" s="82"/>
      <c r="G162" s="124"/>
      <c r="H162" s="82"/>
      <c r="I162" s="125"/>
      <c r="J162" s="125"/>
      <c r="K162" s="126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22"/>
      <c r="E163" s="123"/>
      <c r="F163" s="82"/>
      <c r="G163" s="124"/>
      <c r="H163" s="82"/>
      <c r="I163" s="125"/>
      <c r="J163" s="125"/>
      <c r="K163" s="126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22"/>
      <c r="E164" s="123"/>
      <c r="F164" s="82"/>
      <c r="G164" s="124"/>
      <c r="H164" s="82"/>
      <c r="I164" s="125"/>
      <c r="J164" s="125"/>
      <c r="K164" s="126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22"/>
      <c r="E165" s="123"/>
      <c r="F165" s="82"/>
      <c r="G165" s="124"/>
      <c r="H165" s="82"/>
      <c r="I165" s="125"/>
      <c r="J165" s="125"/>
      <c r="K165" s="126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22"/>
      <c r="E166" s="123"/>
      <c r="F166" s="82"/>
      <c r="G166" s="124"/>
      <c r="H166" s="82"/>
      <c r="I166" s="125"/>
      <c r="J166" s="125"/>
      <c r="K166" s="126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22"/>
      <c r="E167" s="123"/>
      <c r="F167" s="82"/>
      <c r="G167" s="124"/>
      <c r="H167" s="82"/>
      <c r="I167" s="125"/>
      <c r="J167" s="125"/>
      <c r="K167" s="126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22"/>
      <c r="E168" s="123"/>
      <c r="F168" s="82"/>
      <c r="G168" s="124"/>
      <c r="H168" s="82"/>
      <c r="I168" s="125"/>
      <c r="J168" s="125"/>
      <c r="K168" s="126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22"/>
      <c r="E169" s="123"/>
      <c r="F169" s="82"/>
      <c r="G169" s="124"/>
      <c r="H169" s="82"/>
      <c r="I169" s="125"/>
      <c r="J169" s="125"/>
      <c r="K169" s="126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22"/>
      <c r="E170" s="123"/>
      <c r="F170" s="82"/>
      <c r="G170" s="124"/>
      <c r="H170" s="82"/>
      <c r="I170" s="125"/>
      <c r="J170" s="125"/>
      <c r="K170" s="126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22"/>
      <c r="E171" s="123"/>
      <c r="F171" s="82"/>
      <c r="G171" s="124"/>
      <c r="H171" s="82"/>
      <c r="I171" s="125"/>
      <c r="J171" s="125"/>
      <c r="K171" s="126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22"/>
      <c r="E172" s="123"/>
      <c r="F172" s="82"/>
      <c r="G172" s="124"/>
      <c r="H172" s="82"/>
      <c r="I172" s="125"/>
      <c r="J172" s="125"/>
      <c r="K172" s="126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22"/>
      <c r="E173" s="123"/>
      <c r="F173" s="82"/>
      <c r="G173" s="124"/>
      <c r="H173" s="82"/>
      <c r="I173" s="125"/>
      <c r="J173" s="125"/>
      <c r="K173" s="126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22"/>
      <c r="E174" s="123"/>
      <c r="F174" s="82"/>
      <c r="G174" s="124"/>
      <c r="H174" s="82"/>
      <c r="I174" s="125"/>
      <c r="J174" s="125"/>
      <c r="K174" s="126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22"/>
      <c r="E175" s="123"/>
      <c r="F175" s="82"/>
      <c r="G175" s="124"/>
      <c r="H175" s="82"/>
      <c r="I175" s="125"/>
      <c r="J175" s="125"/>
      <c r="K175" s="126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22"/>
      <c r="E176" s="123"/>
      <c r="F176" s="82"/>
      <c r="G176" s="124"/>
      <c r="H176" s="82"/>
      <c r="I176" s="125"/>
      <c r="J176" s="125"/>
      <c r="K176" s="126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22"/>
      <c r="E177" s="123"/>
      <c r="F177" s="82"/>
      <c r="G177" s="124"/>
      <c r="H177" s="82"/>
      <c r="I177" s="125"/>
      <c r="J177" s="125"/>
      <c r="K177" s="126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22"/>
      <c r="E178" s="123"/>
      <c r="F178" s="82"/>
      <c r="G178" s="124"/>
      <c r="H178" s="82"/>
      <c r="I178" s="125"/>
      <c r="J178" s="125"/>
      <c r="K178" s="126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22"/>
      <c r="E179" s="123"/>
      <c r="F179" s="82"/>
      <c r="G179" s="124"/>
      <c r="H179" s="82"/>
      <c r="I179" s="125"/>
      <c r="J179" s="125"/>
      <c r="K179" s="126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22"/>
      <c r="E180" s="123"/>
      <c r="F180" s="82"/>
      <c r="G180" s="124"/>
      <c r="H180" s="82"/>
      <c r="I180" s="125"/>
      <c r="J180" s="125"/>
      <c r="K180" s="126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22"/>
      <c r="E181" s="123"/>
      <c r="F181" s="82"/>
      <c r="G181" s="124"/>
      <c r="H181" s="82"/>
      <c r="I181" s="125"/>
      <c r="J181" s="125"/>
      <c r="K181" s="126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22"/>
      <c r="E182" s="123"/>
      <c r="F182" s="82"/>
      <c r="G182" s="124"/>
      <c r="H182" s="82"/>
      <c r="I182" s="125"/>
      <c r="J182" s="125"/>
      <c r="K182" s="126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22"/>
      <c r="E183" s="123"/>
      <c r="F183" s="82"/>
      <c r="G183" s="124"/>
      <c r="H183" s="82"/>
      <c r="I183" s="125"/>
      <c r="J183" s="125"/>
      <c r="K183" s="126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22"/>
      <c r="E184" s="123"/>
      <c r="F184" s="82"/>
      <c r="G184" s="124"/>
      <c r="H184" s="82"/>
      <c r="I184" s="125"/>
      <c r="J184" s="125"/>
      <c r="K184" s="126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22"/>
      <c r="E185" s="123"/>
      <c r="F185" s="82"/>
      <c r="G185" s="124"/>
      <c r="H185" s="82"/>
      <c r="I185" s="125"/>
      <c r="J185" s="125"/>
      <c r="K185" s="126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22"/>
      <c r="E186" s="123"/>
      <c r="F186" s="82"/>
      <c r="G186" s="124"/>
      <c r="H186" s="82"/>
      <c r="I186" s="125"/>
      <c r="J186" s="125"/>
      <c r="K186" s="126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22"/>
      <c r="E187" s="123"/>
      <c r="F187" s="82"/>
      <c r="G187" s="124"/>
      <c r="H187" s="82"/>
      <c r="I187" s="125"/>
      <c r="J187" s="125"/>
      <c r="K187" s="126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22"/>
      <c r="E188" s="123"/>
      <c r="F188" s="82"/>
      <c r="G188" s="124"/>
      <c r="H188" s="82"/>
      <c r="I188" s="125"/>
      <c r="J188" s="125"/>
      <c r="K188" s="126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22"/>
      <c r="E189" s="123"/>
      <c r="F189" s="82"/>
      <c r="G189" s="124"/>
      <c r="H189" s="82"/>
      <c r="I189" s="125"/>
      <c r="J189" s="125"/>
      <c r="K189" s="126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22"/>
      <c r="E190" s="123"/>
      <c r="F190" s="82"/>
      <c r="G190" s="124"/>
      <c r="H190" s="82"/>
      <c r="I190" s="125"/>
      <c r="J190" s="125"/>
      <c r="K190" s="126" t="str">
        <f t="shared" ref="K190:K253" si="3">IFERROR(IF($J190&lt;&gt;"",$H190/$J190," "),"")</f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22"/>
      <c r="E191" s="123"/>
      <c r="F191" s="82"/>
      <c r="G191" s="124"/>
      <c r="H191" s="82"/>
      <c r="I191" s="125"/>
      <c r="J191" s="125"/>
      <c r="K191" s="126" t="str">
        <f t="shared" si="3"/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22"/>
      <c r="E192" s="123"/>
      <c r="F192" s="82"/>
      <c r="G192" s="124"/>
      <c r="H192" s="82"/>
      <c r="I192" s="125"/>
      <c r="J192" s="125"/>
      <c r="K192" s="126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22"/>
      <c r="E193" s="123"/>
      <c r="F193" s="82"/>
      <c r="G193" s="124"/>
      <c r="H193" s="82"/>
      <c r="I193" s="125"/>
      <c r="J193" s="125"/>
      <c r="K193" s="126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22"/>
      <c r="E194" s="123"/>
      <c r="F194" s="82"/>
      <c r="G194" s="124"/>
      <c r="H194" s="82"/>
      <c r="I194" s="125"/>
      <c r="J194" s="125"/>
      <c r="K194" s="126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22"/>
      <c r="E195" s="123"/>
      <c r="F195" s="82"/>
      <c r="G195" s="124"/>
      <c r="H195" s="82"/>
      <c r="I195" s="125"/>
      <c r="J195" s="125"/>
      <c r="K195" s="126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22"/>
      <c r="E196" s="123"/>
      <c r="F196" s="82"/>
      <c r="G196" s="124"/>
      <c r="H196" s="82"/>
      <c r="I196" s="125"/>
      <c r="J196" s="125"/>
      <c r="K196" s="126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22"/>
      <c r="E197" s="123"/>
      <c r="F197" s="82"/>
      <c r="G197" s="124"/>
      <c r="H197" s="82"/>
      <c r="I197" s="125"/>
      <c r="J197" s="125"/>
      <c r="K197" s="126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22"/>
      <c r="E198" s="123"/>
      <c r="F198" s="82"/>
      <c r="G198" s="124"/>
      <c r="H198" s="82"/>
      <c r="I198" s="125"/>
      <c r="J198" s="125"/>
      <c r="K198" s="126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22"/>
      <c r="E199" s="123"/>
      <c r="F199" s="82"/>
      <c r="G199" s="124"/>
      <c r="H199" s="82"/>
      <c r="I199" s="125"/>
      <c r="J199" s="125"/>
      <c r="K199" s="126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22"/>
      <c r="E200" s="123"/>
      <c r="F200" s="82"/>
      <c r="G200" s="124"/>
      <c r="H200" s="82"/>
      <c r="I200" s="125"/>
      <c r="J200" s="125"/>
      <c r="K200" s="126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22"/>
      <c r="E201" s="123"/>
      <c r="F201" s="82"/>
      <c r="G201" s="124"/>
      <c r="H201" s="82"/>
      <c r="I201" s="125"/>
      <c r="J201" s="125"/>
      <c r="K201" s="126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22"/>
      <c r="E202" s="123"/>
      <c r="F202" s="82"/>
      <c r="G202" s="124"/>
      <c r="H202" s="82"/>
      <c r="I202" s="125"/>
      <c r="J202" s="125"/>
      <c r="K202" s="126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22"/>
      <c r="E203" s="123"/>
      <c r="F203" s="82"/>
      <c r="G203" s="124"/>
      <c r="H203" s="82"/>
      <c r="I203" s="125"/>
      <c r="J203" s="125"/>
      <c r="K203" s="126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22"/>
      <c r="E204" s="123"/>
      <c r="F204" s="82"/>
      <c r="G204" s="124"/>
      <c r="H204" s="82"/>
      <c r="I204" s="125"/>
      <c r="J204" s="125"/>
      <c r="K204" s="126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22"/>
      <c r="E205" s="123"/>
      <c r="F205" s="82"/>
      <c r="G205" s="124"/>
      <c r="H205" s="82"/>
      <c r="I205" s="125"/>
      <c r="J205" s="125"/>
      <c r="K205" s="126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22"/>
      <c r="E206" s="123"/>
      <c r="F206" s="82"/>
      <c r="G206" s="124"/>
      <c r="H206" s="82"/>
      <c r="I206" s="125"/>
      <c r="J206" s="125"/>
      <c r="K206" s="126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22"/>
      <c r="E207" s="123"/>
      <c r="F207" s="82"/>
      <c r="G207" s="124"/>
      <c r="H207" s="82"/>
      <c r="I207" s="125"/>
      <c r="J207" s="125"/>
      <c r="K207" s="126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22"/>
      <c r="E208" s="123"/>
      <c r="F208" s="82"/>
      <c r="G208" s="124"/>
      <c r="H208" s="82"/>
      <c r="I208" s="125"/>
      <c r="J208" s="125"/>
      <c r="K208" s="126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22"/>
      <c r="E209" s="123"/>
      <c r="F209" s="82"/>
      <c r="G209" s="124"/>
      <c r="H209" s="82"/>
      <c r="I209" s="125"/>
      <c r="J209" s="125"/>
      <c r="K209" s="126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22"/>
      <c r="E210" s="123"/>
      <c r="F210" s="82"/>
      <c r="G210" s="124"/>
      <c r="H210" s="82"/>
      <c r="I210" s="125"/>
      <c r="J210" s="125"/>
      <c r="K210" s="126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22"/>
      <c r="E211" s="123"/>
      <c r="F211" s="82"/>
      <c r="G211" s="124"/>
      <c r="H211" s="82"/>
      <c r="I211" s="125"/>
      <c r="J211" s="125"/>
      <c r="K211" s="126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22"/>
      <c r="E212" s="123"/>
      <c r="F212" s="82"/>
      <c r="G212" s="124"/>
      <c r="H212" s="82"/>
      <c r="I212" s="125"/>
      <c r="J212" s="125"/>
      <c r="K212" s="126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22"/>
      <c r="E213" s="123"/>
      <c r="F213" s="82"/>
      <c r="G213" s="124"/>
      <c r="H213" s="82"/>
      <c r="I213" s="125"/>
      <c r="J213" s="125"/>
      <c r="K213" s="126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22"/>
      <c r="E214" s="123"/>
      <c r="F214" s="82"/>
      <c r="G214" s="124"/>
      <c r="H214" s="82"/>
      <c r="I214" s="125"/>
      <c r="J214" s="125"/>
      <c r="K214" s="126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22"/>
      <c r="E215" s="123"/>
      <c r="F215" s="82"/>
      <c r="G215" s="124"/>
      <c r="H215" s="82"/>
      <c r="I215" s="125"/>
      <c r="J215" s="125"/>
      <c r="K215" s="126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22"/>
      <c r="E216" s="123"/>
      <c r="F216" s="82"/>
      <c r="G216" s="124"/>
      <c r="H216" s="82"/>
      <c r="I216" s="125"/>
      <c r="J216" s="125"/>
      <c r="K216" s="126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22"/>
      <c r="E217" s="123"/>
      <c r="F217" s="82"/>
      <c r="G217" s="124"/>
      <c r="H217" s="82"/>
      <c r="I217" s="125"/>
      <c r="J217" s="125"/>
      <c r="K217" s="126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22"/>
      <c r="E218" s="123"/>
      <c r="F218" s="82"/>
      <c r="G218" s="124"/>
      <c r="H218" s="82"/>
      <c r="I218" s="125"/>
      <c r="J218" s="125"/>
      <c r="K218" s="126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22"/>
      <c r="E219" s="123"/>
      <c r="F219" s="82"/>
      <c r="G219" s="124"/>
      <c r="H219" s="82"/>
      <c r="I219" s="125"/>
      <c r="J219" s="125"/>
      <c r="K219" s="126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22"/>
      <c r="E220" s="123"/>
      <c r="F220" s="82"/>
      <c r="G220" s="124"/>
      <c r="H220" s="82"/>
      <c r="I220" s="125"/>
      <c r="J220" s="125"/>
      <c r="K220" s="126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22"/>
      <c r="E221" s="123"/>
      <c r="F221" s="82"/>
      <c r="G221" s="124"/>
      <c r="H221" s="82"/>
      <c r="I221" s="125"/>
      <c r="J221" s="125"/>
      <c r="K221" s="126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22"/>
      <c r="E222" s="123"/>
      <c r="F222" s="82"/>
      <c r="G222" s="124"/>
      <c r="H222" s="82"/>
      <c r="I222" s="125"/>
      <c r="J222" s="125"/>
      <c r="K222" s="126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22"/>
      <c r="E223" s="123"/>
      <c r="F223" s="82"/>
      <c r="G223" s="124"/>
      <c r="H223" s="82"/>
      <c r="I223" s="125"/>
      <c r="J223" s="125"/>
      <c r="K223" s="126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22"/>
      <c r="E224" s="123"/>
      <c r="F224" s="82"/>
      <c r="G224" s="124"/>
      <c r="H224" s="82"/>
      <c r="I224" s="125"/>
      <c r="J224" s="125"/>
      <c r="K224" s="126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22"/>
      <c r="E225" s="123"/>
      <c r="F225" s="82"/>
      <c r="G225" s="124"/>
      <c r="H225" s="82"/>
      <c r="I225" s="125"/>
      <c r="J225" s="125"/>
      <c r="K225" s="126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22"/>
      <c r="E226" s="123"/>
      <c r="F226" s="82"/>
      <c r="G226" s="124"/>
      <c r="H226" s="82"/>
      <c r="I226" s="125"/>
      <c r="J226" s="125"/>
      <c r="K226" s="126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22"/>
      <c r="E227" s="123"/>
      <c r="F227" s="82"/>
      <c r="G227" s="124"/>
      <c r="H227" s="82"/>
      <c r="I227" s="125"/>
      <c r="J227" s="125"/>
      <c r="K227" s="126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22"/>
      <c r="E228" s="123"/>
      <c r="F228" s="82"/>
      <c r="G228" s="124"/>
      <c r="H228" s="82"/>
      <c r="I228" s="125"/>
      <c r="J228" s="125"/>
      <c r="K228" s="126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22"/>
      <c r="E229" s="123"/>
      <c r="F229" s="82"/>
      <c r="G229" s="124"/>
      <c r="H229" s="82"/>
      <c r="I229" s="125"/>
      <c r="J229" s="125"/>
      <c r="K229" s="126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22"/>
      <c r="E230" s="123"/>
      <c r="F230" s="82"/>
      <c r="G230" s="124"/>
      <c r="H230" s="82"/>
      <c r="I230" s="125"/>
      <c r="J230" s="125"/>
      <c r="K230" s="126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22"/>
      <c r="E231" s="123"/>
      <c r="F231" s="82"/>
      <c r="G231" s="124"/>
      <c r="H231" s="82"/>
      <c r="I231" s="125"/>
      <c r="J231" s="125"/>
      <c r="K231" s="126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22"/>
      <c r="E232" s="123"/>
      <c r="F232" s="82"/>
      <c r="G232" s="124"/>
      <c r="H232" s="82"/>
      <c r="I232" s="125"/>
      <c r="J232" s="125"/>
      <c r="K232" s="126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22"/>
      <c r="E233" s="123"/>
      <c r="F233" s="82"/>
      <c r="G233" s="124"/>
      <c r="H233" s="82"/>
      <c r="I233" s="125"/>
      <c r="J233" s="125"/>
      <c r="K233" s="126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22"/>
      <c r="E234" s="123"/>
      <c r="F234" s="82"/>
      <c r="G234" s="124"/>
      <c r="H234" s="82"/>
      <c r="I234" s="125"/>
      <c r="J234" s="125"/>
      <c r="K234" s="126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22"/>
      <c r="E235" s="123"/>
      <c r="F235" s="82"/>
      <c r="G235" s="124"/>
      <c r="H235" s="82"/>
      <c r="I235" s="125"/>
      <c r="J235" s="125"/>
      <c r="K235" s="126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22"/>
      <c r="E236" s="123"/>
      <c r="F236" s="82"/>
      <c r="G236" s="124"/>
      <c r="H236" s="82"/>
      <c r="I236" s="125"/>
      <c r="J236" s="125"/>
      <c r="K236" s="126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22"/>
      <c r="E237" s="123"/>
      <c r="F237" s="82"/>
      <c r="G237" s="124"/>
      <c r="H237" s="82"/>
      <c r="I237" s="125"/>
      <c r="J237" s="125"/>
      <c r="K237" s="126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22"/>
      <c r="E238" s="123"/>
      <c r="F238" s="82"/>
      <c r="G238" s="124"/>
      <c r="H238" s="82"/>
      <c r="I238" s="125"/>
      <c r="J238" s="125"/>
      <c r="K238" s="126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22"/>
      <c r="E239" s="123"/>
      <c r="F239" s="82"/>
      <c r="G239" s="124"/>
      <c r="H239" s="82"/>
      <c r="I239" s="125"/>
      <c r="J239" s="125"/>
      <c r="K239" s="126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22"/>
      <c r="E240" s="123"/>
      <c r="F240" s="82"/>
      <c r="G240" s="124"/>
      <c r="H240" s="82"/>
      <c r="I240" s="125"/>
      <c r="J240" s="125"/>
      <c r="K240" s="126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22"/>
      <c r="E241" s="123"/>
      <c r="F241" s="82"/>
      <c r="G241" s="124"/>
      <c r="H241" s="82"/>
      <c r="I241" s="125"/>
      <c r="J241" s="125"/>
      <c r="K241" s="126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22"/>
      <c r="E242" s="123"/>
      <c r="F242" s="82"/>
      <c r="G242" s="124"/>
      <c r="H242" s="82"/>
      <c r="I242" s="125"/>
      <c r="J242" s="125"/>
      <c r="K242" s="126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22"/>
      <c r="E243" s="123"/>
      <c r="F243" s="82"/>
      <c r="G243" s="124"/>
      <c r="H243" s="82"/>
      <c r="I243" s="125"/>
      <c r="J243" s="125"/>
      <c r="K243" s="126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22"/>
      <c r="E244" s="123"/>
      <c r="F244" s="82"/>
      <c r="G244" s="124"/>
      <c r="H244" s="82"/>
      <c r="I244" s="125"/>
      <c r="J244" s="125"/>
      <c r="K244" s="126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22"/>
      <c r="E245" s="123"/>
      <c r="F245" s="82"/>
      <c r="G245" s="124"/>
      <c r="H245" s="82"/>
      <c r="I245" s="125"/>
      <c r="J245" s="125"/>
      <c r="K245" s="126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22"/>
      <c r="E246" s="123"/>
      <c r="F246" s="82"/>
      <c r="G246" s="124"/>
      <c r="H246" s="82"/>
      <c r="I246" s="125"/>
      <c r="J246" s="125"/>
      <c r="K246" s="126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22"/>
      <c r="E247" s="123"/>
      <c r="F247" s="82"/>
      <c r="G247" s="124"/>
      <c r="H247" s="82"/>
      <c r="I247" s="125"/>
      <c r="J247" s="125"/>
      <c r="K247" s="126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22"/>
      <c r="E248" s="123"/>
      <c r="F248" s="82"/>
      <c r="G248" s="124"/>
      <c r="H248" s="82"/>
      <c r="I248" s="125"/>
      <c r="J248" s="125"/>
      <c r="K248" s="126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22"/>
      <c r="E249" s="123"/>
      <c r="F249" s="82"/>
      <c r="G249" s="124"/>
      <c r="H249" s="82"/>
      <c r="I249" s="125"/>
      <c r="J249" s="125"/>
      <c r="K249" s="126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22"/>
      <c r="E250" s="123"/>
      <c r="F250" s="82"/>
      <c r="G250" s="124"/>
      <c r="H250" s="82"/>
      <c r="I250" s="125"/>
      <c r="J250" s="125"/>
      <c r="K250" s="126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22"/>
      <c r="E251" s="123"/>
      <c r="F251" s="82"/>
      <c r="G251" s="124"/>
      <c r="H251" s="82"/>
      <c r="I251" s="125"/>
      <c r="J251" s="125"/>
      <c r="K251" s="126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22"/>
      <c r="E252" s="123"/>
      <c r="F252" s="82"/>
      <c r="G252" s="124"/>
      <c r="H252" s="82"/>
      <c r="I252" s="125"/>
      <c r="J252" s="125"/>
      <c r="K252" s="126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22"/>
      <c r="E253" s="123"/>
      <c r="F253" s="82"/>
      <c r="G253" s="124"/>
      <c r="H253" s="82"/>
      <c r="I253" s="125"/>
      <c r="J253" s="125"/>
      <c r="K253" s="126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22"/>
      <c r="E254" s="123"/>
      <c r="F254" s="82"/>
      <c r="G254" s="124"/>
      <c r="H254" s="82"/>
      <c r="I254" s="125"/>
      <c r="J254" s="125"/>
      <c r="K254" s="126" t="str">
        <f t="shared" ref="K254:K317" si="4">IFERROR(IF($J254&lt;&gt;"",$H254/$J254," "),"")</f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22"/>
      <c r="E255" s="123"/>
      <c r="F255" s="82"/>
      <c r="G255" s="124"/>
      <c r="H255" s="82"/>
      <c r="I255" s="125"/>
      <c r="J255" s="125"/>
      <c r="K255" s="126" t="str">
        <f t="shared" si="4"/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22"/>
      <c r="E256" s="123"/>
      <c r="F256" s="82"/>
      <c r="G256" s="124"/>
      <c r="H256" s="82"/>
      <c r="I256" s="125"/>
      <c r="J256" s="125"/>
      <c r="K256" s="126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22"/>
      <c r="E257" s="123"/>
      <c r="F257" s="82"/>
      <c r="G257" s="124"/>
      <c r="H257" s="82"/>
      <c r="I257" s="125"/>
      <c r="J257" s="125"/>
      <c r="K257" s="126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22"/>
      <c r="E258" s="123"/>
      <c r="F258" s="82"/>
      <c r="G258" s="124"/>
      <c r="H258" s="82"/>
      <c r="I258" s="125"/>
      <c r="J258" s="125"/>
      <c r="K258" s="126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22"/>
      <c r="E259" s="123"/>
      <c r="F259" s="82"/>
      <c r="G259" s="124"/>
      <c r="H259" s="82"/>
      <c r="I259" s="125"/>
      <c r="J259" s="125"/>
      <c r="K259" s="126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22"/>
      <c r="E260" s="123"/>
      <c r="F260" s="82"/>
      <c r="G260" s="124"/>
      <c r="H260" s="82"/>
      <c r="I260" s="125"/>
      <c r="J260" s="125"/>
      <c r="K260" s="126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22"/>
      <c r="E261" s="123"/>
      <c r="F261" s="82"/>
      <c r="G261" s="124"/>
      <c r="H261" s="82"/>
      <c r="I261" s="125"/>
      <c r="J261" s="125"/>
      <c r="K261" s="126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22"/>
      <c r="E262" s="123"/>
      <c r="F262" s="82"/>
      <c r="G262" s="124"/>
      <c r="H262" s="82"/>
      <c r="I262" s="125"/>
      <c r="J262" s="125"/>
      <c r="K262" s="126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22"/>
      <c r="E263" s="123"/>
      <c r="F263" s="82"/>
      <c r="G263" s="124"/>
      <c r="H263" s="82"/>
      <c r="I263" s="125"/>
      <c r="J263" s="125"/>
      <c r="K263" s="126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22"/>
      <c r="E264" s="123"/>
      <c r="F264" s="82"/>
      <c r="G264" s="124"/>
      <c r="H264" s="82"/>
      <c r="I264" s="125"/>
      <c r="J264" s="125"/>
      <c r="K264" s="126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22"/>
      <c r="E265" s="123"/>
      <c r="F265" s="82"/>
      <c r="G265" s="124"/>
      <c r="H265" s="82"/>
      <c r="I265" s="125"/>
      <c r="J265" s="125"/>
      <c r="K265" s="126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22"/>
      <c r="E266" s="123"/>
      <c r="F266" s="82"/>
      <c r="G266" s="124"/>
      <c r="H266" s="82"/>
      <c r="I266" s="125"/>
      <c r="J266" s="125"/>
      <c r="K266" s="126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22"/>
      <c r="E267" s="123"/>
      <c r="F267" s="82"/>
      <c r="G267" s="124"/>
      <c r="H267" s="82"/>
      <c r="I267" s="125"/>
      <c r="J267" s="125"/>
      <c r="K267" s="126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22"/>
      <c r="E268" s="123"/>
      <c r="F268" s="82"/>
      <c r="G268" s="124"/>
      <c r="H268" s="82"/>
      <c r="I268" s="125"/>
      <c r="J268" s="125"/>
      <c r="K268" s="126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22"/>
      <c r="E269" s="123"/>
      <c r="F269" s="82"/>
      <c r="G269" s="124"/>
      <c r="H269" s="82"/>
      <c r="I269" s="125"/>
      <c r="J269" s="125"/>
      <c r="K269" s="126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22"/>
      <c r="E270" s="123"/>
      <c r="F270" s="82"/>
      <c r="G270" s="124"/>
      <c r="H270" s="82"/>
      <c r="I270" s="125"/>
      <c r="J270" s="125"/>
      <c r="K270" s="126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22"/>
      <c r="E271" s="123"/>
      <c r="F271" s="82"/>
      <c r="G271" s="124"/>
      <c r="H271" s="82"/>
      <c r="I271" s="125"/>
      <c r="J271" s="125"/>
      <c r="K271" s="126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22"/>
      <c r="E272" s="123"/>
      <c r="F272" s="82"/>
      <c r="G272" s="124"/>
      <c r="H272" s="82"/>
      <c r="I272" s="125"/>
      <c r="J272" s="125"/>
      <c r="K272" s="126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22"/>
      <c r="E273" s="123"/>
      <c r="F273" s="82"/>
      <c r="G273" s="124"/>
      <c r="H273" s="82"/>
      <c r="I273" s="125"/>
      <c r="J273" s="125"/>
      <c r="K273" s="126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22"/>
      <c r="E274" s="123"/>
      <c r="F274" s="82"/>
      <c r="G274" s="124"/>
      <c r="H274" s="82"/>
      <c r="I274" s="125"/>
      <c r="J274" s="125"/>
      <c r="K274" s="126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22"/>
      <c r="E275" s="123"/>
      <c r="F275" s="82"/>
      <c r="G275" s="124"/>
      <c r="H275" s="82"/>
      <c r="I275" s="125"/>
      <c r="J275" s="125"/>
      <c r="K275" s="126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22"/>
      <c r="E276" s="123"/>
      <c r="F276" s="82"/>
      <c r="G276" s="124"/>
      <c r="H276" s="82"/>
      <c r="I276" s="125"/>
      <c r="J276" s="125"/>
      <c r="K276" s="126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22"/>
      <c r="E277" s="123"/>
      <c r="F277" s="82"/>
      <c r="G277" s="124"/>
      <c r="H277" s="82"/>
      <c r="I277" s="125"/>
      <c r="J277" s="125"/>
      <c r="K277" s="126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22"/>
      <c r="E278" s="123"/>
      <c r="F278" s="82"/>
      <c r="G278" s="124"/>
      <c r="H278" s="82"/>
      <c r="I278" s="125"/>
      <c r="J278" s="125"/>
      <c r="K278" s="126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22"/>
      <c r="E279" s="123"/>
      <c r="F279" s="82"/>
      <c r="G279" s="124"/>
      <c r="H279" s="82"/>
      <c r="I279" s="125"/>
      <c r="J279" s="125"/>
      <c r="K279" s="126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22"/>
      <c r="E280" s="123"/>
      <c r="F280" s="82"/>
      <c r="G280" s="124"/>
      <c r="H280" s="82"/>
      <c r="I280" s="125"/>
      <c r="J280" s="125"/>
      <c r="K280" s="126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22"/>
      <c r="E281" s="123"/>
      <c r="F281" s="82"/>
      <c r="G281" s="124"/>
      <c r="H281" s="82"/>
      <c r="I281" s="125"/>
      <c r="J281" s="125"/>
      <c r="K281" s="126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22"/>
      <c r="E282" s="123"/>
      <c r="F282" s="82"/>
      <c r="G282" s="124"/>
      <c r="H282" s="82"/>
      <c r="I282" s="125"/>
      <c r="J282" s="125"/>
      <c r="K282" s="126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22"/>
      <c r="E283" s="123"/>
      <c r="F283" s="82"/>
      <c r="G283" s="124"/>
      <c r="H283" s="82"/>
      <c r="I283" s="125"/>
      <c r="J283" s="125"/>
      <c r="K283" s="126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22"/>
      <c r="E284" s="123"/>
      <c r="F284" s="82"/>
      <c r="G284" s="124"/>
      <c r="H284" s="82"/>
      <c r="I284" s="125"/>
      <c r="J284" s="125"/>
      <c r="K284" s="126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22"/>
      <c r="E285" s="123"/>
      <c r="F285" s="82"/>
      <c r="G285" s="124"/>
      <c r="H285" s="82"/>
      <c r="I285" s="125"/>
      <c r="J285" s="125"/>
      <c r="K285" s="126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22"/>
      <c r="E286" s="123"/>
      <c r="F286" s="82"/>
      <c r="G286" s="124"/>
      <c r="H286" s="82"/>
      <c r="I286" s="125"/>
      <c r="J286" s="125"/>
      <c r="K286" s="126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22"/>
      <c r="E287" s="123"/>
      <c r="F287" s="82"/>
      <c r="G287" s="124"/>
      <c r="H287" s="82"/>
      <c r="I287" s="125"/>
      <c r="J287" s="125"/>
      <c r="K287" s="126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22"/>
      <c r="E288" s="123"/>
      <c r="F288" s="82"/>
      <c r="G288" s="124"/>
      <c r="H288" s="82"/>
      <c r="I288" s="125"/>
      <c r="J288" s="125"/>
      <c r="K288" s="126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22"/>
      <c r="E289" s="123"/>
      <c r="F289" s="82"/>
      <c r="G289" s="124"/>
      <c r="H289" s="82"/>
      <c r="I289" s="125"/>
      <c r="J289" s="125"/>
      <c r="K289" s="126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22"/>
      <c r="E290" s="123"/>
      <c r="F290" s="82"/>
      <c r="G290" s="124"/>
      <c r="H290" s="82"/>
      <c r="I290" s="125"/>
      <c r="J290" s="125"/>
      <c r="K290" s="126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22"/>
      <c r="E291" s="123"/>
      <c r="F291" s="82"/>
      <c r="G291" s="124"/>
      <c r="H291" s="82"/>
      <c r="I291" s="125"/>
      <c r="J291" s="125"/>
      <c r="K291" s="126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22"/>
      <c r="E292" s="123"/>
      <c r="F292" s="82"/>
      <c r="G292" s="124"/>
      <c r="H292" s="82"/>
      <c r="I292" s="125"/>
      <c r="J292" s="125"/>
      <c r="K292" s="126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22"/>
      <c r="E293" s="123"/>
      <c r="F293" s="82"/>
      <c r="G293" s="124"/>
      <c r="H293" s="82"/>
      <c r="I293" s="125"/>
      <c r="J293" s="125"/>
      <c r="K293" s="126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22"/>
      <c r="E294" s="123"/>
      <c r="F294" s="82"/>
      <c r="G294" s="124"/>
      <c r="H294" s="82"/>
      <c r="I294" s="125"/>
      <c r="J294" s="125"/>
      <c r="K294" s="126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22"/>
      <c r="E295" s="123"/>
      <c r="F295" s="82"/>
      <c r="G295" s="124"/>
      <c r="H295" s="82"/>
      <c r="I295" s="125"/>
      <c r="J295" s="125"/>
      <c r="K295" s="126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22"/>
      <c r="E296" s="123"/>
      <c r="F296" s="82"/>
      <c r="G296" s="124"/>
      <c r="H296" s="82"/>
      <c r="I296" s="125"/>
      <c r="J296" s="125"/>
      <c r="K296" s="126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22"/>
      <c r="E297" s="123"/>
      <c r="F297" s="82"/>
      <c r="G297" s="124"/>
      <c r="H297" s="82"/>
      <c r="I297" s="125"/>
      <c r="J297" s="125"/>
      <c r="K297" s="126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22"/>
      <c r="E298" s="123"/>
      <c r="F298" s="82"/>
      <c r="G298" s="124"/>
      <c r="H298" s="82"/>
      <c r="I298" s="125"/>
      <c r="J298" s="125"/>
      <c r="K298" s="126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22"/>
      <c r="E299" s="123"/>
      <c r="F299" s="82"/>
      <c r="G299" s="124"/>
      <c r="H299" s="82"/>
      <c r="I299" s="125"/>
      <c r="J299" s="125"/>
      <c r="K299" s="126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22"/>
      <c r="E300" s="123"/>
      <c r="F300" s="82"/>
      <c r="G300" s="124"/>
      <c r="H300" s="82"/>
      <c r="I300" s="125"/>
      <c r="J300" s="125"/>
      <c r="K300" s="126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22"/>
      <c r="E301" s="123"/>
      <c r="F301" s="82"/>
      <c r="G301" s="124"/>
      <c r="H301" s="82"/>
      <c r="I301" s="125"/>
      <c r="J301" s="125"/>
      <c r="K301" s="126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22"/>
      <c r="E302" s="123"/>
      <c r="F302" s="82"/>
      <c r="G302" s="124"/>
      <c r="H302" s="82"/>
      <c r="I302" s="125"/>
      <c r="J302" s="125"/>
      <c r="K302" s="126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22"/>
      <c r="E303" s="123"/>
      <c r="F303" s="82"/>
      <c r="G303" s="124"/>
      <c r="H303" s="82"/>
      <c r="I303" s="125"/>
      <c r="J303" s="125"/>
      <c r="K303" s="126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22"/>
      <c r="E304" s="123"/>
      <c r="F304" s="82"/>
      <c r="G304" s="124"/>
      <c r="H304" s="82"/>
      <c r="I304" s="125"/>
      <c r="J304" s="125"/>
      <c r="K304" s="126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22"/>
      <c r="E305" s="123"/>
      <c r="F305" s="82"/>
      <c r="G305" s="124"/>
      <c r="H305" s="82"/>
      <c r="I305" s="125"/>
      <c r="J305" s="125"/>
      <c r="K305" s="126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22"/>
      <c r="E306" s="123"/>
      <c r="F306" s="82"/>
      <c r="G306" s="124"/>
      <c r="H306" s="82"/>
      <c r="I306" s="125"/>
      <c r="J306" s="125"/>
      <c r="K306" s="126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22"/>
      <c r="E307" s="123"/>
      <c r="F307" s="82"/>
      <c r="G307" s="124"/>
      <c r="H307" s="82"/>
      <c r="I307" s="125"/>
      <c r="J307" s="125"/>
      <c r="K307" s="126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22"/>
      <c r="E308" s="123"/>
      <c r="F308" s="82"/>
      <c r="G308" s="124"/>
      <c r="H308" s="82"/>
      <c r="I308" s="125"/>
      <c r="J308" s="125"/>
      <c r="K308" s="126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22"/>
      <c r="E309" s="123"/>
      <c r="F309" s="82"/>
      <c r="G309" s="124"/>
      <c r="H309" s="82"/>
      <c r="I309" s="125"/>
      <c r="J309" s="125"/>
      <c r="K309" s="126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22"/>
      <c r="E310" s="123"/>
      <c r="F310" s="82"/>
      <c r="G310" s="124"/>
      <c r="H310" s="82"/>
      <c r="I310" s="125"/>
      <c r="J310" s="125"/>
      <c r="K310" s="126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22"/>
      <c r="E311" s="123"/>
      <c r="F311" s="82"/>
      <c r="G311" s="124"/>
      <c r="H311" s="82"/>
      <c r="I311" s="125"/>
      <c r="J311" s="125"/>
      <c r="K311" s="126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22"/>
      <c r="E312" s="123"/>
      <c r="F312" s="82"/>
      <c r="G312" s="124"/>
      <c r="H312" s="82"/>
      <c r="I312" s="125"/>
      <c r="J312" s="125"/>
      <c r="K312" s="126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22"/>
      <c r="E313" s="123"/>
      <c r="F313" s="82"/>
      <c r="G313" s="124"/>
      <c r="H313" s="82"/>
      <c r="I313" s="125"/>
      <c r="J313" s="125"/>
      <c r="K313" s="126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22"/>
      <c r="E314" s="123"/>
      <c r="F314" s="82"/>
      <c r="G314" s="124"/>
      <c r="H314" s="82"/>
      <c r="I314" s="125"/>
      <c r="J314" s="125"/>
      <c r="K314" s="126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22"/>
      <c r="E315" s="123"/>
      <c r="F315" s="82"/>
      <c r="G315" s="124"/>
      <c r="H315" s="82"/>
      <c r="I315" s="125"/>
      <c r="J315" s="125"/>
      <c r="K315" s="126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22"/>
      <c r="E316" s="123"/>
      <c r="F316" s="82"/>
      <c r="G316" s="124"/>
      <c r="H316" s="82"/>
      <c r="I316" s="125"/>
      <c r="J316" s="125"/>
      <c r="K316" s="126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22"/>
      <c r="E317" s="123"/>
      <c r="F317" s="82"/>
      <c r="G317" s="124"/>
      <c r="H317" s="82"/>
      <c r="I317" s="125"/>
      <c r="J317" s="125"/>
      <c r="K317" s="126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22"/>
      <c r="E318" s="123"/>
      <c r="F318" s="82"/>
      <c r="G318" s="124"/>
      <c r="H318" s="82"/>
      <c r="I318" s="125"/>
      <c r="J318" s="125"/>
      <c r="K318" s="126" t="str">
        <f t="shared" ref="K318:K381" si="5">IFERROR(IF($J318&lt;&gt;"",$H318/$J318," "),"")</f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22"/>
      <c r="E319" s="123"/>
      <c r="F319" s="82"/>
      <c r="G319" s="124"/>
      <c r="H319" s="82"/>
      <c r="I319" s="125"/>
      <c r="J319" s="125"/>
      <c r="K319" s="126" t="str">
        <f t="shared" si="5"/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22"/>
      <c r="E320" s="123"/>
      <c r="F320" s="82"/>
      <c r="G320" s="124"/>
      <c r="H320" s="82"/>
      <c r="I320" s="125"/>
      <c r="J320" s="125"/>
      <c r="K320" s="126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22"/>
      <c r="E321" s="123"/>
      <c r="F321" s="82"/>
      <c r="G321" s="124"/>
      <c r="H321" s="82"/>
      <c r="I321" s="125"/>
      <c r="J321" s="125"/>
      <c r="K321" s="126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22"/>
      <c r="E322" s="123"/>
      <c r="F322" s="82"/>
      <c r="G322" s="124"/>
      <c r="H322" s="82"/>
      <c r="I322" s="125"/>
      <c r="J322" s="125"/>
      <c r="K322" s="126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22"/>
      <c r="E323" s="123"/>
      <c r="F323" s="82"/>
      <c r="G323" s="124"/>
      <c r="H323" s="82"/>
      <c r="I323" s="125"/>
      <c r="J323" s="125"/>
      <c r="K323" s="126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22"/>
      <c r="E324" s="123"/>
      <c r="F324" s="82"/>
      <c r="G324" s="124"/>
      <c r="H324" s="82"/>
      <c r="I324" s="125"/>
      <c r="J324" s="125"/>
      <c r="K324" s="126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22"/>
      <c r="E325" s="123"/>
      <c r="F325" s="82"/>
      <c r="G325" s="124"/>
      <c r="H325" s="82"/>
      <c r="I325" s="125"/>
      <c r="J325" s="125"/>
      <c r="K325" s="126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22"/>
      <c r="E326" s="123"/>
      <c r="F326" s="82"/>
      <c r="G326" s="124"/>
      <c r="H326" s="82"/>
      <c r="I326" s="125"/>
      <c r="J326" s="125"/>
      <c r="K326" s="126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22"/>
      <c r="E327" s="123"/>
      <c r="F327" s="82"/>
      <c r="G327" s="124"/>
      <c r="H327" s="82"/>
      <c r="I327" s="125"/>
      <c r="J327" s="125"/>
      <c r="K327" s="126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22"/>
      <c r="E328" s="123"/>
      <c r="F328" s="82"/>
      <c r="G328" s="124"/>
      <c r="H328" s="82"/>
      <c r="I328" s="125"/>
      <c r="J328" s="125"/>
      <c r="K328" s="126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22"/>
      <c r="E329" s="123"/>
      <c r="F329" s="82"/>
      <c r="G329" s="124"/>
      <c r="H329" s="82"/>
      <c r="I329" s="125"/>
      <c r="J329" s="125"/>
      <c r="K329" s="126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22"/>
      <c r="E330" s="123"/>
      <c r="F330" s="82"/>
      <c r="G330" s="124"/>
      <c r="H330" s="82"/>
      <c r="I330" s="125"/>
      <c r="J330" s="125"/>
      <c r="K330" s="126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22"/>
      <c r="E331" s="123"/>
      <c r="F331" s="82"/>
      <c r="G331" s="124"/>
      <c r="H331" s="82"/>
      <c r="I331" s="125"/>
      <c r="J331" s="125"/>
      <c r="K331" s="126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22"/>
      <c r="E332" s="123"/>
      <c r="F332" s="82"/>
      <c r="G332" s="124"/>
      <c r="H332" s="82"/>
      <c r="I332" s="125"/>
      <c r="J332" s="125"/>
      <c r="K332" s="126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22"/>
      <c r="E333" s="123"/>
      <c r="F333" s="82"/>
      <c r="G333" s="124"/>
      <c r="H333" s="82"/>
      <c r="I333" s="125"/>
      <c r="J333" s="125"/>
      <c r="K333" s="126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22"/>
      <c r="E334" s="123"/>
      <c r="F334" s="82"/>
      <c r="G334" s="124"/>
      <c r="H334" s="82"/>
      <c r="I334" s="125"/>
      <c r="J334" s="125"/>
      <c r="K334" s="126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22"/>
      <c r="E335" s="123"/>
      <c r="F335" s="82"/>
      <c r="G335" s="124"/>
      <c r="H335" s="82"/>
      <c r="I335" s="125"/>
      <c r="J335" s="125"/>
      <c r="K335" s="126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22"/>
      <c r="E336" s="123"/>
      <c r="F336" s="82"/>
      <c r="G336" s="124"/>
      <c r="H336" s="82"/>
      <c r="I336" s="125"/>
      <c r="J336" s="125"/>
      <c r="K336" s="126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22"/>
      <c r="E337" s="123"/>
      <c r="F337" s="82"/>
      <c r="G337" s="124"/>
      <c r="H337" s="82"/>
      <c r="I337" s="125"/>
      <c r="J337" s="125"/>
      <c r="K337" s="126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22"/>
      <c r="E338" s="123"/>
      <c r="F338" s="82"/>
      <c r="G338" s="124"/>
      <c r="H338" s="82"/>
      <c r="I338" s="125"/>
      <c r="J338" s="125"/>
      <c r="K338" s="126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22"/>
      <c r="E339" s="123"/>
      <c r="F339" s="82"/>
      <c r="G339" s="124"/>
      <c r="H339" s="82"/>
      <c r="I339" s="125"/>
      <c r="J339" s="125"/>
      <c r="K339" s="126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22"/>
      <c r="E340" s="123"/>
      <c r="F340" s="82"/>
      <c r="G340" s="124"/>
      <c r="H340" s="82"/>
      <c r="I340" s="125"/>
      <c r="J340" s="125"/>
      <c r="K340" s="126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22"/>
      <c r="E341" s="123"/>
      <c r="F341" s="82"/>
      <c r="G341" s="124"/>
      <c r="H341" s="82"/>
      <c r="I341" s="125"/>
      <c r="J341" s="125"/>
      <c r="K341" s="126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22"/>
      <c r="E342" s="123"/>
      <c r="F342" s="82"/>
      <c r="G342" s="124"/>
      <c r="H342" s="82"/>
      <c r="I342" s="125"/>
      <c r="J342" s="125"/>
      <c r="K342" s="126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22"/>
      <c r="E343" s="123"/>
      <c r="F343" s="82"/>
      <c r="G343" s="124"/>
      <c r="H343" s="82"/>
      <c r="I343" s="125"/>
      <c r="J343" s="125"/>
      <c r="K343" s="126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22"/>
      <c r="E344" s="123"/>
      <c r="F344" s="82"/>
      <c r="G344" s="124"/>
      <c r="H344" s="82"/>
      <c r="I344" s="125"/>
      <c r="J344" s="125"/>
      <c r="K344" s="126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22"/>
      <c r="E345" s="123"/>
      <c r="F345" s="82"/>
      <c r="G345" s="124"/>
      <c r="H345" s="82"/>
      <c r="I345" s="125"/>
      <c r="J345" s="125"/>
      <c r="K345" s="126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22"/>
      <c r="E346" s="123"/>
      <c r="F346" s="82"/>
      <c r="G346" s="124"/>
      <c r="H346" s="82"/>
      <c r="I346" s="125"/>
      <c r="J346" s="125"/>
      <c r="K346" s="126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22"/>
      <c r="E347" s="123"/>
      <c r="F347" s="82"/>
      <c r="G347" s="124"/>
      <c r="H347" s="82"/>
      <c r="I347" s="125"/>
      <c r="J347" s="125"/>
      <c r="K347" s="126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22"/>
      <c r="E348" s="123"/>
      <c r="F348" s="82"/>
      <c r="G348" s="124"/>
      <c r="H348" s="82"/>
      <c r="I348" s="125"/>
      <c r="J348" s="125"/>
      <c r="K348" s="126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22"/>
      <c r="E349" s="123"/>
      <c r="F349" s="82"/>
      <c r="G349" s="124"/>
      <c r="H349" s="82"/>
      <c r="I349" s="125"/>
      <c r="J349" s="125"/>
      <c r="K349" s="126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22"/>
      <c r="E350" s="123"/>
      <c r="F350" s="82"/>
      <c r="G350" s="124"/>
      <c r="H350" s="82"/>
      <c r="I350" s="125"/>
      <c r="J350" s="125"/>
      <c r="K350" s="126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22"/>
      <c r="E351" s="123"/>
      <c r="F351" s="82"/>
      <c r="G351" s="124"/>
      <c r="H351" s="82"/>
      <c r="I351" s="125"/>
      <c r="J351" s="125"/>
      <c r="K351" s="126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22"/>
      <c r="E352" s="123"/>
      <c r="F352" s="82"/>
      <c r="G352" s="124"/>
      <c r="H352" s="82"/>
      <c r="I352" s="125"/>
      <c r="J352" s="125"/>
      <c r="K352" s="126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22"/>
      <c r="E353" s="123"/>
      <c r="F353" s="82"/>
      <c r="G353" s="124"/>
      <c r="H353" s="82"/>
      <c r="I353" s="125"/>
      <c r="J353" s="125"/>
      <c r="K353" s="126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22"/>
      <c r="E354" s="123"/>
      <c r="F354" s="82"/>
      <c r="G354" s="124"/>
      <c r="H354" s="82"/>
      <c r="I354" s="125"/>
      <c r="J354" s="125"/>
      <c r="K354" s="126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22"/>
      <c r="E355" s="123"/>
      <c r="F355" s="82"/>
      <c r="G355" s="124"/>
      <c r="H355" s="82"/>
      <c r="I355" s="125"/>
      <c r="J355" s="125"/>
      <c r="K355" s="126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22"/>
      <c r="E356" s="123"/>
      <c r="F356" s="82"/>
      <c r="G356" s="124"/>
      <c r="H356" s="82"/>
      <c r="I356" s="125"/>
      <c r="J356" s="125"/>
      <c r="K356" s="126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22"/>
      <c r="E357" s="123"/>
      <c r="F357" s="82"/>
      <c r="G357" s="124"/>
      <c r="H357" s="82"/>
      <c r="I357" s="125"/>
      <c r="J357" s="125"/>
      <c r="K357" s="126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22"/>
      <c r="E358" s="123"/>
      <c r="F358" s="82"/>
      <c r="G358" s="124"/>
      <c r="H358" s="82"/>
      <c r="I358" s="125"/>
      <c r="J358" s="125"/>
      <c r="K358" s="126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22"/>
      <c r="E359" s="123"/>
      <c r="F359" s="82"/>
      <c r="G359" s="124"/>
      <c r="H359" s="82"/>
      <c r="I359" s="125"/>
      <c r="J359" s="125"/>
      <c r="K359" s="126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22"/>
      <c r="E360" s="123"/>
      <c r="F360" s="82"/>
      <c r="G360" s="124"/>
      <c r="H360" s="82"/>
      <c r="I360" s="125"/>
      <c r="J360" s="125"/>
      <c r="K360" s="126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22"/>
      <c r="E361" s="123"/>
      <c r="F361" s="82"/>
      <c r="G361" s="124"/>
      <c r="H361" s="82"/>
      <c r="I361" s="125"/>
      <c r="J361" s="125"/>
      <c r="K361" s="126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22"/>
      <c r="E362" s="123"/>
      <c r="F362" s="82"/>
      <c r="G362" s="124"/>
      <c r="H362" s="82"/>
      <c r="I362" s="125"/>
      <c r="J362" s="125"/>
      <c r="K362" s="126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22"/>
      <c r="E363" s="123"/>
      <c r="F363" s="82"/>
      <c r="G363" s="124"/>
      <c r="H363" s="82"/>
      <c r="I363" s="125"/>
      <c r="J363" s="125"/>
      <c r="K363" s="126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22"/>
      <c r="E364" s="123"/>
      <c r="F364" s="82"/>
      <c r="G364" s="124"/>
      <c r="H364" s="82"/>
      <c r="I364" s="125"/>
      <c r="J364" s="125"/>
      <c r="K364" s="126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22"/>
      <c r="E365" s="123"/>
      <c r="F365" s="82"/>
      <c r="G365" s="124"/>
      <c r="H365" s="82"/>
      <c r="I365" s="125"/>
      <c r="J365" s="125"/>
      <c r="K365" s="126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22"/>
      <c r="E366" s="123"/>
      <c r="F366" s="82"/>
      <c r="G366" s="124"/>
      <c r="H366" s="82"/>
      <c r="I366" s="125"/>
      <c r="J366" s="125"/>
      <c r="K366" s="126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22"/>
      <c r="E367" s="123"/>
      <c r="F367" s="82"/>
      <c r="G367" s="124"/>
      <c r="H367" s="82"/>
      <c r="I367" s="125"/>
      <c r="J367" s="125"/>
      <c r="K367" s="126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22"/>
      <c r="E368" s="123"/>
      <c r="F368" s="82"/>
      <c r="G368" s="124"/>
      <c r="H368" s="82"/>
      <c r="I368" s="125"/>
      <c r="J368" s="125"/>
      <c r="K368" s="126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22"/>
      <c r="E369" s="123"/>
      <c r="F369" s="82"/>
      <c r="G369" s="124"/>
      <c r="H369" s="82"/>
      <c r="I369" s="125"/>
      <c r="J369" s="125"/>
      <c r="K369" s="126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22"/>
      <c r="E370" s="123"/>
      <c r="F370" s="82"/>
      <c r="G370" s="124"/>
      <c r="H370" s="82"/>
      <c r="I370" s="125"/>
      <c r="J370" s="125"/>
      <c r="K370" s="126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22"/>
      <c r="E371" s="123"/>
      <c r="F371" s="82"/>
      <c r="G371" s="124"/>
      <c r="H371" s="82"/>
      <c r="I371" s="125"/>
      <c r="J371" s="125"/>
      <c r="K371" s="126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22"/>
      <c r="E372" s="123"/>
      <c r="F372" s="82"/>
      <c r="G372" s="124"/>
      <c r="H372" s="82"/>
      <c r="I372" s="125"/>
      <c r="J372" s="125"/>
      <c r="K372" s="126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22"/>
      <c r="E373" s="123"/>
      <c r="F373" s="82"/>
      <c r="G373" s="124"/>
      <c r="H373" s="82"/>
      <c r="I373" s="125"/>
      <c r="J373" s="125"/>
      <c r="K373" s="126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22"/>
      <c r="E374" s="123"/>
      <c r="F374" s="82"/>
      <c r="G374" s="124"/>
      <c r="H374" s="82"/>
      <c r="I374" s="125"/>
      <c r="J374" s="125"/>
      <c r="K374" s="126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22"/>
      <c r="E375" s="123"/>
      <c r="F375" s="82"/>
      <c r="G375" s="124"/>
      <c r="H375" s="82"/>
      <c r="I375" s="125"/>
      <c r="J375" s="125"/>
      <c r="K375" s="126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22"/>
      <c r="E376" s="123"/>
      <c r="F376" s="82"/>
      <c r="G376" s="124"/>
      <c r="H376" s="82"/>
      <c r="I376" s="125"/>
      <c r="J376" s="125"/>
      <c r="K376" s="126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22"/>
      <c r="E377" s="123"/>
      <c r="F377" s="82"/>
      <c r="G377" s="124"/>
      <c r="H377" s="82"/>
      <c r="I377" s="125"/>
      <c r="J377" s="125"/>
      <c r="K377" s="126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22"/>
      <c r="E378" s="123"/>
      <c r="F378" s="82"/>
      <c r="G378" s="124"/>
      <c r="H378" s="82"/>
      <c r="I378" s="125"/>
      <c r="J378" s="125"/>
      <c r="K378" s="126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22"/>
      <c r="E379" s="123"/>
      <c r="F379" s="82"/>
      <c r="G379" s="124"/>
      <c r="H379" s="82"/>
      <c r="I379" s="125"/>
      <c r="J379" s="125"/>
      <c r="K379" s="126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22"/>
      <c r="E380" s="123"/>
      <c r="F380" s="82"/>
      <c r="G380" s="124"/>
      <c r="H380" s="82"/>
      <c r="I380" s="125"/>
      <c r="J380" s="125"/>
      <c r="K380" s="126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22"/>
      <c r="E381" s="123"/>
      <c r="F381" s="82"/>
      <c r="G381" s="124"/>
      <c r="H381" s="82"/>
      <c r="I381" s="125"/>
      <c r="J381" s="125"/>
      <c r="K381" s="126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22"/>
      <c r="E382" s="123"/>
      <c r="F382" s="82"/>
      <c r="G382" s="124"/>
      <c r="H382" s="82"/>
      <c r="I382" s="125"/>
      <c r="J382" s="125"/>
      <c r="K382" s="126" t="str">
        <f t="shared" ref="K382:K445" si="6">IFERROR(IF($J382&lt;&gt;"",$H382/$J382," "),"")</f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22"/>
      <c r="E383" s="123"/>
      <c r="F383" s="82"/>
      <c r="G383" s="124"/>
      <c r="H383" s="82"/>
      <c r="I383" s="125"/>
      <c r="J383" s="125"/>
      <c r="K383" s="126" t="str">
        <f t="shared" si="6"/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22"/>
      <c r="E384" s="123"/>
      <c r="F384" s="82"/>
      <c r="G384" s="124"/>
      <c r="H384" s="82"/>
      <c r="I384" s="125"/>
      <c r="J384" s="125"/>
      <c r="K384" s="126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22"/>
      <c r="E385" s="123"/>
      <c r="F385" s="82"/>
      <c r="G385" s="124"/>
      <c r="H385" s="82"/>
      <c r="I385" s="125"/>
      <c r="J385" s="125"/>
      <c r="K385" s="126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22"/>
      <c r="E386" s="123"/>
      <c r="F386" s="82"/>
      <c r="G386" s="124"/>
      <c r="H386" s="82"/>
      <c r="I386" s="125"/>
      <c r="J386" s="125"/>
      <c r="K386" s="126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22"/>
      <c r="E387" s="123"/>
      <c r="F387" s="82"/>
      <c r="G387" s="124"/>
      <c r="H387" s="82"/>
      <c r="I387" s="125"/>
      <c r="J387" s="125"/>
      <c r="K387" s="126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22"/>
      <c r="E388" s="123"/>
      <c r="F388" s="82"/>
      <c r="G388" s="124"/>
      <c r="H388" s="82"/>
      <c r="I388" s="125"/>
      <c r="J388" s="125"/>
      <c r="K388" s="126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22"/>
      <c r="E389" s="123"/>
      <c r="F389" s="82"/>
      <c r="G389" s="124"/>
      <c r="H389" s="82"/>
      <c r="I389" s="125"/>
      <c r="J389" s="125"/>
      <c r="K389" s="126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22"/>
      <c r="E390" s="123"/>
      <c r="F390" s="82"/>
      <c r="G390" s="124"/>
      <c r="H390" s="82"/>
      <c r="I390" s="125"/>
      <c r="J390" s="125"/>
      <c r="K390" s="126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22"/>
      <c r="E391" s="123"/>
      <c r="F391" s="82"/>
      <c r="G391" s="124"/>
      <c r="H391" s="82"/>
      <c r="I391" s="125"/>
      <c r="J391" s="125"/>
      <c r="K391" s="126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22"/>
      <c r="E392" s="123"/>
      <c r="F392" s="82"/>
      <c r="G392" s="124"/>
      <c r="H392" s="82"/>
      <c r="I392" s="125"/>
      <c r="J392" s="125"/>
      <c r="K392" s="126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22"/>
      <c r="E393" s="123"/>
      <c r="F393" s="82"/>
      <c r="G393" s="124"/>
      <c r="H393" s="82"/>
      <c r="I393" s="125"/>
      <c r="J393" s="125"/>
      <c r="K393" s="126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22"/>
      <c r="E394" s="123"/>
      <c r="F394" s="82"/>
      <c r="G394" s="124"/>
      <c r="H394" s="82"/>
      <c r="I394" s="125"/>
      <c r="J394" s="125"/>
      <c r="K394" s="126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22"/>
      <c r="E395" s="123"/>
      <c r="F395" s="82"/>
      <c r="G395" s="124"/>
      <c r="H395" s="82"/>
      <c r="I395" s="125"/>
      <c r="J395" s="125"/>
      <c r="K395" s="126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22"/>
      <c r="E396" s="123"/>
      <c r="F396" s="82"/>
      <c r="G396" s="124"/>
      <c r="H396" s="82"/>
      <c r="I396" s="125"/>
      <c r="J396" s="125"/>
      <c r="K396" s="126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22"/>
      <c r="E397" s="123"/>
      <c r="F397" s="82"/>
      <c r="G397" s="124"/>
      <c r="H397" s="82"/>
      <c r="I397" s="125"/>
      <c r="J397" s="125"/>
      <c r="K397" s="126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22"/>
      <c r="E398" s="123"/>
      <c r="F398" s="82"/>
      <c r="G398" s="124"/>
      <c r="H398" s="82"/>
      <c r="I398" s="125"/>
      <c r="J398" s="125"/>
      <c r="K398" s="126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22"/>
      <c r="E399" s="123"/>
      <c r="F399" s="82"/>
      <c r="G399" s="124"/>
      <c r="H399" s="82"/>
      <c r="I399" s="125"/>
      <c r="J399" s="125"/>
      <c r="K399" s="126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22"/>
      <c r="E400" s="123"/>
      <c r="F400" s="82"/>
      <c r="G400" s="124"/>
      <c r="H400" s="82"/>
      <c r="I400" s="125"/>
      <c r="J400" s="125"/>
      <c r="K400" s="126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22"/>
      <c r="E401" s="123"/>
      <c r="F401" s="82"/>
      <c r="G401" s="124"/>
      <c r="H401" s="82"/>
      <c r="I401" s="125"/>
      <c r="J401" s="125"/>
      <c r="K401" s="126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22"/>
      <c r="E402" s="123"/>
      <c r="F402" s="82"/>
      <c r="G402" s="124"/>
      <c r="H402" s="82"/>
      <c r="I402" s="125"/>
      <c r="J402" s="125"/>
      <c r="K402" s="126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22"/>
      <c r="E403" s="123"/>
      <c r="F403" s="82"/>
      <c r="G403" s="124"/>
      <c r="H403" s="82"/>
      <c r="I403" s="125"/>
      <c r="J403" s="125"/>
      <c r="K403" s="126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22"/>
      <c r="E404" s="123"/>
      <c r="F404" s="82"/>
      <c r="G404" s="124"/>
      <c r="H404" s="82"/>
      <c r="I404" s="125"/>
      <c r="J404" s="125"/>
      <c r="K404" s="126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22"/>
      <c r="E405" s="123"/>
      <c r="F405" s="82"/>
      <c r="G405" s="124"/>
      <c r="H405" s="82"/>
      <c r="I405" s="125"/>
      <c r="J405" s="125"/>
      <c r="K405" s="126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22"/>
      <c r="E406" s="123"/>
      <c r="F406" s="82"/>
      <c r="G406" s="124"/>
      <c r="H406" s="82"/>
      <c r="I406" s="125"/>
      <c r="J406" s="125"/>
      <c r="K406" s="126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22"/>
      <c r="E407" s="123"/>
      <c r="F407" s="82"/>
      <c r="G407" s="124"/>
      <c r="H407" s="82"/>
      <c r="I407" s="125"/>
      <c r="J407" s="125"/>
      <c r="K407" s="126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22"/>
      <c r="E408" s="123"/>
      <c r="F408" s="82"/>
      <c r="G408" s="124"/>
      <c r="H408" s="82"/>
      <c r="I408" s="125"/>
      <c r="J408" s="125"/>
      <c r="K408" s="126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22"/>
      <c r="E409" s="123"/>
      <c r="F409" s="82"/>
      <c r="G409" s="124"/>
      <c r="H409" s="82"/>
      <c r="I409" s="125"/>
      <c r="J409" s="125"/>
      <c r="K409" s="126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22"/>
      <c r="E410" s="123"/>
      <c r="F410" s="82"/>
      <c r="G410" s="124"/>
      <c r="H410" s="82"/>
      <c r="I410" s="125"/>
      <c r="J410" s="125"/>
      <c r="K410" s="126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22"/>
      <c r="E411" s="123"/>
      <c r="F411" s="82"/>
      <c r="G411" s="124"/>
      <c r="H411" s="82"/>
      <c r="I411" s="125"/>
      <c r="J411" s="125"/>
      <c r="K411" s="126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22"/>
      <c r="E412" s="123"/>
      <c r="F412" s="82"/>
      <c r="G412" s="124"/>
      <c r="H412" s="82"/>
      <c r="I412" s="125"/>
      <c r="J412" s="125"/>
      <c r="K412" s="126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22"/>
      <c r="E413" s="123"/>
      <c r="F413" s="82"/>
      <c r="G413" s="124"/>
      <c r="H413" s="82"/>
      <c r="I413" s="125"/>
      <c r="J413" s="125"/>
      <c r="K413" s="126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22"/>
      <c r="E414" s="123"/>
      <c r="F414" s="82"/>
      <c r="G414" s="124"/>
      <c r="H414" s="82"/>
      <c r="I414" s="125"/>
      <c r="J414" s="125"/>
      <c r="K414" s="126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22"/>
      <c r="E415" s="123"/>
      <c r="F415" s="82"/>
      <c r="G415" s="124"/>
      <c r="H415" s="82"/>
      <c r="I415" s="125"/>
      <c r="J415" s="125"/>
      <c r="K415" s="126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22"/>
      <c r="E416" s="123"/>
      <c r="F416" s="82"/>
      <c r="G416" s="124"/>
      <c r="H416" s="82"/>
      <c r="I416" s="125"/>
      <c r="J416" s="125"/>
      <c r="K416" s="126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22"/>
      <c r="E417" s="123"/>
      <c r="F417" s="82"/>
      <c r="G417" s="124"/>
      <c r="H417" s="82"/>
      <c r="I417" s="125"/>
      <c r="J417" s="125"/>
      <c r="K417" s="126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22"/>
      <c r="E418" s="123"/>
      <c r="F418" s="82"/>
      <c r="G418" s="124"/>
      <c r="H418" s="82"/>
      <c r="I418" s="125"/>
      <c r="J418" s="125"/>
      <c r="K418" s="126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22"/>
      <c r="E419" s="123"/>
      <c r="F419" s="82"/>
      <c r="G419" s="124"/>
      <c r="H419" s="82"/>
      <c r="I419" s="125"/>
      <c r="J419" s="125"/>
      <c r="K419" s="126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22"/>
      <c r="E420" s="123"/>
      <c r="F420" s="82"/>
      <c r="G420" s="124"/>
      <c r="H420" s="82"/>
      <c r="I420" s="125"/>
      <c r="J420" s="125"/>
      <c r="K420" s="126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22"/>
      <c r="E421" s="123"/>
      <c r="F421" s="82"/>
      <c r="G421" s="124"/>
      <c r="H421" s="82"/>
      <c r="I421" s="125"/>
      <c r="J421" s="125"/>
      <c r="K421" s="126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22"/>
      <c r="E422" s="123"/>
      <c r="F422" s="82"/>
      <c r="G422" s="124"/>
      <c r="H422" s="82"/>
      <c r="I422" s="125"/>
      <c r="J422" s="125"/>
      <c r="K422" s="126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22"/>
      <c r="E423" s="123"/>
      <c r="F423" s="82"/>
      <c r="G423" s="124"/>
      <c r="H423" s="82"/>
      <c r="I423" s="125"/>
      <c r="J423" s="125"/>
      <c r="K423" s="126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22"/>
      <c r="E424" s="123"/>
      <c r="F424" s="82"/>
      <c r="G424" s="124"/>
      <c r="H424" s="82"/>
      <c r="I424" s="125"/>
      <c r="J424" s="125"/>
      <c r="K424" s="126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22"/>
      <c r="E425" s="123"/>
      <c r="F425" s="82"/>
      <c r="G425" s="124"/>
      <c r="H425" s="82"/>
      <c r="I425" s="125"/>
      <c r="J425" s="125"/>
      <c r="K425" s="126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22"/>
      <c r="E426" s="123"/>
      <c r="F426" s="82"/>
      <c r="G426" s="124"/>
      <c r="H426" s="82"/>
      <c r="I426" s="125"/>
      <c r="J426" s="125"/>
      <c r="K426" s="126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22"/>
      <c r="E427" s="123"/>
      <c r="F427" s="82"/>
      <c r="G427" s="124"/>
      <c r="H427" s="82"/>
      <c r="I427" s="125"/>
      <c r="J427" s="125"/>
      <c r="K427" s="126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22"/>
      <c r="E428" s="123"/>
      <c r="F428" s="82"/>
      <c r="G428" s="124"/>
      <c r="H428" s="82"/>
      <c r="I428" s="125"/>
      <c r="J428" s="125"/>
      <c r="K428" s="126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22"/>
      <c r="E429" s="123"/>
      <c r="F429" s="82"/>
      <c r="G429" s="124"/>
      <c r="H429" s="82"/>
      <c r="I429" s="125"/>
      <c r="J429" s="125"/>
      <c r="K429" s="126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22"/>
      <c r="E430" s="123"/>
      <c r="F430" s="82"/>
      <c r="G430" s="124"/>
      <c r="H430" s="82"/>
      <c r="I430" s="125"/>
      <c r="J430" s="125"/>
      <c r="K430" s="126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22"/>
      <c r="E431" s="123"/>
      <c r="F431" s="82"/>
      <c r="G431" s="124"/>
      <c r="H431" s="82"/>
      <c r="I431" s="125"/>
      <c r="J431" s="125"/>
      <c r="K431" s="126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22"/>
      <c r="E432" s="123"/>
      <c r="F432" s="82"/>
      <c r="G432" s="124"/>
      <c r="H432" s="82"/>
      <c r="I432" s="125"/>
      <c r="J432" s="125"/>
      <c r="K432" s="126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22"/>
      <c r="E433" s="123"/>
      <c r="F433" s="82"/>
      <c r="G433" s="124"/>
      <c r="H433" s="82"/>
      <c r="I433" s="125"/>
      <c r="J433" s="125"/>
      <c r="K433" s="126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22"/>
      <c r="E434" s="123"/>
      <c r="F434" s="82"/>
      <c r="G434" s="124"/>
      <c r="H434" s="82"/>
      <c r="I434" s="125"/>
      <c r="J434" s="125"/>
      <c r="K434" s="126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22"/>
      <c r="E435" s="123"/>
      <c r="F435" s="82"/>
      <c r="G435" s="124"/>
      <c r="H435" s="82"/>
      <c r="I435" s="125"/>
      <c r="J435" s="125"/>
      <c r="K435" s="126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22"/>
      <c r="E436" s="123"/>
      <c r="F436" s="82"/>
      <c r="G436" s="124"/>
      <c r="H436" s="82"/>
      <c r="I436" s="125"/>
      <c r="J436" s="125"/>
      <c r="K436" s="126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22"/>
      <c r="E437" s="123"/>
      <c r="F437" s="82"/>
      <c r="G437" s="124"/>
      <c r="H437" s="82"/>
      <c r="I437" s="125"/>
      <c r="J437" s="125"/>
      <c r="K437" s="126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22"/>
      <c r="E438" s="123"/>
      <c r="F438" s="82"/>
      <c r="G438" s="124"/>
      <c r="H438" s="82"/>
      <c r="I438" s="125"/>
      <c r="J438" s="125"/>
      <c r="K438" s="126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22"/>
      <c r="E439" s="123"/>
      <c r="F439" s="82"/>
      <c r="G439" s="124"/>
      <c r="H439" s="82"/>
      <c r="I439" s="125"/>
      <c r="J439" s="125"/>
      <c r="K439" s="126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22"/>
      <c r="E440" s="123"/>
      <c r="F440" s="82"/>
      <c r="G440" s="124"/>
      <c r="H440" s="82"/>
      <c r="I440" s="125"/>
      <c r="J440" s="125"/>
      <c r="K440" s="126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22"/>
      <c r="E441" s="123"/>
      <c r="F441" s="82"/>
      <c r="G441" s="124"/>
      <c r="H441" s="82"/>
      <c r="I441" s="125"/>
      <c r="J441" s="125"/>
      <c r="K441" s="126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22"/>
      <c r="E442" s="123"/>
      <c r="F442" s="82"/>
      <c r="G442" s="124"/>
      <c r="H442" s="82"/>
      <c r="I442" s="125"/>
      <c r="J442" s="125"/>
      <c r="K442" s="126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22"/>
      <c r="E443" s="123"/>
      <c r="F443" s="82"/>
      <c r="G443" s="124"/>
      <c r="H443" s="82"/>
      <c r="I443" s="125"/>
      <c r="J443" s="125"/>
      <c r="K443" s="126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22"/>
      <c r="E444" s="123"/>
      <c r="F444" s="82"/>
      <c r="G444" s="124"/>
      <c r="H444" s="82"/>
      <c r="I444" s="125"/>
      <c r="J444" s="125"/>
      <c r="K444" s="126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22"/>
      <c r="E445" s="123"/>
      <c r="F445" s="82"/>
      <c r="G445" s="124"/>
      <c r="H445" s="82"/>
      <c r="I445" s="125"/>
      <c r="J445" s="125"/>
      <c r="K445" s="126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22"/>
      <c r="E446" s="123"/>
      <c r="F446" s="82"/>
      <c r="G446" s="124"/>
      <c r="H446" s="82"/>
      <c r="I446" s="125"/>
      <c r="J446" s="125"/>
      <c r="K446" s="126" t="str">
        <f t="shared" ref="K446:K509" si="7">IFERROR(IF($J446&lt;&gt;"",$H446/$J446," "),"")</f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22"/>
      <c r="E447" s="123"/>
      <c r="F447" s="82"/>
      <c r="G447" s="124"/>
      <c r="H447" s="82"/>
      <c r="I447" s="125"/>
      <c r="J447" s="125"/>
      <c r="K447" s="126" t="str">
        <f t="shared" si="7"/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22"/>
      <c r="E448" s="123"/>
      <c r="F448" s="82"/>
      <c r="G448" s="124"/>
      <c r="H448" s="82"/>
      <c r="I448" s="125"/>
      <c r="J448" s="125"/>
      <c r="K448" s="126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22"/>
      <c r="E449" s="123"/>
      <c r="F449" s="82"/>
      <c r="G449" s="124"/>
      <c r="H449" s="82"/>
      <c r="I449" s="125"/>
      <c r="J449" s="125"/>
      <c r="K449" s="126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22"/>
      <c r="E450" s="123"/>
      <c r="F450" s="82"/>
      <c r="G450" s="124"/>
      <c r="H450" s="82"/>
      <c r="I450" s="125"/>
      <c r="J450" s="125"/>
      <c r="K450" s="126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22"/>
      <c r="E451" s="123"/>
      <c r="F451" s="82"/>
      <c r="G451" s="124"/>
      <c r="H451" s="82"/>
      <c r="I451" s="125"/>
      <c r="J451" s="125"/>
      <c r="K451" s="126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22"/>
      <c r="E452" s="123"/>
      <c r="F452" s="82"/>
      <c r="G452" s="124"/>
      <c r="H452" s="82"/>
      <c r="I452" s="125"/>
      <c r="J452" s="125"/>
      <c r="K452" s="126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22"/>
      <c r="E453" s="123"/>
      <c r="F453" s="82"/>
      <c r="G453" s="124"/>
      <c r="H453" s="82"/>
      <c r="I453" s="125"/>
      <c r="J453" s="125"/>
      <c r="K453" s="126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22"/>
      <c r="E454" s="123"/>
      <c r="F454" s="82"/>
      <c r="G454" s="124"/>
      <c r="H454" s="82"/>
      <c r="I454" s="125"/>
      <c r="J454" s="125"/>
      <c r="K454" s="126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22"/>
      <c r="E455" s="123"/>
      <c r="F455" s="82"/>
      <c r="G455" s="124"/>
      <c r="H455" s="82"/>
      <c r="I455" s="125"/>
      <c r="J455" s="125"/>
      <c r="K455" s="126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22"/>
      <c r="E456" s="123"/>
      <c r="F456" s="82"/>
      <c r="G456" s="124"/>
      <c r="H456" s="82"/>
      <c r="I456" s="125"/>
      <c r="J456" s="125"/>
      <c r="K456" s="126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22"/>
      <c r="E457" s="123"/>
      <c r="F457" s="82"/>
      <c r="G457" s="124"/>
      <c r="H457" s="82"/>
      <c r="I457" s="125"/>
      <c r="J457" s="125"/>
      <c r="K457" s="126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22"/>
      <c r="E458" s="123"/>
      <c r="F458" s="82"/>
      <c r="G458" s="124"/>
      <c r="H458" s="82"/>
      <c r="I458" s="125"/>
      <c r="J458" s="125"/>
      <c r="K458" s="126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22"/>
      <c r="E459" s="123"/>
      <c r="F459" s="82"/>
      <c r="G459" s="124"/>
      <c r="H459" s="82"/>
      <c r="I459" s="125"/>
      <c r="J459" s="125"/>
      <c r="K459" s="126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22"/>
      <c r="E460" s="123"/>
      <c r="F460" s="82"/>
      <c r="G460" s="124"/>
      <c r="H460" s="82"/>
      <c r="I460" s="125"/>
      <c r="J460" s="125"/>
      <c r="K460" s="126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22"/>
      <c r="E461" s="123"/>
      <c r="F461" s="82"/>
      <c r="G461" s="124"/>
      <c r="H461" s="82"/>
      <c r="I461" s="125"/>
      <c r="J461" s="125"/>
      <c r="K461" s="126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22"/>
      <c r="E462" s="123"/>
      <c r="F462" s="82"/>
      <c r="G462" s="124"/>
      <c r="H462" s="82"/>
      <c r="I462" s="125"/>
      <c r="J462" s="125"/>
      <c r="K462" s="126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22"/>
      <c r="E463" s="123"/>
      <c r="F463" s="82"/>
      <c r="G463" s="124"/>
      <c r="H463" s="82"/>
      <c r="I463" s="125"/>
      <c r="J463" s="125"/>
      <c r="K463" s="126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22"/>
      <c r="E464" s="123"/>
      <c r="F464" s="82"/>
      <c r="G464" s="124"/>
      <c r="H464" s="82"/>
      <c r="I464" s="125"/>
      <c r="J464" s="125"/>
      <c r="K464" s="126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22"/>
      <c r="E465" s="123"/>
      <c r="F465" s="82"/>
      <c r="G465" s="124"/>
      <c r="H465" s="82"/>
      <c r="I465" s="125"/>
      <c r="J465" s="125"/>
      <c r="K465" s="126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22"/>
      <c r="E466" s="123"/>
      <c r="F466" s="82"/>
      <c r="G466" s="124"/>
      <c r="H466" s="82"/>
      <c r="I466" s="125"/>
      <c r="J466" s="125"/>
      <c r="K466" s="126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22"/>
      <c r="E467" s="123"/>
      <c r="F467" s="82"/>
      <c r="G467" s="124"/>
      <c r="H467" s="82"/>
      <c r="I467" s="125"/>
      <c r="J467" s="125"/>
      <c r="K467" s="126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22"/>
      <c r="E468" s="123"/>
      <c r="F468" s="82"/>
      <c r="G468" s="124"/>
      <c r="H468" s="82"/>
      <c r="I468" s="125"/>
      <c r="J468" s="125"/>
      <c r="K468" s="126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22"/>
      <c r="E469" s="123"/>
      <c r="F469" s="82"/>
      <c r="G469" s="124"/>
      <c r="H469" s="82"/>
      <c r="I469" s="125"/>
      <c r="J469" s="125"/>
      <c r="K469" s="126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22"/>
      <c r="E470" s="123"/>
      <c r="F470" s="82"/>
      <c r="G470" s="124"/>
      <c r="H470" s="82"/>
      <c r="I470" s="125"/>
      <c r="J470" s="125"/>
      <c r="K470" s="126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22"/>
      <c r="E471" s="123"/>
      <c r="F471" s="82"/>
      <c r="G471" s="124"/>
      <c r="H471" s="82"/>
      <c r="I471" s="125"/>
      <c r="J471" s="125"/>
      <c r="K471" s="126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22"/>
      <c r="E472" s="123"/>
      <c r="F472" s="82"/>
      <c r="G472" s="124"/>
      <c r="H472" s="82"/>
      <c r="I472" s="125"/>
      <c r="J472" s="125"/>
      <c r="K472" s="126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22"/>
      <c r="E473" s="123"/>
      <c r="F473" s="82"/>
      <c r="G473" s="124"/>
      <c r="H473" s="82"/>
      <c r="I473" s="125"/>
      <c r="J473" s="125"/>
      <c r="K473" s="126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22"/>
      <c r="E474" s="123"/>
      <c r="F474" s="82"/>
      <c r="G474" s="124"/>
      <c r="H474" s="82"/>
      <c r="I474" s="125"/>
      <c r="J474" s="125"/>
      <c r="K474" s="126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22"/>
      <c r="E475" s="123"/>
      <c r="F475" s="82"/>
      <c r="G475" s="124"/>
      <c r="H475" s="82"/>
      <c r="I475" s="125"/>
      <c r="J475" s="125"/>
      <c r="K475" s="126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22"/>
      <c r="E476" s="123"/>
      <c r="F476" s="82"/>
      <c r="G476" s="124"/>
      <c r="H476" s="82"/>
      <c r="I476" s="125"/>
      <c r="J476" s="125"/>
      <c r="K476" s="126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22"/>
      <c r="E477" s="123"/>
      <c r="F477" s="82"/>
      <c r="G477" s="124"/>
      <c r="H477" s="82"/>
      <c r="I477" s="125"/>
      <c r="J477" s="125"/>
      <c r="K477" s="126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22"/>
      <c r="E478" s="123"/>
      <c r="F478" s="82"/>
      <c r="G478" s="124"/>
      <c r="H478" s="82"/>
      <c r="I478" s="125"/>
      <c r="J478" s="125"/>
      <c r="K478" s="126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22"/>
      <c r="E479" s="123"/>
      <c r="F479" s="82"/>
      <c r="G479" s="124"/>
      <c r="H479" s="82"/>
      <c r="I479" s="125"/>
      <c r="J479" s="125"/>
      <c r="K479" s="126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22"/>
      <c r="E480" s="123"/>
      <c r="F480" s="82"/>
      <c r="G480" s="124"/>
      <c r="H480" s="82"/>
      <c r="I480" s="125"/>
      <c r="J480" s="125"/>
      <c r="K480" s="126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22"/>
      <c r="E481" s="123"/>
      <c r="F481" s="82"/>
      <c r="G481" s="124"/>
      <c r="H481" s="82"/>
      <c r="I481" s="125"/>
      <c r="J481" s="125"/>
      <c r="K481" s="126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22"/>
      <c r="E482" s="123"/>
      <c r="F482" s="82"/>
      <c r="G482" s="124"/>
      <c r="H482" s="82"/>
      <c r="I482" s="125"/>
      <c r="J482" s="125"/>
      <c r="K482" s="126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22"/>
      <c r="E483" s="123"/>
      <c r="F483" s="82"/>
      <c r="G483" s="124"/>
      <c r="H483" s="82"/>
      <c r="I483" s="125"/>
      <c r="J483" s="125"/>
      <c r="K483" s="126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22"/>
      <c r="E484" s="123"/>
      <c r="F484" s="82"/>
      <c r="G484" s="124"/>
      <c r="H484" s="82"/>
      <c r="I484" s="125"/>
      <c r="J484" s="125"/>
      <c r="K484" s="126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22"/>
      <c r="E485" s="123"/>
      <c r="F485" s="82"/>
      <c r="G485" s="124"/>
      <c r="H485" s="82"/>
      <c r="I485" s="125"/>
      <c r="J485" s="125"/>
      <c r="K485" s="126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22"/>
      <c r="E486" s="123"/>
      <c r="F486" s="82"/>
      <c r="G486" s="124"/>
      <c r="H486" s="82"/>
      <c r="I486" s="125"/>
      <c r="J486" s="125"/>
      <c r="K486" s="126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22"/>
      <c r="E487" s="123"/>
      <c r="F487" s="82"/>
      <c r="G487" s="124"/>
      <c r="H487" s="82"/>
      <c r="I487" s="125"/>
      <c r="J487" s="125"/>
      <c r="K487" s="126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22"/>
      <c r="E488" s="123"/>
      <c r="F488" s="82"/>
      <c r="G488" s="124"/>
      <c r="H488" s="82"/>
      <c r="I488" s="125"/>
      <c r="J488" s="125"/>
      <c r="K488" s="126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22"/>
      <c r="E489" s="123"/>
      <c r="F489" s="82"/>
      <c r="G489" s="124"/>
      <c r="H489" s="82"/>
      <c r="I489" s="125"/>
      <c r="J489" s="125"/>
      <c r="K489" s="126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22"/>
      <c r="E490" s="123"/>
      <c r="F490" s="82"/>
      <c r="G490" s="124"/>
      <c r="H490" s="82"/>
      <c r="I490" s="125"/>
      <c r="J490" s="125"/>
      <c r="K490" s="126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22"/>
      <c r="E491" s="123"/>
      <c r="F491" s="82"/>
      <c r="G491" s="124"/>
      <c r="H491" s="82"/>
      <c r="I491" s="125"/>
      <c r="J491" s="125"/>
      <c r="K491" s="126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22"/>
      <c r="E492" s="123"/>
      <c r="F492" s="82"/>
      <c r="G492" s="124"/>
      <c r="H492" s="82"/>
      <c r="I492" s="125"/>
      <c r="J492" s="125"/>
      <c r="K492" s="126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22"/>
      <c r="E493" s="123"/>
      <c r="F493" s="82"/>
      <c r="G493" s="124"/>
      <c r="H493" s="82"/>
      <c r="I493" s="125"/>
      <c r="J493" s="125"/>
      <c r="K493" s="126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22"/>
      <c r="E494" s="123"/>
      <c r="F494" s="82"/>
      <c r="G494" s="124"/>
      <c r="H494" s="82"/>
      <c r="I494" s="125"/>
      <c r="J494" s="125"/>
      <c r="K494" s="126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22"/>
      <c r="E495" s="123"/>
      <c r="F495" s="82"/>
      <c r="G495" s="124"/>
      <c r="H495" s="82"/>
      <c r="I495" s="125"/>
      <c r="J495" s="125"/>
      <c r="K495" s="126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22"/>
      <c r="E496" s="123"/>
      <c r="F496" s="82"/>
      <c r="G496" s="124"/>
      <c r="H496" s="82"/>
      <c r="I496" s="125"/>
      <c r="J496" s="125"/>
      <c r="K496" s="126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22"/>
      <c r="E497" s="123"/>
      <c r="F497" s="82"/>
      <c r="G497" s="124"/>
      <c r="H497" s="82"/>
      <c r="I497" s="125"/>
      <c r="J497" s="125"/>
      <c r="K497" s="126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22"/>
      <c r="E498" s="123"/>
      <c r="F498" s="82"/>
      <c r="G498" s="124"/>
      <c r="H498" s="82"/>
      <c r="I498" s="125"/>
      <c r="J498" s="125"/>
      <c r="K498" s="126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22"/>
      <c r="E499" s="123"/>
      <c r="F499" s="82"/>
      <c r="G499" s="124"/>
      <c r="H499" s="82"/>
      <c r="I499" s="125"/>
      <c r="J499" s="125"/>
      <c r="K499" s="126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22"/>
      <c r="E500" s="123"/>
      <c r="F500" s="82"/>
      <c r="G500" s="124"/>
      <c r="H500" s="82"/>
      <c r="I500" s="125"/>
      <c r="J500" s="125"/>
      <c r="K500" s="126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22"/>
      <c r="E501" s="123"/>
      <c r="F501" s="82"/>
      <c r="G501" s="124"/>
      <c r="H501" s="82"/>
      <c r="I501" s="125"/>
      <c r="J501" s="125"/>
      <c r="K501" s="126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22"/>
      <c r="E502" s="123"/>
      <c r="F502" s="82"/>
      <c r="G502" s="124"/>
      <c r="H502" s="82"/>
      <c r="I502" s="125"/>
      <c r="J502" s="125"/>
      <c r="K502" s="126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22"/>
      <c r="E503" s="123"/>
      <c r="F503" s="82"/>
      <c r="G503" s="124"/>
      <c r="H503" s="82"/>
      <c r="I503" s="125"/>
      <c r="J503" s="125"/>
      <c r="K503" s="126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22"/>
      <c r="E504" s="123"/>
      <c r="F504" s="82"/>
      <c r="G504" s="124"/>
      <c r="H504" s="82"/>
      <c r="I504" s="125"/>
      <c r="J504" s="125"/>
      <c r="K504" s="126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22"/>
      <c r="E505" s="123"/>
      <c r="F505" s="82"/>
      <c r="G505" s="124"/>
      <c r="H505" s="82"/>
      <c r="I505" s="125"/>
      <c r="J505" s="125"/>
      <c r="K505" s="126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22"/>
      <c r="E506" s="123"/>
      <c r="F506" s="82"/>
      <c r="G506" s="124"/>
      <c r="H506" s="82"/>
      <c r="I506" s="125"/>
      <c r="J506" s="125"/>
      <c r="K506" s="126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22"/>
      <c r="E507" s="123"/>
      <c r="F507" s="82"/>
      <c r="G507" s="124"/>
      <c r="H507" s="82"/>
      <c r="I507" s="125"/>
      <c r="J507" s="125"/>
      <c r="K507" s="126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22"/>
      <c r="E508" s="123"/>
      <c r="F508" s="82"/>
      <c r="G508" s="124"/>
      <c r="H508" s="82"/>
      <c r="I508" s="125"/>
      <c r="J508" s="125"/>
      <c r="K508" s="126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22"/>
      <c r="E509" s="123"/>
      <c r="F509" s="82"/>
      <c r="G509" s="124"/>
      <c r="H509" s="82"/>
      <c r="I509" s="125"/>
      <c r="J509" s="125"/>
      <c r="K509" s="126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22"/>
      <c r="E510" s="123"/>
      <c r="F510" s="82"/>
      <c r="G510" s="124"/>
      <c r="H510" s="82"/>
      <c r="I510" s="125"/>
      <c r="J510" s="125"/>
      <c r="K510" s="126" t="str">
        <f t="shared" ref="K510:K573" si="8">IFERROR(IF($J510&lt;&gt;"",$H510/$J510," "),"")</f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22"/>
      <c r="E511" s="123"/>
      <c r="F511" s="82"/>
      <c r="G511" s="124"/>
      <c r="H511" s="82"/>
      <c r="I511" s="125"/>
      <c r="J511" s="125"/>
      <c r="K511" s="126" t="str">
        <f t="shared" si="8"/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22"/>
      <c r="E512" s="123"/>
      <c r="F512" s="82"/>
      <c r="G512" s="124"/>
      <c r="H512" s="82"/>
      <c r="I512" s="125"/>
      <c r="J512" s="125"/>
      <c r="K512" s="126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22"/>
      <c r="E513" s="123"/>
      <c r="F513" s="82"/>
      <c r="G513" s="124"/>
      <c r="H513" s="82"/>
      <c r="I513" s="125"/>
      <c r="J513" s="125"/>
      <c r="K513" s="126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22"/>
      <c r="E514" s="123"/>
      <c r="F514" s="82"/>
      <c r="G514" s="124"/>
      <c r="H514" s="82"/>
      <c r="I514" s="125"/>
      <c r="J514" s="125"/>
      <c r="K514" s="126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22"/>
      <c r="E515" s="123"/>
      <c r="F515" s="82"/>
      <c r="G515" s="124"/>
      <c r="H515" s="82"/>
      <c r="I515" s="125"/>
      <c r="J515" s="125"/>
      <c r="K515" s="126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22"/>
      <c r="E516" s="123"/>
      <c r="F516" s="82"/>
      <c r="G516" s="124"/>
      <c r="H516" s="82"/>
      <c r="I516" s="125"/>
      <c r="J516" s="125"/>
      <c r="K516" s="126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22"/>
      <c r="E517" s="123"/>
      <c r="F517" s="82"/>
      <c r="G517" s="124"/>
      <c r="H517" s="82"/>
      <c r="I517" s="125"/>
      <c r="J517" s="125"/>
      <c r="K517" s="126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22"/>
      <c r="E518" s="123"/>
      <c r="F518" s="82"/>
      <c r="G518" s="124"/>
      <c r="H518" s="82"/>
      <c r="I518" s="125"/>
      <c r="J518" s="125"/>
      <c r="K518" s="126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22"/>
      <c r="E519" s="123"/>
      <c r="F519" s="82"/>
      <c r="G519" s="124"/>
      <c r="H519" s="82"/>
      <c r="I519" s="125"/>
      <c r="J519" s="125"/>
      <c r="K519" s="126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22"/>
      <c r="E520" s="123"/>
      <c r="F520" s="82"/>
      <c r="G520" s="124"/>
      <c r="H520" s="82"/>
      <c r="I520" s="125"/>
      <c r="J520" s="125"/>
      <c r="K520" s="126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22"/>
      <c r="E521" s="123"/>
      <c r="F521" s="82"/>
      <c r="G521" s="124"/>
      <c r="H521" s="82"/>
      <c r="I521" s="125"/>
      <c r="J521" s="125"/>
      <c r="K521" s="126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22"/>
      <c r="E522" s="123"/>
      <c r="F522" s="82"/>
      <c r="G522" s="124"/>
      <c r="H522" s="82"/>
      <c r="I522" s="125"/>
      <c r="J522" s="125"/>
      <c r="K522" s="126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22"/>
      <c r="E523" s="123"/>
      <c r="F523" s="82"/>
      <c r="G523" s="124"/>
      <c r="H523" s="82"/>
      <c r="I523" s="125"/>
      <c r="J523" s="125"/>
      <c r="K523" s="126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22"/>
      <c r="E524" s="123"/>
      <c r="F524" s="82"/>
      <c r="G524" s="124"/>
      <c r="H524" s="82"/>
      <c r="I524" s="125"/>
      <c r="J524" s="125"/>
      <c r="K524" s="126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22"/>
      <c r="E525" s="123"/>
      <c r="F525" s="82"/>
      <c r="G525" s="124"/>
      <c r="H525" s="82"/>
      <c r="I525" s="125"/>
      <c r="J525" s="125"/>
      <c r="K525" s="126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22"/>
      <c r="E526" s="123"/>
      <c r="F526" s="82"/>
      <c r="G526" s="124"/>
      <c r="H526" s="82"/>
      <c r="I526" s="125"/>
      <c r="J526" s="125"/>
      <c r="K526" s="126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22"/>
      <c r="E527" s="123"/>
      <c r="F527" s="82"/>
      <c r="G527" s="124"/>
      <c r="H527" s="82"/>
      <c r="I527" s="125"/>
      <c r="J527" s="125"/>
      <c r="K527" s="126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22"/>
      <c r="E528" s="123"/>
      <c r="F528" s="82"/>
      <c r="G528" s="124"/>
      <c r="H528" s="82"/>
      <c r="I528" s="125"/>
      <c r="J528" s="125"/>
      <c r="K528" s="126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22"/>
      <c r="E529" s="123"/>
      <c r="F529" s="82"/>
      <c r="G529" s="124"/>
      <c r="H529" s="82"/>
      <c r="I529" s="125"/>
      <c r="J529" s="125"/>
      <c r="K529" s="126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22"/>
      <c r="E530" s="123"/>
      <c r="F530" s="82"/>
      <c r="G530" s="124"/>
      <c r="H530" s="82"/>
      <c r="I530" s="125"/>
      <c r="J530" s="125"/>
      <c r="K530" s="126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22"/>
      <c r="E531" s="123"/>
      <c r="F531" s="82"/>
      <c r="G531" s="124"/>
      <c r="H531" s="82"/>
      <c r="I531" s="125"/>
      <c r="J531" s="125"/>
      <c r="K531" s="126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22"/>
      <c r="E532" s="123"/>
      <c r="F532" s="82"/>
      <c r="G532" s="124"/>
      <c r="H532" s="82"/>
      <c r="I532" s="125"/>
      <c r="J532" s="125"/>
      <c r="K532" s="126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22"/>
      <c r="E533" s="123"/>
      <c r="F533" s="82"/>
      <c r="G533" s="124"/>
      <c r="H533" s="82"/>
      <c r="I533" s="125"/>
      <c r="J533" s="125"/>
      <c r="K533" s="126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22"/>
      <c r="E534" s="123"/>
      <c r="F534" s="82"/>
      <c r="G534" s="124"/>
      <c r="H534" s="82"/>
      <c r="I534" s="125"/>
      <c r="J534" s="125"/>
      <c r="K534" s="126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22"/>
      <c r="E535" s="123"/>
      <c r="F535" s="82"/>
      <c r="G535" s="124"/>
      <c r="H535" s="82"/>
      <c r="I535" s="125"/>
      <c r="J535" s="125"/>
      <c r="K535" s="126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22"/>
      <c r="E536" s="123"/>
      <c r="F536" s="82"/>
      <c r="G536" s="124"/>
      <c r="H536" s="82"/>
      <c r="I536" s="125"/>
      <c r="J536" s="125"/>
      <c r="K536" s="126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22"/>
      <c r="E537" s="123"/>
      <c r="F537" s="82"/>
      <c r="G537" s="124"/>
      <c r="H537" s="82"/>
      <c r="I537" s="125"/>
      <c r="J537" s="125"/>
      <c r="K537" s="126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22"/>
      <c r="E538" s="123"/>
      <c r="F538" s="82"/>
      <c r="G538" s="124"/>
      <c r="H538" s="82"/>
      <c r="I538" s="125"/>
      <c r="J538" s="125"/>
      <c r="K538" s="126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22"/>
      <c r="E539" s="123"/>
      <c r="F539" s="82"/>
      <c r="G539" s="124"/>
      <c r="H539" s="82"/>
      <c r="I539" s="125"/>
      <c r="J539" s="125"/>
      <c r="K539" s="126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22"/>
      <c r="E540" s="123"/>
      <c r="F540" s="82"/>
      <c r="G540" s="124"/>
      <c r="H540" s="82"/>
      <c r="I540" s="125"/>
      <c r="J540" s="125"/>
      <c r="K540" s="126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22"/>
      <c r="E541" s="123"/>
      <c r="F541" s="82"/>
      <c r="G541" s="124"/>
      <c r="H541" s="82"/>
      <c r="I541" s="125"/>
      <c r="J541" s="125"/>
      <c r="K541" s="126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22"/>
      <c r="E542" s="123"/>
      <c r="F542" s="82"/>
      <c r="G542" s="124"/>
      <c r="H542" s="82"/>
      <c r="I542" s="125"/>
      <c r="J542" s="125"/>
      <c r="K542" s="126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22"/>
      <c r="E543" s="123"/>
      <c r="F543" s="82"/>
      <c r="G543" s="124"/>
      <c r="H543" s="82"/>
      <c r="I543" s="125"/>
      <c r="J543" s="125"/>
      <c r="K543" s="126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22"/>
      <c r="E544" s="123"/>
      <c r="F544" s="82"/>
      <c r="G544" s="124"/>
      <c r="H544" s="82"/>
      <c r="I544" s="125"/>
      <c r="J544" s="125"/>
      <c r="K544" s="126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22"/>
      <c r="E545" s="123"/>
      <c r="F545" s="82"/>
      <c r="G545" s="124"/>
      <c r="H545" s="82"/>
      <c r="I545" s="125"/>
      <c r="J545" s="125"/>
      <c r="K545" s="126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22"/>
      <c r="E546" s="123"/>
      <c r="F546" s="82"/>
      <c r="G546" s="124"/>
      <c r="H546" s="82"/>
      <c r="I546" s="125"/>
      <c r="J546" s="125"/>
      <c r="K546" s="126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22"/>
      <c r="E547" s="123"/>
      <c r="F547" s="82"/>
      <c r="G547" s="124"/>
      <c r="H547" s="82"/>
      <c r="I547" s="125"/>
      <c r="J547" s="125"/>
      <c r="K547" s="126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22"/>
      <c r="E548" s="123"/>
      <c r="F548" s="82"/>
      <c r="G548" s="124"/>
      <c r="H548" s="82"/>
      <c r="I548" s="125"/>
      <c r="J548" s="125"/>
      <c r="K548" s="126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22"/>
      <c r="E549" s="123"/>
      <c r="F549" s="82"/>
      <c r="G549" s="124"/>
      <c r="H549" s="82"/>
      <c r="I549" s="125"/>
      <c r="J549" s="125"/>
      <c r="K549" s="126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22"/>
      <c r="E550" s="123"/>
      <c r="F550" s="82"/>
      <c r="G550" s="124"/>
      <c r="H550" s="82"/>
      <c r="I550" s="125"/>
      <c r="J550" s="125"/>
      <c r="K550" s="126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22"/>
      <c r="E551" s="123"/>
      <c r="F551" s="82"/>
      <c r="G551" s="124"/>
      <c r="H551" s="82"/>
      <c r="I551" s="125"/>
      <c r="J551" s="125"/>
      <c r="K551" s="126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22"/>
      <c r="E552" s="123"/>
      <c r="F552" s="82"/>
      <c r="G552" s="124"/>
      <c r="H552" s="82"/>
      <c r="I552" s="125"/>
      <c r="J552" s="125"/>
      <c r="K552" s="126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22"/>
      <c r="E553" s="123"/>
      <c r="F553" s="82"/>
      <c r="G553" s="124"/>
      <c r="H553" s="82"/>
      <c r="I553" s="125"/>
      <c r="J553" s="125"/>
      <c r="K553" s="126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22"/>
      <c r="E554" s="123"/>
      <c r="F554" s="82"/>
      <c r="G554" s="124"/>
      <c r="H554" s="82"/>
      <c r="I554" s="125"/>
      <c r="J554" s="125"/>
      <c r="K554" s="126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22"/>
      <c r="E555" s="123"/>
      <c r="F555" s="82"/>
      <c r="G555" s="124"/>
      <c r="H555" s="82"/>
      <c r="I555" s="125"/>
      <c r="J555" s="125"/>
      <c r="K555" s="126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22"/>
      <c r="E556" s="123"/>
      <c r="F556" s="82"/>
      <c r="G556" s="124"/>
      <c r="H556" s="82"/>
      <c r="I556" s="125"/>
      <c r="J556" s="125"/>
      <c r="K556" s="126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22"/>
      <c r="E557" s="123"/>
      <c r="F557" s="82"/>
      <c r="G557" s="124"/>
      <c r="H557" s="82"/>
      <c r="I557" s="125"/>
      <c r="J557" s="125"/>
      <c r="K557" s="126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22"/>
      <c r="E558" s="123"/>
      <c r="F558" s="82"/>
      <c r="G558" s="124"/>
      <c r="H558" s="82"/>
      <c r="I558" s="125"/>
      <c r="J558" s="125"/>
      <c r="K558" s="126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22"/>
      <c r="E559" s="123"/>
      <c r="F559" s="82"/>
      <c r="G559" s="124"/>
      <c r="H559" s="82"/>
      <c r="I559" s="125"/>
      <c r="J559" s="125"/>
      <c r="K559" s="126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22"/>
      <c r="E560" s="123"/>
      <c r="F560" s="82"/>
      <c r="G560" s="124"/>
      <c r="H560" s="82"/>
      <c r="I560" s="125"/>
      <c r="J560" s="125"/>
      <c r="K560" s="126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22"/>
      <c r="E561" s="123"/>
      <c r="F561" s="82"/>
      <c r="G561" s="124"/>
      <c r="H561" s="82"/>
      <c r="I561" s="125"/>
      <c r="J561" s="125"/>
      <c r="K561" s="126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22"/>
      <c r="E562" s="123"/>
      <c r="F562" s="82"/>
      <c r="G562" s="124"/>
      <c r="H562" s="82"/>
      <c r="I562" s="125"/>
      <c r="J562" s="125"/>
      <c r="K562" s="126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22"/>
      <c r="E563" s="123"/>
      <c r="F563" s="82"/>
      <c r="G563" s="124"/>
      <c r="H563" s="82"/>
      <c r="I563" s="125"/>
      <c r="J563" s="125"/>
      <c r="K563" s="126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22"/>
      <c r="E564" s="123"/>
      <c r="F564" s="82"/>
      <c r="G564" s="124"/>
      <c r="H564" s="82"/>
      <c r="I564" s="125"/>
      <c r="J564" s="125"/>
      <c r="K564" s="126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22"/>
      <c r="E565" s="123"/>
      <c r="F565" s="82"/>
      <c r="G565" s="124"/>
      <c r="H565" s="82"/>
      <c r="I565" s="125"/>
      <c r="J565" s="125"/>
      <c r="K565" s="126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22"/>
      <c r="E566" s="123"/>
      <c r="F566" s="82"/>
      <c r="G566" s="124"/>
      <c r="H566" s="82"/>
      <c r="I566" s="125"/>
      <c r="J566" s="125"/>
      <c r="K566" s="126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22"/>
      <c r="E567" s="123"/>
      <c r="F567" s="82"/>
      <c r="G567" s="124"/>
      <c r="H567" s="82"/>
      <c r="I567" s="125"/>
      <c r="J567" s="125"/>
      <c r="K567" s="126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22"/>
      <c r="E568" s="123"/>
      <c r="F568" s="82"/>
      <c r="G568" s="124"/>
      <c r="H568" s="82"/>
      <c r="I568" s="125"/>
      <c r="J568" s="125"/>
      <c r="K568" s="126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22"/>
      <c r="E569" s="123"/>
      <c r="F569" s="82"/>
      <c r="G569" s="124"/>
      <c r="H569" s="82"/>
      <c r="I569" s="125"/>
      <c r="J569" s="125"/>
      <c r="K569" s="126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22"/>
      <c r="E570" s="123"/>
      <c r="F570" s="82"/>
      <c r="G570" s="124"/>
      <c r="H570" s="82"/>
      <c r="I570" s="125"/>
      <c r="J570" s="125"/>
      <c r="K570" s="126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22"/>
      <c r="E571" s="123"/>
      <c r="F571" s="82"/>
      <c r="G571" s="124"/>
      <c r="H571" s="82"/>
      <c r="I571" s="125"/>
      <c r="J571" s="125"/>
      <c r="K571" s="126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22"/>
      <c r="E572" s="123"/>
      <c r="F572" s="82"/>
      <c r="G572" s="124"/>
      <c r="H572" s="82"/>
      <c r="I572" s="125"/>
      <c r="J572" s="125"/>
      <c r="K572" s="126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22"/>
      <c r="E573" s="123"/>
      <c r="F573" s="82"/>
      <c r="G573" s="124"/>
      <c r="H573" s="82"/>
      <c r="I573" s="125"/>
      <c r="J573" s="125"/>
      <c r="K573" s="126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22"/>
      <c r="E574" s="123"/>
      <c r="F574" s="82"/>
      <c r="G574" s="124"/>
      <c r="H574" s="82"/>
      <c r="I574" s="125"/>
      <c r="J574" s="125"/>
      <c r="K574" s="126" t="str">
        <f t="shared" ref="K574:K637" si="9">IFERROR(IF($J574&lt;&gt;"",$H574/$J574," "),"")</f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22"/>
      <c r="E575" s="123"/>
      <c r="F575" s="82"/>
      <c r="G575" s="124"/>
      <c r="H575" s="82"/>
      <c r="I575" s="125"/>
      <c r="J575" s="125"/>
      <c r="K575" s="126" t="str">
        <f t="shared" si="9"/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22"/>
      <c r="E576" s="123"/>
      <c r="F576" s="82"/>
      <c r="G576" s="124"/>
      <c r="H576" s="82"/>
      <c r="I576" s="125"/>
      <c r="J576" s="125"/>
      <c r="K576" s="126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22"/>
      <c r="E577" s="123"/>
      <c r="F577" s="82"/>
      <c r="G577" s="124"/>
      <c r="H577" s="82"/>
      <c r="I577" s="125"/>
      <c r="J577" s="125"/>
      <c r="K577" s="126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22"/>
      <c r="E578" s="123"/>
      <c r="F578" s="82"/>
      <c r="G578" s="124"/>
      <c r="H578" s="82"/>
      <c r="I578" s="125"/>
      <c r="J578" s="125"/>
      <c r="K578" s="126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22"/>
      <c r="E579" s="123"/>
      <c r="F579" s="82"/>
      <c r="G579" s="124"/>
      <c r="H579" s="82"/>
      <c r="I579" s="125"/>
      <c r="J579" s="125"/>
      <c r="K579" s="126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22"/>
      <c r="E580" s="123"/>
      <c r="F580" s="82"/>
      <c r="G580" s="124"/>
      <c r="H580" s="82"/>
      <c r="I580" s="125"/>
      <c r="J580" s="125"/>
      <c r="K580" s="126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22"/>
      <c r="E581" s="123"/>
      <c r="F581" s="82"/>
      <c r="G581" s="124"/>
      <c r="H581" s="82"/>
      <c r="I581" s="125"/>
      <c r="J581" s="125"/>
      <c r="K581" s="126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22"/>
      <c r="E582" s="123"/>
      <c r="F582" s="82"/>
      <c r="G582" s="124"/>
      <c r="H582" s="82"/>
      <c r="I582" s="125"/>
      <c r="J582" s="125"/>
      <c r="K582" s="126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22"/>
      <c r="E583" s="123"/>
      <c r="F583" s="82"/>
      <c r="G583" s="124"/>
      <c r="H583" s="82"/>
      <c r="I583" s="125"/>
      <c r="J583" s="125"/>
      <c r="K583" s="126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22"/>
      <c r="E584" s="123"/>
      <c r="F584" s="82"/>
      <c r="G584" s="124"/>
      <c r="H584" s="82"/>
      <c r="I584" s="125"/>
      <c r="J584" s="125"/>
      <c r="K584" s="126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22"/>
      <c r="E585" s="123"/>
      <c r="F585" s="82"/>
      <c r="G585" s="124"/>
      <c r="H585" s="82"/>
      <c r="I585" s="125"/>
      <c r="J585" s="125"/>
      <c r="K585" s="126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22"/>
      <c r="E586" s="123"/>
      <c r="F586" s="82"/>
      <c r="G586" s="124"/>
      <c r="H586" s="82"/>
      <c r="I586" s="125"/>
      <c r="J586" s="125"/>
      <c r="K586" s="126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22"/>
      <c r="E587" s="123"/>
      <c r="F587" s="82"/>
      <c r="G587" s="124"/>
      <c r="H587" s="82"/>
      <c r="I587" s="125"/>
      <c r="J587" s="125"/>
      <c r="K587" s="126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22"/>
      <c r="E588" s="123"/>
      <c r="F588" s="82"/>
      <c r="G588" s="124"/>
      <c r="H588" s="82"/>
      <c r="I588" s="125"/>
      <c r="J588" s="125"/>
      <c r="K588" s="126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22"/>
      <c r="E589" s="123"/>
      <c r="F589" s="82"/>
      <c r="G589" s="124"/>
      <c r="H589" s="82"/>
      <c r="I589" s="125"/>
      <c r="J589" s="125"/>
      <c r="K589" s="126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22"/>
      <c r="E590" s="123"/>
      <c r="F590" s="82"/>
      <c r="G590" s="124"/>
      <c r="H590" s="82"/>
      <c r="I590" s="125"/>
      <c r="J590" s="125"/>
      <c r="K590" s="126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22"/>
      <c r="E591" s="123"/>
      <c r="F591" s="82"/>
      <c r="G591" s="124"/>
      <c r="H591" s="82"/>
      <c r="I591" s="125"/>
      <c r="J591" s="125"/>
      <c r="K591" s="126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22"/>
      <c r="E592" s="123"/>
      <c r="F592" s="82"/>
      <c r="G592" s="124"/>
      <c r="H592" s="82"/>
      <c r="I592" s="125"/>
      <c r="J592" s="125"/>
      <c r="K592" s="126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22"/>
      <c r="E593" s="123"/>
      <c r="F593" s="82"/>
      <c r="G593" s="124"/>
      <c r="H593" s="82"/>
      <c r="I593" s="125"/>
      <c r="J593" s="125"/>
      <c r="K593" s="126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22"/>
      <c r="E594" s="123"/>
      <c r="F594" s="82"/>
      <c r="G594" s="124"/>
      <c r="H594" s="82"/>
      <c r="I594" s="125"/>
      <c r="J594" s="125"/>
      <c r="K594" s="126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22"/>
      <c r="E595" s="123"/>
      <c r="F595" s="82"/>
      <c r="G595" s="124"/>
      <c r="H595" s="82"/>
      <c r="I595" s="125"/>
      <c r="J595" s="125"/>
      <c r="K595" s="126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22"/>
      <c r="E596" s="123"/>
      <c r="F596" s="82"/>
      <c r="G596" s="124"/>
      <c r="H596" s="82"/>
      <c r="I596" s="125"/>
      <c r="J596" s="125"/>
      <c r="K596" s="126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22"/>
      <c r="E597" s="123"/>
      <c r="F597" s="82"/>
      <c r="G597" s="124"/>
      <c r="H597" s="82"/>
      <c r="I597" s="125"/>
      <c r="J597" s="125"/>
      <c r="K597" s="126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22"/>
      <c r="E598" s="123"/>
      <c r="F598" s="82"/>
      <c r="G598" s="124"/>
      <c r="H598" s="82"/>
      <c r="I598" s="125"/>
      <c r="J598" s="125"/>
      <c r="K598" s="126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22"/>
      <c r="E599" s="123"/>
      <c r="F599" s="82"/>
      <c r="G599" s="124"/>
      <c r="H599" s="82"/>
      <c r="I599" s="125"/>
      <c r="J599" s="125"/>
      <c r="K599" s="126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22"/>
      <c r="E600" s="123"/>
      <c r="F600" s="82"/>
      <c r="G600" s="124"/>
      <c r="H600" s="82"/>
      <c r="I600" s="125"/>
      <c r="J600" s="125"/>
      <c r="K600" s="126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22"/>
      <c r="E601" s="123"/>
      <c r="F601" s="82"/>
      <c r="G601" s="124"/>
      <c r="H601" s="82"/>
      <c r="I601" s="125"/>
      <c r="J601" s="125"/>
      <c r="K601" s="126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22"/>
      <c r="E602" s="123"/>
      <c r="F602" s="82"/>
      <c r="G602" s="124"/>
      <c r="H602" s="82"/>
      <c r="I602" s="125"/>
      <c r="J602" s="125"/>
      <c r="K602" s="126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22"/>
      <c r="E603" s="123"/>
      <c r="F603" s="82"/>
      <c r="G603" s="124"/>
      <c r="H603" s="82"/>
      <c r="I603" s="125"/>
      <c r="J603" s="125"/>
      <c r="K603" s="126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22"/>
      <c r="E604" s="123"/>
      <c r="F604" s="82"/>
      <c r="G604" s="124"/>
      <c r="H604" s="82"/>
      <c r="I604" s="125"/>
      <c r="J604" s="125"/>
      <c r="K604" s="126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22"/>
      <c r="E605" s="123"/>
      <c r="F605" s="82"/>
      <c r="G605" s="124"/>
      <c r="H605" s="82"/>
      <c r="I605" s="125"/>
      <c r="J605" s="125"/>
      <c r="K605" s="126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22"/>
      <c r="E606" s="123"/>
      <c r="F606" s="82"/>
      <c r="G606" s="124"/>
      <c r="H606" s="82"/>
      <c r="I606" s="125"/>
      <c r="J606" s="125"/>
      <c r="K606" s="126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22"/>
      <c r="E607" s="123"/>
      <c r="F607" s="82"/>
      <c r="G607" s="124"/>
      <c r="H607" s="82"/>
      <c r="I607" s="125"/>
      <c r="J607" s="125"/>
      <c r="K607" s="126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22"/>
      <c r="E608" s="123"/>
      <c r="F608" s="82"/>
      <c r="G608" s="124"/>
      <c r="H608" s="82"/>
      <c r="I608" s="125"/>
      <c r="J608" s="125"/>
      <c r="K608" s="126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22"/>
      <c r="E609" s="123"/>
      <c r="F609" s="82"/>
      <c r="G609" s="124"/>
      <c r="H609" s="82"/>
      <c r="I609" s="125"/>
      <c r="J609" s="125"/>
      <c r="K609" s="126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22"/>
      <c r="E610" s="123"/>
      <c r="F610" s="82"/>
      <c r="G610" s="124"/>
      <c r="H610" s="82"/>
      <c r="I610" s="125"/>
      <c r="J610" s="125"/>
      <c r="K610" s="126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22"/>
      <c r="E611" s="123"/>
      <c r="F611" s="82"/>
      <c r="G611" s="124"/>
      <c r="H611" s="82"/>
      <c r="I611" s="125"/>
      <c r="J611" s="125"/>
      <c r="K611" s="126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22"/>
      <c r="E612" s="123"/>
      <c r="F612" s="82"/>
      <c r="G612" s="124"/>
      <c r="H612" s="82"/>
      <c r="I612" s="125"/>
      <c r="J612" s="125"/>
      <c r="K612" s="126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22"/>
      <c r="E613" s="123"/>
      <c r="F613" s="82"/>
      <c r="G613" s="124"/>
      <c r="H613" s="82"/>
      <c r="I613" s="125"/>
      <c r="J613" s="125"/>
      <c r="K613" s="126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22"/>
      <c r="E614" s="123"/>
      <c r="F614" s="82"/>
      <c r="G614" s="124"/>
      <c r="H614" s="82"/>
      <c r="I614" s="125"/>
      <c r="J614" s="125"/>
      <c r="K614" s="126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22"/>
      <c r="E615" s="123"/>
      <c r="F615" s="82"/>
      <c r="G615" s="124"/>
      <c r="H615" s="82"/>
      <c r="I615" s="125"/>
      <c r="J615" s="125"/>
      <c r="K615" s="126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22"/>
      <c r="E616" s="123"/>
      <c r="F616" s="82"/>
      <c r="G616" s="124"/>
      <c r="H616" s="82"/>
      <c r="I616" s="125"/>
      <c r="J616" s="125"/>
      <c r="K616" s="126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22"/>
      <c r="E617" s="123"/>
      <c r="F617" s="82"/>
      <c r="G617" s="124"/>
      <c r="H617" s="82"/>
      <c r="I617" s="125"/>
      <c r="J617" s="125"/>
      <c r="K617" s="126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22"/>
      <c r="E618" s="123"/>
      <c r="F618" s="82"/>
      <c r="G618" s="124"/>
      <c r="H618" s="82"/>
      <c r="I618" s="125"/>
      <c r="J618" s="125"/>
      <c r="K618" s="126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22"/>
      <c r="E619" s="123"/>
      <c r="F619" s="82"/>
      <c r="G619" s="124"/>
      <c r="H619" s="82"/>
      <c r="I619" s="125"/>
      <c r="J619" s="125"/>
      <c r="K619" s="126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22"/>
      <c r="E620" s="123"/>
      <c r="F620" s="82"/>
      <c r="G620" s="124"/>
      <c r="H620" s="82"/>
      <c r="I620" s="125"/>
      <c r="J620" s="125"/>
      <c r="K620" s="126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22"/>
      <c r="E621" s="123"/>
      <c r="F621" s="82"/>
      <c r="G621" s="124"/>
      <c r="H621" s="82"/>
      <c r="I621" s="125"/>
      <c r="J621" s="125"/>
      <c r="K621" s="126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22"/>
      <c r="E622" s="123"/>
      <c r="F622" s="82"/>
      <c r="G622" s="124"/>
      <c r="H622" s="82"/>
      <c r="I622" s="125"/>
      <c r="J622" s="125"/>
      <c r="K622" s="126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22"/>
      <c r="E623" s="123"/>
      <c r="F623" s="82"/>
      <c r="G623" s="124"/>
      <c r="H623" s="82"/>
      <c r="I623" s="125"/>
      <c r="J623" s="125"/>
      <c r="K623" s="126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22"/>
      <c r="E624" s="123"/>
      <c r="F624" s="82"/>
      <c r="G624" s="124"/>
      <c r="H624" s="82"/>
      <c r="I624" s="125"/>
      <c r="J624" s="125"/>
      <c r="K624" s="126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22"/>
      <c r="E625" s="123"/>
      <c r="F625" s="82"/>
      <c r="G625" s="124"/>
      <c r="H625" s="82"/>
      <c r="I625" s="125"/>
      <c r="J625" s="125"/>
      <c r="K625" s="126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22"/>
      <c r="E626" s="123"/>
      <c r="F626" s="82"/>
      <c r="G626" s="124"/>
      <c r="H626" s="82"/>
      <c r="I626" s="125"/>
      <c r="J626" s="125"/>
      <c r="K626" s="126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22"/>
      <c r="E627" s="123"/>
      <c r="F627" s="82"/>
      <c r="G627" s="124"/>
      <c r="H627" s="82"/>
      <c r="I627" s="125"/>
      <c r="J627" s="125"/>
      <c r="K627" s="126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22"/>
      <c r="E628" s="123"/>
      <c r="F628" s="82"/>
      <c r="G628" s="124"/>
      <c r="H628" s="82"/>
      <c r="I628" s="125"/>
      <c r="J628" s="125"/>
      <c r="K628" s="126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22"/>
      <c r="E629" s="123"/>
      <c r="F629" s="82"/>
      <c r="G629" s="124"/>
      <c r="H629" s="82"/>
      <c r="I629" s="125"/>
      <c r="J629" s="125"/>
      <c r="K629" s="126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22"/>
      <c r="E630" s="123"/>
      <c r="F630" s="82"/>
      <c r="G630" s="124"/>
      <c r="H630" s="82"/>
      <c r="I630" s="125"/>
      <c r="J630" s="125"/>
      <c r="K630" s="126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22"/>
      <c r="E631" s="123"/>
      <c r="F631" s="82"/>
      <c r="G631" s="124"/>
      <c r="H631" s="82"/>
      <c r="I631" s="125"/>
      <c r="J631" s="125"/>
      <c r="K631" s="126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22"/>
      <c r="E632" s="123"/>
      <c r="F632" s="82"/>
      <c r="G632" s="124"/>
      <c r="H632" s="82"/>
      <c r="I632" s="125"/>
      <c r="J632" s="125"/>
      <c r="K632" s="126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22"/>
      <c r="E633" s="123"/>
      <c r="F633" s="82"/>
      <c r="G633" s="124"/>
      <c r="H633" s="82"/>
      <c r="I633" s="125"/>
      <c r="J633" s="125"/>
      <c r="K633" s="126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22"/>
      <c r="E634" s="123"/>
      <c r="F634" s="82"/>
      <c r="G634" s="124"/>
      <c r="H634" s="82"/>
      <c r="I634" s="125"/>
      <c r="J634" s="125"/>
      <c r="K634" s="126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22"/>
      <c r="E635" s="123"/>
      <c r="F635" s="82"/>
      <c r="G635" s="124"/>
      <c r="H635" s="82"/>
      <c r="I635" s="125"/>
      <c r="J635" s="125"/>
      <c r="K635" s="126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22"/>
      <c r="E636" s="123"/>
      <c r="F636" s="82"/>
      <c r="G636" s="124"/>
      <c r="H636" s="82"/>
      <c r="I636" s="125"/>
      <c r="J636" s="125"/>
      <c r="K636" s="126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22"/>
      <c r="E637" s="123"/>
      <c r="F637" s="82"/>
      <c r="G637" s="124"/>
      <c r="H637" s="82"/>
      <c r="I637" s="125"/>
      <c r="J637" s="125"/>
      <c r="K637" s="126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22"/>
      <c r="E638" s="123"/>
      <c r="F638" s="82"/>
      <c r="G638" s="124"/>
      <c r="H638" s="82"/>
      <c r="I638" s="125"/>
      <c r="J638" s="125"/>
      <c r="K638" s="126" t="str">
        <f t="shared" ref="K638:K701" si="10">IFERROR(IF($J638&lt;&gt;"",$H638/$J638," "),"")</f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22"/>
      <c r="E639" s="123"/>
      <c r="F639" s="82"/>
      <c r="G639" s="124"/>
      <c r="H639" s="82"/>
      <c r="I639" s="125"/>
      <c r="J639" s="125"/>
      <c r="K639" s="126" t="str">
        <f t="shared" si="10"/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22"/>
      <c r="E640" s="123"/>
      <c r="F640" s="82"/>
      <c r="G640" s="124"/>
      <c r="H640" s="82"/>
      <c r="I640" s="125"/>
      <c r="J640" s="125"/>
      <c r="K640" s="126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22"/>
      <c r="E641" s="123"/>
      <c r="F641" s="82"/>
      <c r="G641" s="124"/>
      <c r="H641" s="82"/>
      <c r="I641" s="125"/>
      <c r="J641" s="125"/>
      <c r="K641" s="126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22"/>
      <c r="E642" s="123"/>
      <c r="F642" s="82"/>
      <c r="G642" s="124"/>
      <c r="H642" s="82"/>
      <c r="I642" s="125"/>
      <c r="J642" s="125"/>
      <c r="K642" s="126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22"/>
      <c r="E643" s="123"/>
      <c r="F643" s="82"/>
      <c r="G643" s="124"/>
      <c r="H643" s="82"/>
      <c r="I643" s="125"/>
      <c r="J643" s="125"/>
      <c r="K643" s="126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22"/>
      <c r="E644" s="123"/>
      <c r="F644" s="82"/>
      <c r="G644" s="124"/>
      <c r="H644" s="82"/>
      <c r="I644" s="125"/>
      <c r="J644" s="125"/>
      <c r="K644" s="126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22"/>
      <c r="E645" s="123"/>
      <c r="F645" s="82"/>
      <c r="G645" s="124"/>
      <c r="H645" s="82"/>
      <c r="I645" s="125"/>
      <c r="J645" s="125"/>
      <c r="K645" s="126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22"/>
      <c r="E646" s="123"/>
      <c r="F646" s="82"/>
      <c r="G646" s="124"/>
      <c r="H646" s="82"/>
      <c r="I646" s="125"/>
      <c r="J646" s="125"/>
      <c r="K646" s="126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22"/>
      <c r="E647" s="123"/>
      <c r="F647" s="82"/>
      <c r="G647" s="124"/>
      <c r="H647" s="82"/>
      <c r="I647" s="125"/>
      <c r="J647" s="125"/>
      <c r="K647" s="126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22"/>
      <c r="E648" s="123"/>
      <c r="F648" s="82"/>
      <c r="G648" s="124"/>
      <c r="H648" s="82"/>
      <c r="I648" s="125"/>
      <c r="J648" s="125"/>
      <c r="K648" s="126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22"/>
      <c r="E649" s="123"/>
      <c r="F649" s="82"/>
      <c r="G649" s="124"/>
      <c r="H649" s="82"/>
      <c r="I649" s="125"/>
      <c r="J649" s="125"/>
      <c r="K649" s="126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22"/>
      <c r="E650" s="123"/>
      <c r="F650" s="82"/>
      <c r="G650" s="124"/>
      <c r="H650" s="82"/>
      <c r="I650" s="125"/>
      <c r="J650" s="125"/>
      <c r="K650" s="126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22"/>
      <c r="E651" s="123"/>
      <c r="F651" s="82"/>
      <c r="G651" s="124"/>
      <c r="H651" s="82"/>
      <c r="I651" s="125"/>
      <c r="J651" s="125"/>
      <c r="K651" s="126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22"/>
      <c r="E652" s="123"/>
      <c r="F652" s="82"/>
      <c r="G652" s="124"/>
      <c r="H652" s="82"/>
      <c r="I652" s="125"/>
      <c r="J652" s="125"/>
      <c r="K652" s="126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22"/>
      <c r="E653" s="123"/>
      <c r="F653" s="82"/>
      <c r="G653" s="124"/>
      <c r="H653" s="82"/>
      <c r="I653" s="125"/>
      <c r="J653" s="125"/>
      <c r="K653" s="126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22"/>
      <c r="E654" s="123"/>
      <c r="F654" s="82"/>
      <c r="G654" s="124"/>
      <c r="H654" s="82"/>
      <c r="I654" s="125"/>
      <c r="J654" s="125"/>
      <c r="K654" s="126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22"/>
      <c r="E655" s="123"/>
      <c r="F655" s="82"/>
      <c r="G655" s="124"/>
      <c r="H655" s="82"/>
      <c r="I655" s="125"/>
      <c r="J655" s="125"/>
      <c r="K655" s="126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22"/>
      <c r="E656" s="123"/>
      <c r="F656" s="82"/>
      <c r="G656" s="124"/>
      <c r="H656" s="82"/>
      <c r="I656" s="125"/>
      <c r="J656" s="125"/>
      <c r="K656" s="126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22"/>
      <c r="E657" s="123"/>
      <c r="F657" s="82"/>
      <c r="G657" s="124"/>
      <c r="H657" s="82"/>
      <c r="I657" s="125"/>
      <c r="J657" s="125"/>
      <c r="K657" s="126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22"/>
      <c r="E658" s="123"/>
      <c r="F658" s="82"/>
      <c r="G658" s="124"/>
      <c r="H658" s="82"/>
      <c r="I658" s="125"/>
      <c r="J658" s="125"/>
      <c r="K658" s="126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22"/>
      <c r="E659" s="123"/>
      <c r="F659" s="82"/>
      <c r="G659" s="124"/>
      <c r="H659" s="82"/>
      <c r="I659" s="125"/>
      <c r="J659" s="125"/>
      <c r="K659" s="126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22"/>
      <c r="E660" s="123"/>
      <c r="F660" s="82"/>
      <c r="G660" s="124"/>
      <c r="H660" s="82"/>
      <c r="I660" s="125"/>
      <c r="J660" s="125"/>
      <c r="K660" s="126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22"/>
      <c r="E661" s="123"/>
      <c r="F661" s="82"/>
      <c r="G661" s="124"/>
      <c r="H661" s="82"/>
      <c r="I661" s="125"/>
      <c r="J661" s="125"/>
      <c r="K661" s="126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22"/>
      <c r="E662" s="123"/>
      <c r="F662" s="82"/>
      <c r="G662" s="124"/>
      <c r="H662" s="82"/>
      <c r="I662" s="125"/>
      <c r="J662" s="125"/>
      <c r="K662" s="126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22"/>
      <c r="E663" s="123"/>
      <c r="F663" s="82"/>
      <c r="G663" s="124"/>
      <c r="H663" s="82"/>
      <c r="I663" s="125"/>
      <c r="J663" s="125"/>
      <c r="K663" s="126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22"/>
      <c r="E664" s="123"/>
      <c r="F664" s="82"/>
      <c r="G664" s="124"/>
      <c r="H664" s="82"/>
      <c r="I664" s="125"/>
      <c r="J664" s="125"/>
      <c r="K664" s="126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22"/>
      <c r="E665" s="123"/>
      <c r="F665" s="82"/>
      <c r="G665" s="124"/>
      <c r="H665" s="82"/>
      <c r="I665" s="125"/>
      <c r="J665" s="125"/>
      <c r="K665" s="126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22"/>
      <c r="E666" s="123"/>
      <c r="F666" s="82"/>
      <c r="G666" s="124"/>
      <c r="H666" s="82"/>
      <c r="I666" s="125"/>
      <c r="J666" s="125"/>
      <c r="K666" s="126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22"/>
      <c r="E667" s="123"/>
      <c r="F667" s="82"/>
      <c r="G667" s="124"/>
      <c r="H667" s="82"/>
      <c r="I667" s="125"/>
      <c r="J667" s="125"/>
      <c r="K667" s="126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22"/>
      <c r="E668" s="123"/>
      <c r="F668" s="82"/>
      <c r="G668" s="124"/>
      <c r="H668" s="82"/>
      <c r="I668" s="125"/>
      <c r="J668" s="125"/>
      <c r="K668" s="126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22"/>
      <c r="E669" s="123"/>
      <c r="F669" s="82"/>
      <c r="G669" s="124"/>
      <c r="H669" s="82"/>
      <c r="I669" s="125"/>
      <c r="J669" s="125"/>
      <c r="K669" s="126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22"/>
      <c r="E670" s="123"/>
      <c r="F670" s="82"/>
      <c r="G670" s="124"/>
      <c r="H670" s="82"/>
      <c r="I670" s="125"/>
      <c r="J670" s="125"/>
      <c r="K670" s="126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22"/>
      <c r="E671" s="123"/>
      <c r="F671" s="82"/>
      <c r="G671" s="124"/>
      <c r="H671" s="82"/>
      <c r="I671" s="125"/>
      <c r="J671" s="125"/>
      <c r="K671" s="126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22"/>
      <c r="E672" s="123"/>
      <c r="F672" s="82"/>
      <c r="G672" s="124"/>
      <c r="H672" s="82"/>
      <c r="I672" s="125"/>
      <c r="J672" s="125"/>
      <c r="K672" s="126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22"/>
      <c r="E673" s="123"/>
      <c r="F673" s="82"/>
      <c r="G673" s="124"/>
      <c r="H673" s="82"/>
      <c r="I673" s="125"/>
      <c r="J673" s="125"/>
      <c r="K673" s="126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22"/>
      <c r="E674" s="123"/>
      <c r="F674" s="82"/>
      <c r="G674" s="124"/>
      <c r="H674" s="82"/>
      <c r="I674" s="125"/>
      <c r="J674" s="125"/>
      <c r="K674" s="126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22"/>
      <c r="E675" s="123"/>
      <c r="F675" s="82"/>
      <c r="G675" s="124"/>
      <c r="H675" s="82"/>
      <c r="I675" s="125"/>
      <c r="J675" s="125"/>
      <c r="K675" s="126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22"/>
      <c r="E676" s="123"/>
      <c r="F676" s="82"/>
      <c r="G676" s="124"/>
      <c r="H676" s="82"/>
      <c r="I676" s="125"/>
      <c r="J676" s="125"/>
      <c r="K676" s="126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22"/>
      <c r="E677" s="123"/>
      <c r="F677" s="82"/>
      <c r="G677" s="124"/>
      <c r="H677" s="82"/>
      <c r="I677" s="125"/>
      <c r="J677" s="125"/>
      <c r="K677" s="126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22"/>
      <c r="E678" s="123"/>
      <c r="F678" s="82"/>
      <c r="G678" s="124"/>
      <c r="H678" s="82"/>
      <c r="I678" s="125"/>
      <c r="J678" s="125"/>
      <c r="K678" s="126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22"/>
      <c r="E679" s="123"/>
      <c r="F679" s="82"/>
      <c r="G679" s="124"/>
      <c r="H679" s="82"/>
      <c r="I679" s="125"/>
      <c r="J679" s="125"/>
      <c r="K679" s="126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22"/>
      <c r="E680" s="123"/>
      <c r="F680" s="82"/>
      <c r="G680" s="124"/>
      <c r="H680" s="82"/>
      <c r="I680" s="125"/>
      <c r="J680" s="125"/>
      <c r="K680" s="126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22"/>
      <c r="E681" s="123"/>
      <c r="F681" s="82"/>
      <c r="G681" s="124"/>
      <c r="H681" s="82"/>
      <c r="I681" s="125"/>
      <c r="J681" s="125"/>
      <c r="K681" s="126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22"/>
      <c r="E682" s="123"/>
      <c r="F682" s="82"/>
      <c r="G682" s="124"/>
      <c r="H682" s="82"/>
      <c r="I682" s="125"/>
      <c r="J682" s="125"/>
      <c r="K682" s="126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22"/>
      <c r="E683" s="123"/>
      <c r="F683" s="82"/>
      <c r="G683" s="124"/>
      <c r="H683" s="82"/>
      <c r="I683" s="125"/>
      <c r="J683" s="125"/>
      <c r="K683" s="126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22"/>
      <c r="E684" s="123"/>
      <c r="F684" s="82"/>
      <c r="G684" s="124"/>
      <c r="H684" s="82"/>
      <c r="I684" s="125"/>
      <c r="J684" s="125"/>
      <c r="K684" s="126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22"/>
      <c r="E685" s="123"/>
      <c r="F685" s="82"/>
      <c r="G685" s="124"/>
      <c r="H685" s="82"/>
      <c r="I685" s="125"/>
      <c r="J685" s="125"/>
      <c r="K685" s="126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22"/>
      <c r="E686" s="123"/>
      <c r="F686" s="82"/>
      <c r="G686" s="124"/>
      <c r="H686" s="82"/>
      <c r="I686" s="125"/>
      <c r="J686" s="125"/>
      <c r="K686" s="126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22"/>
      <c r="E687" s="123"/>
      <c r="F687" s="82"/>
      <c r="G687" s="124"/>
      <c r="H687" s="82"/>
      <c r="I687" s="125"/>
      <c r="J687" s="125"/>
      <c r="K687" s="126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22"/>
      <c r="E688" s="123"/>
      <c r="F688" s="82"/>
      <c r="G688" s="124"/>
      <c r="H688" s="82"/>
      <c r="I688" s="125"/>
      <c r="J688" s="125"/>
      <c r="K688" s="126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22"/>
      <c r="E689" s="123"/>
      <c r="F689" s="82"/>
      <c r="G689" s="124"/>
      <c r="H689" s="82"/>
      <c r="I689" s="125"/>
      <c r="J689" s="125"/>
      <c r="K689" s="126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22"/>
      <c r="E690" s="123"/>
      <c r="F690" s="82"/>
      <c r="G690" s="124"/>
      <c r="H690" s="82"/>
      <c r="I690" s="125"/>
      <c r="J690" s="125"/>
      <c r="K690" s="126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22"/>
      <c r="E691" s="123"/>
      <c r="F691" s="82"/>
      <c r="G691" s="124"/>
      <c r="H691" s="82"/>
      <c r="I691" s="125"/>
      <c r="J691" s="125"/>
      <c r="K691" s="126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22"/>
      <c r="E692" s="123"/>
      <c r="F692" s="82"/>
      <c r="G692" s="124"/>
      <c r="H692" s="82"/>
      <c r="I692" s="125"/>
      <c r="J692" s="125"/>
      <c r="K692" s="126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22"/>
      <c r="E693" s="123"/>
      <c r="F693" s="82"/>
      <c r="G693" s="124"/>
      <c r="H693" s="82"/>
      <c r="I693" s="125"/>
      <c r="J693" s="125"/>
      <c r="K693" s="126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22"/>
      <c r="E694" s="123"/>
      <c r="F694" s="82"/>
      <c r="G694" s="124"/>
      <c r="H694" s="82"/>
      <c r="I694" s="125"/>
      <c r="J694" s="125"/>
      <c r="K694" s="126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22"/>
      <c r="E695" s="123"/>
      <c r="F695" s="82"/>
      <c r="G695" s="124"/>
      <c r="H695" s="82"/>
      <c r="I695" s="125"/>
      <c r="J695" s="125"/>
      <c r="K695" s="126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22"/>
      <c r="E696" s="123"/>
      <c r="F696" s="82"/>
      <c r="G696" s="124"/>
      <c r="H696" s="82"/>
      <c r="I696" s="125"/>
      <c r="J696" s="125"/>
      <c r="K696" s="126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22"/>
      <c r="E697" s="123"/>
      <c r="F697" s="82"/>
      <c r="G697" s="124"/>
      <c r="H697" s="82"/>
      <c r="I697" s="125"/>
      <c r="J697" s="125"/>
      <c r="K697" s="126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22"/>
      <c r="E698" s="123"/>
      <c r="F698" s="82"/>
      <c r="G698" s="124"/>
      <c r="H698" s="82"/>
      <c r="I698" s="125"/>
      <c r="J698" s="125"/>
      <c r="K698" s="126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22"/>
      <c r="E699" s="123"/>
      <c r="F699" s="82"/>
      <c r="G699" s="124"/>
      <c r="H699" s="82"/>
      <c r="I699" s="125"/>
      <c r="J699" s="125"/>
      <c r="K699" s="126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22"/>
      <c r="E700" s="123"/>
      <c r="F700" s="82"/>
      <c r="G700" s="124"/>
      <c r="H700" s="82"/>
      <c r="I700" s="125"/>
      <c r="J700" s="125"/>
      <c r="K700" s="126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22"/>
      <c r="E701" s="123"/>
      <c r="F701" s="82"/>
      <c r="G701" s="124"/>
      <c r="H701" s="82"/>
      <c r="I701" s="125"/>
      <c r="J701" s="125"/>
      <c r="K701" s="126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22"/>
      <c r="E702" s="123"/>
      <c r="F702" s="82"/>
      <c r="G702" s="124"/>
      <c r="H702" s="82"/>
      <c r="I702" s="125"/>
      <c r="J702" s="125"/>
      <c r="K702" s="126" t="str">
        <f t="shared" ref="K702:K765" si="11">IFERROR(IF($J702&lt;&gt;"",$H702/$J702," "),"")</f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22"/>
      <c r="E703" s="123"/>
      <c r="F703" s="82"/>
      <c r="G703" s="124"/>
      <c r="H703" s="82"/>
      <c r="I703" s="125"/>
      <c r="J703" s="125"/>
      <c r="K703" s="126" t="str">
        <f t="shared" si="11"/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22"/>
      <c r="E704" s="123"/>
      <c r="F704" s="82"/>
      <c r="G704" s="124"/>
      <c r="H704" s="82"/>
      <c r="I704" s="125"/>
      <c r="J704" s="125"/>
      <c r="K704" s="126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22"/>
      <c r="E705" s="123"/>
      <c r="F705" s="82"/>
      <c r="G705" s="124"/>
      <c r="H705" s="82"/>
      <c r="I705" s="125"/>
      <c r="J705" s="125"/>
      <c r="K705" s="126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22"/>
      <c r="E706" s="123"/>
      <c r="F706" s="82"/>
      <c r="G706" s="124"/>
      <c r="H706" s="82"/>
      <c r="I706" s="125"/>
      <c r="J706" s="125"/>
      <c r="K706" s="126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22"/>
      <c r="E707" s="123"/>
      <c r="F707" s="82"/>
      <c r="G707" s="124"/>
      <c r="H707" s="82"/>
      <c r="I707" s="125"/>
      <c r="J707" s="125"/>
      <c r="K707" s="126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22"/>
      <c r="E708" s="123"/>
      <c r="F708" s="82"/>
      <c r="G708" s="124"/>
      <c r="H708" s="82"/>
      <c r="I708" s="125"/>
      <c r="J708" s="125"/>
      <c r="K708" s="126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22"/>
      <c r="E709" s="123"/>
      <c r="F709" s="82"/>
      <c r="G709" s="124"/>
      <c r="H709" s="82"/>
      <c r="I709" s="125"/>
      <c r="J709" s="125"/>
      <c r="K709" s="126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22"/>
      <c r="E710" s="123"/>
      <c r="F710" s="82"/>
      <c r="G710" s="124"/>
      <c r="H710" s="82"/>
      <c r="I710" s="125"/>
      <c r="J710" s="125"/>
      <c r="K710" s="126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22"/>
      <c r="E711" s="123"/>
      <c r="F711" s="82"/>
      <c r="G711" s="124"/>
      <c r="H711" s="82"/>
      <c r="I711" s="125"/>
      <c r="J711" s="125"/>
      <c r="K711" s="126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22"/>
      <c r="E712" s="123"/>
      <c r="F712" s="82"/>
      <c r="G712" s="124"/>
      <c r="H712" s="82"/>
      <c r="I712" s="125"/>
      <c r="J712" s="125"/>
      <c r="K712" s="126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22"/>
      <c r="E713" s="123"/>
      <c r="F713" s="82"/>
      <c r="G713" s="124"/>
      <c r="H713" s="82"/>
      <c r="I713" s="125"/>
      <c r="J713" s="125"/>
      <c r="K713" s="126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22"/>
      <c r="E714" s="123"/>
      <c r="F714" s="82"/>
      <c r="G714" s="124"/>
      <c r="H714" s="82"/>
      <c r="I714" s="125"/>
      <c r="J714" s="125"/>
      <c r="K714" s="126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22"/>
      <c r="E715" s="123"/>
      <c r="F715" s="82"/>
      <c r="G715" s="124"/>
      <c r="H715" s="82"/>
      <c r="I715" s="125"/>
      <c r="J715" s="125"/>
      <c r="K715" s="126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22"/>
      <c r="E716" s="123"/>
      <c r="F716" s="82"/>
      <c r="G716" s="124"/>
      <c r="H716" s="82"/>
      <c r="I716" s="125"/>
      <c r="J716" s="125"/>
      <c r="K716" s="126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22"/>
      <c r="E717" s="123"/>
      <c r="F717" s="82"/>
      <c r="G717" s="124"/>
      <c r="H717" s="82"/>
      <c r="I717" s="125"/>
      <c r="J717" s="125"/>
      <c r="K717" s="126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22"/>
      <c r="E718" s="123"/>
      <c r="F718" s="82"/>
      <c r="G718" s="124"/>
      <c r="H718" s="82"/>
      <c r="I718" s="125"/>
      <c r="J718" s="125"/>
      <c r="K718" s="126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22"/>
      <c r="E719" s="123"/>
      <c r="F719" s="82"/>
      <c r="G719" s="124"/>
      <c r="H719" s="82"/>
      <c r="I719" s="125"/>
      <c r="J719" s="125"/>
      <c r="K719" s="126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22"/>
      <c r="E720" s="123"/>
      <c r="F720" s="82"/>
      <c r="G720" s="124"/>
      <c r="H720" s="82"/>
      <c r="I720" s="125"/>
      <c r="J720" s="125"/>
      <c r="K720" s="126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22"/>
      <c r="E721" s="123"/>
      <c r="F721" s="82"/>
      <c r="G721" s="124"/>
      <c r="H721" s="82"/>
      <c r="I721" s="125"/>
      <c r="J721" s="125"/>
      <c r="K721" s="126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22"/>
      <c r="E722" s="123"/>
      <c r="F722" s="82"/>
      <c r="G722" s="124"/>
      <c r="H722" s="82"/>
      <c r="I722" s="125"/>
      <c r="J722" s="125"/>
      <c r="K722" s="126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22"/>
      <c r="E723" s="123"/>
      <c r="F723" s="82"/>
      <c r="G723" s="124"/>
      <c r="H723" s="82"/>
      <c r="I723" s="125"/>
      <c r="J723" s="125"/>
      <c r="K723" s="126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22"/>
      <c r="E724" s="123"/>
      <c r="F724" s="82"/>
      <c r="G724" s="124"/>
      <c r="H724" s="82"/>
      <c r="I724" s="125"/>
      <c r="J724" s="125"/>
      <c r="K724" s="126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22"/>
      <c r="E725" s="123"/>
      <c r="F725" s="82"/>
      <c r="G725" s="124"/>
      <c r="H725" s="82"/>
      <c r="I725" s="125"/>
      <c r="J725" s="125"/>
      <c r="K725" s="126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22"/>
      <c r="E726" s="123"/>
      <c r="F726" s="82"/>
      <c r="G726" s="124"/>
      <c r="H726" s="82"/>
      <c r="I726" s="125"/>
      <c r="J726" s="125"/>
      <c r="K726" s="126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22"/>
      <c r="E727" s="123"/>
      <c r="F727" s="82"/>
      <c r="G727" s="124"/>
      <c r="H727" s="82"/>
      <c r="I727" s="125"/>
      <c r="J727" s="125"/>
      <c r="K727" s="126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22"/>
      <c r="E728" s="123"/>
      <c r="F728" s="82"/>
      <c r="G728" s="124"/>
      <c r="H728" s="82"/>
      <c r="I728" s="125"/>
      <c r="J728" s="125"/>
      <c r="K728" s="126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22"/>
      <c r="E729" s="123"/>
      <c r="F729" s="82"/>
      <c r="G729" s="124"/>
      <c r="H729" s="82"/>
      <c r="I729" s="125"/>
      <c r="J729" s="125"/>
      <c r="K729" s="126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22"/>
      <c r="E730" s="123"/>
      <c r="F730" s="82"/>
      <c r="G730" s="124"/>
      <c r="H730" s="82"/>
      <c r="I730" s="125"/>
      <c r="J730" s="125"/>
      <c r="K730" s="126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22"/>
      <c r="E731" s="123"/>
      <c r="F731" s="82"/>
      <c r="G731" s="124"/>
      <c r="H731" s="82"/>
      <c r="I731" s="125"/>
      <c r="J731" s="125"/>
      <c r="K731" s="126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22"/>
      <c r="E732" s="123"/>
      <c r="F732" s="82"/>
      <c r="G732" s="124"/>
      <c r="H732" s="82"/>
      <c r="I732" s="125"/>
      <c r="J732" s="125"/>
      <c r="K732" s="126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22"/>
      <c r="E733" s="123"/>
      <c r="F733" s="82"/>
      <c r="G733" s="124"/>
      <c r="H733" s="82"/>
      <c r="I733" s="125"/>
      <c r="J733" s="125"/>
      <c r="K733" s="126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22"/>
      <c r="E734" s="123"/>
      <c r="F734" s="82"/>
      <c r="G734" s="124"/>
      <c r="H734" s="82"/>
      <c r="I734" s="125"/>
      <c r="J734" s="125"/>
      <c r="K734" s="126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22"/>
      <c r="E735" s="123"/>
      <c r="F735" s="82"/>
      <c r="G735" s="124"/>
      <c r="H735" s="82"/>
      <c r="I735" s="125"/>
      <c r="J735" s="125"/>
      <c r="K735" s="126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22"/>
      <c r="E736" s="123"/>
      <c r="F736" s="82"/>
      <c r="G736" s="124"/>
      <c r="H736" s="82"/>
      <c r="I736" s="125"/>
      <c r="J736" s="125"/>
      <c r="K736" s="126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22"/>
      <c r="E737" s="123"/>
      <c r="F737" s="82"/>
      <c r="G737" s="124"/>
      <c r="H737" s="82"/>
      <c r="I737" s="125"/>
      <c r="J737" s="125"/>
      <c r="K737" s="126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22"/>
      <c r="E738" s="123"/>
      <c r="F738" s="82"/>
      <c r="G738" s="124"/>
      <c r="H738" s="82"/>
      <c r="I738" s="125"/>
      <c r="J738" s="125"/>
      <c r="K738" s="126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22"/>
      <c r="E739" s="123"/>
      <c r="F739" s="82"/>
      <c r="G739" s="124"/>
      <c r="H739" s="82"/>
      <c r="I739" s="125"/>
      <c r="J739" s="125"/>
      <c r="K739" s="126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22"/>
      <c r="E740" s="123"/>
      <c r="F740" s="82"/>
      <c r="G740" s="124"/>
      <c r="H740" s="82"/>
      <c r="I740" s="125"/>
      <c r="J740" s="125"/>
      <c r="K740" s="126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22"/>
      <c r="E741" s="123"/>
      <c r="F741" s="82"/>
      <c r="G741" s="124"/>
      <c r="H741" s="82"/>
      <c r="I741" s="125"/>
      <c r="J741" s="125"/>
      <c r="K741" s="126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22"/>
      <c r="E742" s="123"/>
      <c r="F742" s="82"/>
      <c r="G742" s="124"/>
      <c r="H742" s="82"/>
      <c r="I742" s="125"/>
      <c r="J742" s="125"/>
      <c r="K742" s="126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22"/>
      <c r="E743" s="123"/>
      <c r="F743" s="82"/>
      <c r="G743" s="124"/>
      <c r="H743" s="82"/>
      <c r="I743" s="125"/>
      <c r="J743" s="125"/>
      <c r="K743" s="126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22"/>
      <c r="E744" s="123"/>
      <c r="F744" s="82"/>
      <c r="G744" s="124"/>
      <c r="H744" s="82"/>
      <c r="I744" s="125"/>
      <c r="J744" s="125"/>
      <c r="K744" s="126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22"/>
      <c r="E745" s="123"/>
      <c r="F745" s="82"/>
      <c r="G745" s="124"/>
      <c r="H745" s="82"/>
      <c r="I745" s="125"/>
      <c r="J745" s="125"/>
      <c r="K745" s="126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22"/>
      <c r="E746" s="123"/>
      <c r="F746" s="82"/>
      <c r="G746" s="124"/>
      <c r="H746" s="82"/>
      <c r="I746" s="125"/>
      <c r="J746" s="125"/>
      <c r="K746" s="126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22"/>
      <c r="E747" s="123"/>
      <c r="F747" s="82"/>
      <c r="G747" s="124"/>
      <c r="H747" s="82"/>
      <c r="I747" s="125"/>
      <c r="J747" s="125"/>
      <c r="K747" s="126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22"/>
      <c r="E748" s="123"/>
      <c r="F748" s="82"/>
      <c r="G748" s="124"/>
      <c r="H748" s="82"/>
      <c r="I748" s="125"/>
      <c r="J748" s="125"/>
      <c r="K748" s="126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22"/>
      <c r="E749" s="123"/>
      <c r="F749" s="82"/>
      <c r="G749" s="124"/>
      <c r="H749" s="82"/>
      <c r="I749" s="125"/>
      <c r="J749" s="125"/>
      <c r="K749" s="126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22"/>
      <c r="E750" s="123"/>
      <c r="F750" s="82"/>
      <c r="G750" s="124"/>
      <c r="H750" s="82"/>
      <c r="I750" s="125"/>
      <c r="J750" s="125"/>
      <c r="K750" s="126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22"/>
      <c r="E751" s="123"/>
      <c r="F751" s="82"/>
      <c r="G751" s="124"/>
      <c r="H751" s="82"/>
      <c r="I751" s="125"/>
      <c r="J751" s="125"/>
      <c r="K751" s="126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22"/>
      <c r="E752" s="123"/>
      <c r="F752" s="82"/>
      <c r="G752" s="124"/>
      <c r="H752" s="82"/>
      <c r="I752" s="125"/>
      <c r="J752" s="125"/>
      <c r="K752" s="126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22"/>
      <c r="E753" s="123"/>
      <c r="F753" s="82"/>
      <c r="G753" s="124"/>
      <c r="H753" s="82"/>
      <c r="I753" s="125"/>
      <c r="J753" s="125"/>
      <c r="K753" s="126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22"/>
      <c r="E754" s="123"/>
      <c r="F754" s="82"/>
      <c r="G754" s="124"/>
      <c r="H754" s="82"/>
      <c r="I754" s="125"/>
      <c r="J754" s="125"/>
      <c r="K754" s="126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22"/>
      <c r="E755" s="123"/>
      <c r="F755" s="82"/>
      <c r="G755" s="124"/>
      <c r="H755" s="82"/>
      <c r="I755" s="125"/>
      <c r="J755" s="125"/>
      <c r="K755" s="126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22"/>
      <c r="E756" s="123"/>
      <c r="F756" s="82"/>
      <c r="G756" s="124"/>
      <c r="H756" s="82"/>
      <c r="I756" s="125"/>
      <c r="J756" s="125"/>
      <c r="K756" s="126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22"/>
      <c r="E757" s="123"/>
      <c r="F757" s="82"/>
      <c r="G757" s="124"/>
      <c r="H757" s="82"/>
      <c r="I757" s="125"/>
      <c r="J757" s="125"/>
      <c r="K757" s="126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22"/>
      <c r="E758" s="123"/>
      <c r="F758" s="82"/>
      <c r="G758" s="124"/>
      <c r="H758" s="82"/>
      <c r="I758" s="125"/>
      <c r="J758" s="125"/>
      <c r="K758" s="126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22"/>
      <c r="E759" s="123"/>
      <c r="F759" s="82"/>
      <c r="G759" s="124"/>
      <c r="H759" s="82"/>
      <c r="I759" s="125"/>
      <c r="J759" s="125"/>
      <c r="K759" s="126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22"/>
      <c r="E760" s="123"/>
      <c r="F760" s="82"/>
      <c r="G760" s="124"/>
      <c r="H760" s="82"/>
      <c r="I760" s="125"/>
      <c r="J760" s="125"/>
      <c r="K760" s="126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22"/>
      <c r="E761" s="123"/>
      <c r="F761" s="82"/>
      <c r="G761" s="124"/>
      <c r="H761" s="82"/>
      <c r="I761" s="125"/>
      <c r="J761" s="125"/>
      <c r="K761" s="126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22"/>
      <c r="E762" s="123"/>
      <c r="F762" s="82"/>
      <c r="G762" s="124"/>
      <c r="H762" s="82"/>
      <c r="I762" s="125"/>
      <c r="J762" s="125"/>
      <c r="K762" s="126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22"/>
      <c r="E763" s="123"/>
      <c r="F763" s="82"/>
      <c r="G763" s="124"/>
      <c r="H763" s="82"/>
      <c r="I763" s="125"/>
      <c r="J763" s="125"/>
      <c r="K763" s="126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22"/>
      <c r="E764" s="123"/>
      <c r="F764" s="82"/>
      <c r="G764" s="124"/>
      <c r="H764" s="82"/>
      <c r="I764" s="125"/>
      <c r="J764" s="125"/>
      <c r="K764" s="126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22"/>
      <c r="E765" s="123"/>
      <c r="F765" s="82"/>
      <c r="G765" s="124"/>
      <c r="H765" s="82"/>
      <c r="I765" s="125"/>
      <c r="J765" s="125"/>
      <c r="K765" s="126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22"/>
      <c r="E766" s="123"/>
      <c r="F766" s="82"/>
      <c r="G766" s="124"/>
      <c r="H766" s="82"/>
      <c r="I766" s="125"/>
      <c r="J766" s="125"/>
      <c r="K766" s="126" t="str">
        <f t="shared" ref="K766:K829" si="12">IFERROR(IF($J766&lt;&gt;"",$H766/$J766," "),"")</f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22"/>
      <c r="E767" s="123"/>
      <c r="F767" s="82"/>
      <c r="G767" s="124"/>
      <c r="H767" s="82"/>
      <c r="I767" s="125"/>
      <c r="J767" s="125"/>
      <c r="K767" s="126" t="str">
        <f t="shared" si="12"/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22"/>
      <c r="E768" s="123"/>
      <c r="F768" s="82"/>
      <c r="G768" s="124"/>
      <c r="H768" s="82"/>
      <c r="I768" s="125"/>
      <c r="J768" s="125"/>
      <c r="K768" s="126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22"/>
      <c r="E769" s="123"/>
      <c r="F769" s="82"/>
      <c r="G769" s="124"/>
      <c r="H769" s="82"/>
      <c r="I769" s="125"/>
      <c r="J769" s="125"/>
      <c r="K769" s="126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22"/>
      <c r="E770" s="123"/>
      <c r="F770" s="82"/>
      <c r="G770" s="124"/>
      <c r="H770" s="82"/>
      <c r="I770" s="125"/>
      <c r="J770" s="125"/>
      <c r="K770" s="126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22"/>
      <c r="E771" s="123"/>
      <c r="F771" s="82"/>
      <c r="G771" s="124"/>
      <c r="H771" s="82"/>
      <c r="I771" s="125"/>
      <c r="J771" s="125"/>
      <c r="K771" s="126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22"/>
      <c r="E772" s="123"/>
      <c r="F772" s="82"/>
      <c r="G772" s="124"/>
      <c r="H772" s="82"/>
      <c r="I772" s="125"/>
      <c r="J772" s="125"/>
      <c r="K772" s="126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22"/>
      <c r="E773" s="123"/>
      <c r="F773" s="82"/>
      <c r="G773" s="124"/>
      <c r="H773" s="82"/>
      <c r="I773" s="125"/>
      <c r="J773" s="125"/>
      <c r="K773" s="126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22"/>
      <c r="E774" s="123"/>
      <c r="F774" s="82"/>
      <c r="G774" s="124"/>
      <c r="H774" s="82"/>
      <c r="I774" s="125"/>
      <c r="J774" s="125"/>
      <c r="K774" s="126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22"/>
      <c r="E775" s="123"/>
      <c r="F775" s="82"/>
      <c r="G775" s="124"/>
      <c r="H775" s="82"/>
      <c r="I775" s="125"/>
      <c r="J775" s="125"/>
      <c r="K775" s="126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22"/>
      <c r="E776" s="123"/>
      <c r="F776" s="82"/>
      <c r="G776" s="124"/>
      <c r="H776" s="82"/>
      <c r="I776" s="125"/>
      <c r="J776" s="125"/>
      <c r="K776" s="126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22"/>
      <c r="E777" s="123"/>
      <c r="F777" s="82"/>
      <c r="G777" s="124"/>
      <c r="H777" s="82"/>
      <c r="I777" s="125"/>
      <c r="J777" s="125"/>
      <c r="K777" s="126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22"/>
      <c r="E778" s="123"/>
      <c r="F778" s="82"/>
      <c r="G778" s="124"/>
      <c r="H778" s="82"/>
      <c r="I778" s="125"/>
      <c r="J778" s="125"/>
      <c r="K778" s="126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22"/>
      <c r="E779" s="123"/>
      <c r="F779" s="82"/>
      <c r="G779" s="124"/>
      <c r="H779" s="82"/>
      <c r="I779" s="125"/>
      <c r="J779" s="125"/>
      <c r="K779" s="126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22"/>
      <c r="E780" s="123"/>
      <c r="F780" s="82"/>
      <c r="G780" s="124"/>
      <c r="H780" s="82"/>
      <c r="I780" s="125"/>
      <c r="J780" s="125"/>
      <c r="K780" s="126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22"/>
      <c r="E781" s="123"/>
      <c r="F781" s="82"/>
      <c r="G781" s="124"/>
      <c r="H781" s="82"/>
      <c r="I781" s="125"/>
      <c r="J781" s="125"/>
      <c r="K781" s="126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22"/>
      <c r="E782" s="123"/>
      <c r="F782" s="82"/>
      <c r="G782" s="124"/>
      <c r="H782" s="82"/>
      <c r="I782" s="125"/>
      <c r="J782" s="125"/>
      <c r="K782" s="126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22"/>
      <c r="E783" s="123"/>
      <c r="F783" s="82"/>
      <c r="G783" s="124"/>
      <c r="H783" s="82"/>
      <c r="I783" s="125"/>
      <c r="J783" s="125"/>
      <c r="K783" s="126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22"/>
      <c r="E784" s="123"/>
      <c r="F784" s="82"/>
      <c r="G784" s="124"/>
      <c r="H784" s="82"/>
      <c r="I784" s="125"/>
      <c r="J784" s="125"/>
      <c r="K784" s="126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22"/>
      <c r="E785" s="123"/>
      <c r="F785" s="82"/>
      <c r="G785" s="124"/>
      <c r="H785" s="82"/>
      <c r="I785" s="125"/>
      <c r="J785" s="125"/>
      <c r="K785" s="126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22"/>
      <c r="E786" s="123"/>
      <c r="F786" s="82"/>
      <c r="G786" s="124"/>
      <c r="H786" s="82"/>
      <c r="I786" s="125"/>
      <c r="J786" s="125"/>
      <c r="K786" s="126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22"/>
      <c r="E787" s="123"/>
      <c r="F787" s="82"/>
      <c r="G787" s="124"/>
      <c r="H787" s="82"/>
      <c r="I787" s="125"/>
      <c r="J787" s="125"/>
      <c r="K787" s="126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22"/>
      <c r="E788" s="123"/>
      <c r="F788" s="82"/>
      <c r="G788" s="124"/>
      <c r="H788" s="82"/>
      <c r="I788" s="125"/>
      <c r="J788" s="125"/>
      <c r="K788" s="126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22"/>
      <c r="E789" s="123"/>
      <c r="F789" s="82"/>
      <c r="G789" s="124"/>
      <c r="H789" s="82"/>
      <c r="I789" s="125"/>
      <c r="J789" s="125"/>
      <c r="K789" s="126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22"/>
      <c r="E790" s="123"/>
      <c r="F790" s="82"/>
      <c r="G790" s="124"/>
      <c r="H790" s="82"/>
      <c r="I790" s="125"/>
      <c r="J790" s="125"/>
      <c r="K790" s="126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22"/>
      <c r="E791" s="123"/>
      <c r="F791" s="82"/>
      <c r="G791" s="124"/>
      <c r="H791" s="82"/>
      <c r="I791" s="125"/>
      <c r="J791" s="125"/>
      <c r="K791" s="126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22"/>
      <c r="E792" s="123"/>
      <c r="F792" s="82"/>
      <c r="G792" s="124"/>
      <c r="H792" s="82"/>
      <c r="I792" s="125"/>
      <c r="J792" s="125"/>
      <c r="K792" s="126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22"/>
      <c r="E793" s="123"/>
      <c r="F793" s="82"/>
      <c r="G793" s="124"/>
      <c r="H793" s="82"/>
      <c r="I793" s="125"/>
      <c r="J793" s="125"/>
      <c r="K793" s="126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22"/>
      <c r="E794" s="123"/>
      <c r="F794" s="82"/>
      <c r="G794" s="124"/>
      <c r="H794" s="82"/>
      <c r="I794" s="125"/>
      <c r="J794" s="125"/>
      <c r="K794" s="126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22"/>
      <c r="E795" s="123"/>
      <c r="F795" s="82"/>
      <c r="G795" s="124"/>
      <c r="H795" s="82"/>
      <c r="I795" s="125"/>
      <c r="J795" s="125"/>
      <c r="K795" s="126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22"/>
      <c r="E796" s="123"/>
      <c r="F796" s="82"/>
      <c r="G796" s="124"/>
      <c r="H796" s="82"/>
      <c r="I796" s="125"/>
      <c r="J796" s="125"/>
      <c r="K796" s="126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22"/>
      <c r="E797" s="123"/>
      <c r="F797" s="82"/>
      <c r="G797" s="124"/>
      <c r="H797" s="82"/>
      <c r="I797" s="125"/>
      <c r="J797" s="125"/>
      <c r="K797" s="126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22"/>
      <c r="E798" s="123"/>
      <c r="F798" s="82"/>
      <c r="G798" s="124"/>
      <c r="H798" s="82"/>
      <c r="I798" s="125"/>
      <c r="J798" s="125"/>
      <c r="K798" s="126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22"/>
      <c r="E799" s="123"/>
      <c r="F799" s="82"/>
      <c r="G799" s="124"/>
      <c r="H799" s="82"/>
      <c r="I799" s="125"/>
      <c r="J799" s="125"/>
      <c r="K799" s="126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22"/>
      <c r="E800" s="123"/>
      <c r="F800" s="82"/>
      <c r="G800" s="124"/>
      <c r="H800" s="82"/>
      <c r="I800" s="125"/>
      <c r="J800" s="125"/>
      <c r="K800" s="126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22"/>
      <c r="E801" s="123"/>
      <c r="F801" s="82"/>
      <c r="G801" s="124"/>
      <c r="H801" s="82"/>
      <c r="I801" s="125"/>
      <c r="J801" s="125"/>
      <c r="K801" s="126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22"/>
      <c r="E802" s="123"/>
      <c r="F802" s="82"/>
      <c r="G802" s="124"/>
      <c r="H802" s="82"/>
      <c r="I802" s="125"/>
      <c r="J802" s="125"/>
      <c r="K802" s="126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22"/>
      <c r="E803" s="123"/>
      <c r="F803" s="82"/>
      <c r="G803" s="124"/>
      <c r="H803" s="82"/>
      <c r="I803" s="125"/>
      <c r="J803" s="125"/>
      <c r="K803" s="126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22"/>
      <c r="E804" s="123"/>
      <c r="F804" s="82"/>
      <c r="G804" s="124"/>
      <c r="H804" s="82"/>
      <c r="I804" s="125"/>
      <c r="J804" s="125"/>
      <c r="K804" s="126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22"/>
      <c r="E805" s="123"/>
      <c r="F805" s="82"/>
      <c r="G805" s="124"/>
      <c r="H805" s="82"/>
      <c r="I805" s="125"/>
      <c r="J805" s="125"/>
      <c r="K805" s="126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22"/>
      <c r="E806" s="123"/>
      <c r="F806" s="82"/>
      <c r="G806" s="124"/>
      <c r="H806" s="82"/>
      <c r="I806" s="125"/>
      <c r="J806" s="125"/>
      <c r="K806" s="126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22"/>
      <c r="E807" s="123"/>
      <c r="F807" s="82"/>
      <c r="G807" s="124"/>
      <c r="H807" s="82"/>
      <c r="I807" s="125"/>
      <c r="J807" s="125"/>
      <c r="K807" s="126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22"/>
      <c r="E808" s="123"/>
      <c r="F808" s="82"/>
      <c r="G808" s="124"/>
      <c r="H808" s="82"/>
      <c r="I808" s="125"/>
      <c r="J808" s="125"/>
      <c r="K808" s="126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22"/>
      <c r="E809" s="123"/>
      <c r="F809" s="82"/>
      <c r="G809" s="124"/>
      <c r="H809" s="82"/>
      <c r="I809" s="125"/>
      <c r="J809" s="125"/>
      <c r="K809" s="126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22"/>
      <c r="E810" s="123"/>
      <c r="F810" s="82"/>
      <c r="G810" s="124"/>
      <c r="H810" s="82"/>
      <c r="I810" s="125"/>
      <c r="J810" s="125"/>
      <c r="K810" s="126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22"/>
      <c r="E811" s="123"/>
      <c r="F811" s="82"/>
      <c r="G811" s="124"/>
      <c r="H811" s="82"/>
      <c r="I811" s="125"/>
      <c r="J811" s="125"/>
      <c r="K811" s="126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22"/>
      <c r="E812" s="123"/>
      <c r="F812" s="82"/>
      <c r="G812" s="124"/>
      <c r="H812" s="82"/>
      <c r="I812" s="125"/>
      <c r="J812" s="125"/>
      <c r="K812" s="126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22"/>
      <c r="E813" s="123"/>
      <c r="F813" s="82"/>
      <c r="G813" s="124"/>
      <c r="H813" s="82"/>
      <c r="I813" s="125"/>
      <c r="J813" s="125"/>
      <c r="K813" s="126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22"/>
      <c r="E814" s="123"/>
      <c r="F814" s="82"/>
      <c r="G814" s="124"/>
      <c r="H814" s="82"/>
      <c r="I814" s="125"/>
      <c r="J814" s="125"/>
      <c r="K814" s="126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22"/>
      <c r="E815" s="123"/>
      <c r="F815" s="82"/>
      <c r="G815" s="124"/>
      <c r="H815" s="82"/>
      <c r="I815" s="125"/>
      <c r="J815" s="125"/>
      <c r="K815" s="126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22"/>
      <c r="E816" s="123"/>
      <c r="F816" s="82"/>
      <c r="G816" s="124"/>
      <c r="H816" s="82"/>
      <c r="I816" s="125"/>
      <c r="J816" s="125"/>
      <c r="K816" s="126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22"/>
      <c r="E817" s="123"/>
      <c r="F817" s="82"/>
      <c r="G817" s="124"/>
      <c r="H817" s="82"/>
      <c r="I817" s="125"/>
      <c r="J817" s="125"/>
      <c r="K817" s="126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22"/>
      <c r="E818" s="123"/>
      <c r="F818" s="82"/>
      <c r="G818" s="124"/>
      <c r="H818" s="82"/>
      <c r="I818" s="125"/>
      <c r="J818" s="125"/>
      <c r="K818" s="126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22"/>
      <c r="E819" s="123"/>
      <c r="F819" s="82"/>
      <c r="G819" s="124"/>
      <c r="H819" s="82"/>
      <c r="I819" s="125"/>
      <c r="J819" s="125"/>
      <c r="K819" s="126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22"/>
      <c r="E820" s="123"/>
      <c r="F820" s="82"/>
      <c r="G820" s="124"/>
      <c r="H820" s="82"/>
      <c r="I820" s="125"/>
      <c r="J820" s="125"/>
      <c r="K820" s="126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22"/>
      <c r="E821" s="123"/>
      <c r="F821" s="82"/>
      <c r="G821" s="124"/>
      <c r="H821" s="82"/>
      <c r="I821" s="125"/>
      <c r="J821" s="125"/>
      <c r="K821" s="126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22"/>
      <c r="E822" s="123"/>
      <c r="F822" s="82"/>
      <c r="G822" s="124"/>
      <c r="H822" s="82"/>
      <c r="I822" s="125"/>
      <c r="J822" s="125"/>
      <c r="K822" s="126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22"/>
      <c r="E823" s="123"/>
      <c r="F823" s="82"/>
      <c r="G823" s="124"/>
      <c r="H823" s="82"/>
      <c r="I823" s="125"/>
      <c r="J823" s="125"/>
      <c r="K823" s="126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22"/>
      <c r="E824" s="123"/>
      <c r="F824" s="82"/>
      <c r="G824" s="124"/>
      <c r="H824" s="82"/>
      <c r="I824" s="125"/>
      <c r="J824" s="125"/>
      <c r="K824" s="126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22"/>
      <c r="E825" s="123"/>
      <c r="F825" s="82"/>
      <c r="G825" s="124"/>
      <c r="H825" s="82"/>
      <c r="I825" s="125"/>
      <c r="J825" s="125"/>
      <c r="K825" s="126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22"/>
      <c r="E826" s="123"/>
      <c r="F826" s="82"/>
      <c r="G826" s="124"/>
      <c r="H826" s="82"/>
      <c r="I826" s="125"/>
      <c r="J826" s="125"/>
      <c r="K826" s="126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22"/>
      <c r="E827" s="123"/>
      <c r="F827" s="82"/>
      <c r="G827" s="124"/>
      <c r="H827" s="82"/>
      <c r="I827" s="125"/>
      <c r="J827" s="125"/>
      <c r="K827" s="126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22"/>
      <c r="E828" s="123"/>
      <c r="F828" s="82"/>
      <c r="G828" s="124"/>
      <c r="H828" s="82"/>
      <c r="I828" s="125"/>
      <c r="J828" s="125"/>
      <c r="K828" s="126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22"/>
      <c r="E829" s="123"/>
      <c r="F829" s="82"/>
      <c r="G829" s="124"/>
      <c r="H829" s="82"/>
      <c r="I829" s="125"/>
      <c r="J829" s="125"/>
      <c r="K829" s="126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22"/>
      <c r="E830" s="123"/>
      <c r="F830" s="82"/>
      <c r="G830" s="124"/>
      <c r="H830" s="82"/>
      <c r="I830" s="125"/>
      <c r="J830" s="125"/>
      <c r="K830" s="126" t="str">
        <f t="shared" ref="K830:K893" si="13">IFERROR(IF($J830&lt;&gt;"",$H830/$J830," "),"")</f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22"/>
      <c r="E831" s="123"/>
      <c r="F831" s="82"/>
      <c r="G831" s="124"/>
      <c r="H831" s="82"/>
      <c r="I831" s="125"/>
      <c r="J831" s="125"/>
      <c r="K831" s="126" t="str">
        <f t="shared" si="13"/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22"/>
      <c r="E832" s="123"/>
      <c r="F832" s="82"/>
      <c r="G832" s="124"/>
      <c r="H832" s="82"/>
      <c r="I832" s="125"/>
      <c r="J832" s="125"/>
      <c r="K832" s="126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22"/>
      <c r="E833" s="123"/>
      <c r="F833" s="82"/>
      <c r="G833" s="124"/>
      <c r="H833" s="82"/>
      <c r="I833" s="125"/>
      <c r="J833" s="125"/>
      <c r="K833" s="126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22"/>
      <c r="E834" s="123"/>
      <c r="F834" s="82"/>
      <c r="G834" s="124"/>
      <c r="H834" s="82"/>
      <c r="I834" s="125"/>
      <c r="J834" s="125"/>
      <c r="K834" s="126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22"/>
      <c r="E835" s="123"/>
      <c r="F835" s="82"/>
      <c r="G835" s="124"/>
      <c r="H835" s="82"/>
      <c r="I835" s="125"/>
      <c r="J835" s="125"/>
      <c r="K835" s="126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22"/>
      <c r="E836" s="123"/>
      <c r="F836" s="82"/>
      <c r="G836" s="124"/>
      <c r="H836" s="82"/>
      <c r="I836" s="125"/>
      <c r="J836" s="125"/>
      <c r="K836" s="126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22"/>
      <c r="E837" s="123"/>
      <c r="F837" s="82"/>
      <c r="G837" s="124"/>
      <c r="H837" s="82"/>
      <c r="I837" s="125"/>
      <c r="J837" s="125"/>
      <c r="K837" s="126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22"/>
      <c r="E838" s="123"/>
      <c r="F838" s="82"/>
      <c r="G838" s="124"/>
      <c r="H838" s="82"/>
      <c r="I838" s="125"/>
      <c r="J838" s="125"/>
      <c r="K838" s="126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22"/>
      <c r="E839" s="123"/>
      <c r="F839" s="82"/>
      <c r="G839" s="124"/>
      <c r="H839" s="82"/>
      <c r="I839" s="125"/>
      <c r="J839" s="125"/>
      <c r="K839" s="126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22"/>
      <c r="E840" s="123"/>
      <c r="F840" s="82"/>
      <c r="G840" s="124"/>
      <c r="H840" s="82"/>
      <c r="I840" s="125"/>
      <c r="J840" s="125"/>
      <c r="K840" s="126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22"/>
      <c r="E841" s="123"/>
      <c r="F841" s="82"/>
      <c r="G841" s="124"/>
      <c r="H841" s="82"/>
      <c r="I841" s="125"/>
      <c r="J841" s="125"/>
      <c r="K841" s="126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22"/>
      <c r="E842" s="123"/>
      <c r="F842" s="82"/>
      <c r="G842" s="124"/>
      <c r="H842" s="82"/>
      <c r="I842" s="125"/>
      <c r="J842" s="125"/>
      <c r="K842" s="126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22"/>
      <c r="E843" s="123"/>
      <c r="F843" s="82"/>
      <c r="G843" s="124"/>
      <c r="H843" s="82"/>
      <c r="I843" s="125"/>
      <c r="J843" s="125"/>
      <c r="K843" s="126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22"/>
      <c r="E844" s="123"/>
      <c r="F844" s="82"/>
      <c r="G844" s="124"/>
      <c r="H844" s="82"/>
      <c r="I844" s="125"/>
      <c r="J844" s="125"/>
      <c r="K844" s="126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22"/>
      <c r="E845" s="123"/>
      <c r="F845" s="82"/>
      <c r="G845" s="124"/>
      <c r="H845" s="82"/>
      <c r="I845" s="125"/>
      <c r="J845" s="125"/>
      <c r="K845" s="126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22"/>
      <c r="E846" s="123"/>
      <c r="F846" s="82"/>
      <c r="G846" s="124"/>
      <c r="H846" s="82"/>
      <c r="I846" s="125"/>
      <c r="J846" s="125"/>
      <c r="K846" s="126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22"/>
      <c r="E847" s="123"/>
      <c r="F847" s="82"/>
      <c r="G847" s="124"/>
      <c r="H847" s="82"/>
      <c r="I847" s="125"/>
      <c r="J847" s="125"/>
      <c r="K847" s="126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22"/>
      <c r="E848" s="123"/>
      <c r="F848" s="82"/>
      <c r="G848" s="124"/>
      <c r="H848" s="82"/>
      <c r="I848" s="125"/>
      <c r="J848" s="125"/>
      <c r="K848" s="126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22"/>
      <c r="E849" s="123"/>
      <c r="F849" s="82"/>
      <c r="G849" s="124"/>
      <c r="H849" s="82"/>
      <c r="I849" s="125"/>
      <c r="J849" s="125"/>
      <c r="K849" s="126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22"/>
      <c r="E850" s="123"/>
      <c r="F850" s="82"/>
      <c r="G850" s="124"/>
      <c r="H850" s="82"/>
      <c r="I850" s="125"/>
      <c r="J850" s="125"/>
      <c r="K850" s="126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22"/>
      <c r="E851" s="123"/>
      <c r="F851" s="82"/>
      <c r="G851" s="124"/>
      <c r="H851" s="82"/>
      <c r="I851" s="125"/>
      <c r="J851" s="125"/>
      <c r="K851" s="126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22"/>
      <c r="E852" s="123"/>
      <c r="F852" s="82"/>
      <c r="G852" s="124"/>
      <c r="H852" s="82"/>
      <c r="I852" s="125"/>
      <c r="J852" s="125"/>
      <c r="K852" s="126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22"/>
      <c r="E853" s="123"/>
      <c r="F853" s="82"/>
      <c r="G853" s="124"/>
      <c r="H853" s="82"/>
      <c r="I853" s="125"/>
      <c r="J853" s="125"/>
      <c r="K853" s="126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22"/>
      <c r="E854" s="123"/>
      <c r="F854" s="82"/>
      <c r="G854" s="124"/>
      <c r="H854" s="82"/>
      <c r="I854" s="125"/>
      <c r="J854" s="125"/>
      <c r="K854" s="126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22"/>
      <c r="E855" s="123"/>
      <c r="F855" s="82"/>
      <c r="G855" s="124"/>
      <c r="H855" s="82"/>
      <c r="I855" s="125"/>
      <c r="J855" s="125"/>
      <c r="K855" s="126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22"/>
      <c r="E856" s="123"/>
      <c r="F856" s="82"/>
      <c r="G856" s="124"/>
      <c r="H856" s="82"/>
      <c r="I856" s="125"/>
      <c r="J856" s="125"/>
      <c r="K856" s="126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22"/>
      <c r="E857" s="123"/>
      <c r="F857" s="82"/>
      <c r="G857" s="124"/>
      <c r="H857" s="82"/>
      <c r="I857" s="125"/>
      <c r="J857" s="125"/>
      <c r="K857" s="126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22"/>
      <c r="E858" s="123"/>
      <c r="F858" s="82"/>
      <c r="G858" s="124"/>
      <c r="H858" s="82"/>
      <c r="I858" s="125"/>
      <c r="J858" s="125"/>
      <c r="K858" s="126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22"/>
      <c r="E859" s="123"/>
      <c r="F859" s="82"/>
      <c r="G859" s="124"/>
      <c r="H859" s="82"/>
      <c r="I859" s="125"/>
      <c r="J859" s="125"/>
      <c r="K859" s="126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22"/>
      <c r="E860" s="123"/>
      <c r="F860" s="82"/>
      <c r="G860" s="124"/>
      <c r="H860" s="82"/>
      <c r="I860" s="125"/>
      <c r="J860" s="125"/>
      <c r="K860" s="126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22"/>
      <c r="E861" s="123"/>
      <c r="F861" s="82"/>
      <c r="G861" s="124"/>
      <c r="H861" s="82"/>
      <c r="I861" s="125"/>
      <c r="J861" s="125"/>
      <c r="K861" s="126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22"/>
      <c r="E862" s="123"/>
      <c r="F862" s="82"/>
      <c r="G862" s="124"/>
      <c r="H862" s="82"/>
      <c r="I862" s="125"/>
      <c r="J862" s="125"/>
      <c r="K862" s="126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22"/>
      <c r="E863" s="123"/>
      <c r="F863" s="82"/>
      <c r="G863" s="124"/>
      <c r="H863" s="82"/>
      <c r="I863" s="125"/>
      <c r="J863" s="125"/>
      <c r="K863" s="126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22"/>
      <c r="E864" s="123"/>
      <c r="F864" s="82"/>
      <c r="G864" s="124"/>
      <c r="H864" s="82"/>
      <c r="I864" s="125"/>
      <c r="J864" s="125"/>
      <c r="K864" s="126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22"/>
      <c r="E865" s="123"/>
      <c r="F865" s="82"/>
      <c r="G865" s="124"/>
      <c r="H865" s="82"/>
      <c r="I865" s="125"/>
      <c r="J865" s="125"/>
      <c r="K865" s="126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22"/>
      <c r="E866" s="123"/>
      <c r="F866" s="82"/>
      <c r="G866" s="124"/>
      <c r="H866" s="82"/>
      <c r="I866" s="125"/>
      <c r="J866" s="125"/>
      <c r="K866" s="126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22"/>
      <c r="E867" s="123"/>
      <c r="F867" s="82"/>
      <c r="G867" s="124"/>
      <c r="H867" s="82"/>
      <c r="I867" s="125"/>
      <c r="J867" s="125"/>
      <c r="K867" s="126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22"/>
      <c r="E868" s="123"/>
      <c r="F868" s="82"/>
      <c r="G868" s="124"/>
      <c r="H868" s="82"/>
      <c r="I868" s="125"/>
      <c r="J868" s="125"/>
      <c r="K868" s="126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22"/>
      <c r="E869" s="123"/>
      <c r="F869" s="82"/>
      <c r="G869" s="124"/>
      <c r="H869" s="82"/>
      <c r="I869" s="125"/>
      <c r="J869" s="125"/>
      <c r="K869" s="126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22"/>
      <c r="E870" s="123"/>
      <c r="F870" s="82"/>
      <c r="G870" s="124"/>
      <c r="H870" s="82"/>
      <c r="I870" s="125"/>
      <c r="J870" s="125"/>
      <c r="K870" s="126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22"/>
      <c r="E871" s="123"/>
      <c r="F871" s="82"/>
      <c r="G871" s="124"/>
      <c r="H871" s="82"/>
      <c r="I871" s="125"/>
      <c r="J871" s="125"/>
      <c r="K871" s="126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22"/>
      <c r="E872" s="123"/>
      <c r="F872" s="82"/>
      <c r="G872" s="124"/>
      <c r="H872" s="82"/>
      <c r="I872" s="125"/>
      <c r="J872" s="125"/>
      <c r="K872" s="126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22"/>
      <c r="E873" s="123"/>
      <c r="F873" s="82"/>
      <c r="G873" s="124"/>
      <c r="H873" s="82"/>
      <c r="I873" s="125"/>
      <c r="J873" s="125"/>
      <c r="K873" s="126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22"/>
      <c r="E874" s="123"/>
      <c r="F874" s="82"/>
      <c r="G874" s="124"/>
      <c r="H874" s="82"/>
      <c r="I874" s="125"/>
      <c r="J874" s="125"/>
      <c r="K874" s="126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22"/>
      <c r="E875" s="123"/>
      <c r="F875" s="82"/>
      <c r="G875" s="124"/>
      <c r="H875" s="82"/>
      <c r="I875" s="125"/>
      <c r="J875" s="125"/>
      <c r="K875" s="126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22"/>
      <c r="E876" s="123"/>
      <c r="F876" s="82"/>
      <c r="G876" s="124"/>
      <c r="H876" s="82"/>
      <c r="I876" s="125"/>
      <c r="J876" s="125"/>
      <c r="K876" s="126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22"/>
      <c r="E877" s="123"/>
      <c r="F877" s="82"/>
      <c r="G877" s="124"/>
      <c r="H877" s="82"/>
      <c r="I877" s="125"/>
      <c r="J877" s="125"/>
      <c r="K877" s="126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22"/>
      <c r="E878" s="123"/>
      <c r="F878" s="82"/>
      <c r="G878" s="124"/>
      <c r="H878" s="82"/>
      <c r="I878" s="125"/>
      <c r="J878" s="125"/>
      <c r="K878" s="126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22"/>
      <c r="E879" s="123"/>
      <c r="F879" s="82"/>
      <c r="G879" s="124"/>
      <c r="H879" s="82"/>
      <c r="I879" s="125"/>
      <c r="J879" s="125"/>
      <c r="K879" s="126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22"/>
      <c r="E880" s="123"/>
      <c r="F880" s="82"/>
      <c r="G880" s="124"/>
      <c r="H880" s="82"/>
      <c r="I880" s="125"/>
      <c r="J880" s="125"/>
      <c r="K880" s="126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22"/>
      <c r="E881" s="123"/>
      <c r="F881" s="82"/>
      <c r="G881" s="124"/>
      <c r="H881" s="82"/>
      <c r="I881" s="125"/>
      <c r="J881" s="125"/>
      <c r="K881" s="126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22"/>
      <c r="E882" s="123"/>
      <c r="F882" s="82"/>
      <c r="G882" s="124"/>
      <c r="H882" s="82"/>
      <c r="I882" s="125"/>
      <c r="J882" s="125"/>
      <c r="K882" s="126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22"/>
      <c r="E883" s="123"/>
      <c r="F883" s="82"/>
      <c r="G883" s="124"/>
      <c r="H883" s="82"/>
      <c r="I883" s="125"/>
      <c r="J883" s="125"/>
      <c r="K883" s="126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22"/>
      <c r="E884" s="123"/>
      <c r="F884" s="82"/>
      <c r="G884" s="124"/>
      <c r="H884" s="82"/>
      <c r="I884" s="125"/>
      <c r="J884" s="125"/>
      <c r="K884" s="126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22"/>
      <c r="E885" s="123"/>
      <c r="F885" s="82"/>
      <c r="G885" s="124"/>
      <c r="H885" s="82"/>
      <c r="I885" s="125"/>
      <c r="J885" s="125"/>
      <c r="K885" s="126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22"/>
      <c r="E886" s="123"/>
      <c r="F886" s="82"/>
      <c r="G886" s="124"/>
      <c r="H886" s="82"/>
      <c r="I886" s="125"/>
      <c r="J886" s="125"/>
      <c r="K886" s="126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22"/>
      <c r="E887" s="123"/>
      <c r="F887" s="82"/>
      <c r="G887" s="124"/>
      <c r="H887" s="82"/>
      <c r="I887" s="125"/>
      <c r="J887" s="125"/>
      <c r="K887" s="126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22"/>
      <c r="E888" s="123"/>
      <c r="F888" s="82"/>
      <c r="G888" s="124"/>
      <c r="H888" s="82"/>
      <c r="I888" s="125"/>
      <c r="J888" s="125"/>
      <c r="K888" s="126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22"/>
      <c r="E889" s="123"/>
      <c r="F889" s="82"/>
      <c r="G889" s="124"/>
      <c r="H889" s="82"/>
      <c r="I889" s="125"/>
      <c r="J889" s="125"/>
      <c r="K889" s="126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22"/>
      <c r="E890" s="123"/>
      <c r="F890" s="82"/>
      <c r="G890" s="124"/>
      <c r="H890" s="82"/>
      <c r="I890" s="125"/>
      <c r="J890" s="125"/>
      <c r="K890" s="126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22"/>
      <c r="E891" s="123"/>
      <c r="F891" s="82"/>
      <c r="G891" s="124"/>
      <c r="H891" s="82"/>
      <c r="I891" s="125"/>
      <c r="J891" s="125"/>
      <c r="K891" s="126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22"/>
      <c r="E892" s="123"/>
      <c r="F892" s="82"/>
      <c r="G892" s="124"/>
      <c r="H892" s="82"/>
      <c r="I892" s="125"/>
      <c r="J892" s="125"/>
      <c r="K892" s="126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22"/>
      <c r="E893" s="123"/>
      <c r="F893" s="82"/>
      <c r="G893" s="124"/>
      <c r="H893" s="82"/>
      <c r="I893" s="125"/>
      <c r="J893" s="125"/>
      <c r="K893" s="126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22"/>
      <c r="E894" s="123"/>
      <c r="F894" s="82"/>
      <c r="G894" s="124"/>
      <c r="H894" s="82"/>
      <c r="I894" s="125"/>
      <c r="J894" s="125"/>
      <c r="K894" s="126" t="str">
        <f t="shared" ref="K894:K957" si="14">IFERROR(IF($J894&lt;&gt;"",$H894/$J894," "),"")</f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22"/>
      <c r="E895" s="123"/>
      <c r="F895" s="82"/>
      <c r="G895" s="124"/>
      <c r="H895" s="82"/>
      <c r="I895" s="125"/>
      <c r="J895" s="125"/>
      <c r="K895" s="126" t="str">
        <f t="shared" si="14"/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22"/>
      <c r="E896" s="123"/>
      <c r="F896" s="82"/>
      <c r="G896" s="124"/>
      <c r="H896" s="82"/>
      <c r="I896" s="125"/>
      <c r="J896" s="125"/>
      <c r="K896" s="126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22"/>
      <c r="E897" s="123"/>
      <c r="F897" s="82"/>
      <c r="G897" s="124"/>
      <c r="H897" s="82"/>
      <c r="I897" s="125"/>
      <c r="J897" s="125"/>
      <c r="K897" s="126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22"/>
      <c r="E898" s="123"/>
      <c r="F898" s="82"/>
      <c r="G898" s="124"/>
      <c r="H898" s="82"/>
      <c r="I898" s="125"/>
      <c r="J898" s="125"/>
      <c r="K898" s="126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22"/>
      <c r="E899" s="123"/>
      <c r="F899" s="82"/>
      <c r="G899" s="124"/>
      <c r="H899" s="82"/>
      <c r="I899" s="125"/>
      <c r="J899" s="125"/>
      <c r="K899" s="126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22"/>
      <c r="E900" s="123"/>
      <c r="F900" s="82"/>
      <c r="G900" s="124"/>
      <c r="H900" s="82"/>
      <c r="I900" s="125"/>
      <c r="J900" s="125"/>
      <c r="K900" s="126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22"/>
      <c r="E901" s="123"/>
      <c r="F901" s="82"/>
      <c r="G901" s="124"/>
      <c r="H901" s="82"/>
      <c r="I901" s="125"/>
      <c r="J901" s="125"/>
      <c r="K901" s="126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22"/>
      <c r="E902" s="123"/>
      <c r="F902" s="82"/>
      <c r="G902" s="124"/>
      <c r="H902" s="82"/>
      <c r="I902" s="125"/>
      <c r="J902" s="125"/>
      <c r="K902" s="126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22"/>
      <c r="E903" s="123"/>
      <c r="F903" s="82"/>
      <c r="G903" s="124"/>
      <c r="H903" s="82"/>
      <c r="I903" s="125"/>
      <c r="J903" s="125"/>
      <c r="K903" s="126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22"/>
      <c r="E904" s="123"/>
      <c r="F904" s="82"/>
      <c r="G904" s="124"/>
      <c r="H904" s="82"/>
      <c r="I904" s="125"/>
      <c r="J904" s="125"/>
      <c r="K904" s="126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22"/>
      <c r="E905" s="123"/>
      <c r="F905" s="82"/>
      <c r="G905" s="124"/>
      <c r="H905" s="82"/>
      <c r="I905" s="125"/>
      <c r="J905" s="125"/>
      <c r="K905" s="126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22"/>
      <c r="E906" s="123"/>
      <c r="F906" s="82"/>
      <c r="G906" s="124"/>
      <c r="H906" s="82"/>
      <c r="I906" s="125"/>
      <c r="J906" s="125"/>
      <c r="K906" s="126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22"/>
      <c r="E907" s="123"/>
      <c r="F907" s="82"/>
      <c r="G907" s="124"/>
      <c r="H907" s="82"/>
      <c r="I907" s="125"/>
      <c r="J907" s="125"/>
      <c r="K907" s="126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22"/>
      <c r="E908" s="123"/>
      <c r="F908" s="82"/>
      <c r="G908" s="124"/>
      <c r="H908" s="82"/>
      <c r="I908" s="125"/>
      <c r="J908" s="125"/>
      <c r="K908" s="126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22"/>
      <c r="E909" s="123"/>
      <c r="F909" s="82"/>
      <c r="G909" s="124"/>
      <c r="H909" s="82"/>
      <c r="I909" s="125"/>
      <c r="J909" s="125"/>
      <c r="K909" s="126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22"/>
      <c r="E910" s="123"/>
      <c r="F910" s="82"/>
      <c r="G910" s="124"/>
      <c r="H910" s="82"/>
      <c r="I910" s="125"/>
      <c r="J910" s="125"/>
      <c r="K910" s="126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22"/>
      <c r="E911" s="123"/>
      <c r="F911" s="82"/>
      <c r="G911" s="124"/>
      <c r="H911" s="82"/>
      <c r="I911" s="125"/>
      <c r="J911" s="125"/>
      <c r="K911" s="126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22"/>
      <c r="E912" s="123"/>
      <c r="F912" s="82"/>
      <c r="G912" s="124"/>
      <c r="H912" s="82"/>
      <c r="I912" s="125"/>
      <c r="J912" s="125"/>
      <c r="K912" s="126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22"/>
      <c r="E913" s="123"/>
      <c r="F913" s="82"/>
      <c r="G913" s="124"/>
      <c r="H913" s="82"/>
      <c r="I913" s="125"/>
      <c r="J913" s="125"/>
      <c r="K913" s="126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22"/>
      <c r="E914" s="123"/>
      <c r="F914" s="82"/>
      <c r="G914" s="124"/>
      <c r="H914" s="82"/>
      <c r="I914" s="125"/>
      <c r="J914" s="125"/>
      <c r="K914" s="126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22"/>
      <c r="E915" s="123"/>
      <c r="F915" s="82"/>
      <c r="G915" s="124"/>
      <c r="H915" s="82"/>
      <c r="I915" s="125"/>
      <c r="J915" s="125"/>
      <c r="K915" s="126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22"/>
      <c r="E916" s="123"/>
      <c r="F916" s="82"/>
      <c r="G916" s="124"/>
      <c r="H916" s="82"/>
      <c r="I916" s="125"/>
      <c r="J916" s="125"/>
      <c r="K916" s="126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22"/>
      <c r="E917" s="123"/>
      <c r="F917" s="82"/>
      <c r="G917" s="124"/>
      <c r="H917" s="82"/>
      <c r="I917" s="125"/>
      <c r="J917" s="125"/>
      <c r="K917" s="126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22"/>
      <c r="E918" s="123"/>
      <c r="F918" s="82"/>
      <c r="G918" s="124"/>
      <c r="H918" s="82"/>
      <c r="I918" s="125"/>
      <c r="J918" s="125"/>
      <c r="K918" s="126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22"/>
      <c r="E919" s="123"/>
      <c r="F919" s="82"/>
      <c r="G919" s="124"/>
      <c r="H919" s="82"/>
      <c r="I919" s="125"/>
      <c r="J919" s="125"/>
      <c r="K919" s="126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22"/>
      <c r="E920" s="123"/>
      <c r="F920" s="82"/>
      <c r="G920" s="124"/>
      <c r="H920" s="82"/>
      <c r="I920" s="125"/>
      <c r="J920" s="125"/>
      <c r="K920" s="126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22"/>
      <c r="E921" s="123"/>
      <c r="F921" s="82"/>
      <c r="G921" s="124"/>
      <c r="H921" s="82"/>
      <c r="I921" s="125"/>
      <c r="J921" s="125"/>
      <c r="K921" s="126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22"/>
      <c r="E922" s="123"/>
      <c r="F922" s="82"/>
      <c r="G922" s="124"/>
      <c r="H922" s="82"/>
      <c r="I922" s="125"/>
      <c r="J922" s="125"/>
      <c r="K922" s="126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22"/>
      <c r="E923" s="123"/>
      <c r="F923" s="82"/>
      <c r="G923" s="124"/>
      <c r="H923" s="82"/>
      <c r="I923" s="125"/>
      <c r="J923" s="125"/>
      <c r="K923" s="126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22"/>
      <c r="E924" s="123"/>
      <c r="F924" s="82"/>
      <c r="G924" s="124"/>
      <c r="H924" s="82"/>
      <c r="I924" s="125"/>
      <c r="J924" s="125"/>
      <c r="K924" s="126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22"/>
      <c r="E925" s="123"/>
      <c r="F925" s="82"/>
      <c r="G925" s="124"/>
      <c r="H925" s="82"/>
      <c r="I925" s="125"/>
      <c r="J925" s="125"/>
      <c r="K925" s="126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22"/>
      <c r="E926" s="123"/>
      <c r="F926" s="82"/>
      <c r="G926" s="124"/>
      <c r="H926" s="82"/>
      <c r="I926" s="125"/>
      <c r="J926" s="125"/>
      <c r="K926" s="126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22"/>
      <c r="E927" s="123"/>
      <c r="F927" s="82"/>
      <c r="G927" s="124"/>
      <c r="H927" s="82"/>
      <c r="I927" s="125"/>
      <c r="J927" s="125"/>
      <c r="K927" s="126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22"/>
      <c r="E928" s="123"/>
      <c r="F928" s="82"/>
      <c r="G928" s="124"/>
      <c r="H928" s="82"/>
      <c r="I928" s="125"/>
      <c r="J928" s="125"/>
      <c r="K928" s="126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22"/>
      <c r="E929" s="123"/>
      <c r="F929" s="82"/>
      <c r="G929" s="124"/>
      <c r="H929" s="82"/>
      <c r="I929" s="125"/>
      <c r="J929" s="125"/>
      <c r="K929" s="126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22"/>
      <c r="E930" s="123"/>
      <c r="F930" s="82"/>
      <c r="G930" s="124"/>
      <c r="H930" s="82"/>
      <c r="I930" s="125"/>
      <c r="J930" s="125"/>
      <c r="K930" s="126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22"/>
      <c r="E931" s="123"/>
      <c r="F931" s="82"/>
      <c r="G931" s="124"/>
      <c r="H931" s="82"/>
      <c r="I931" s="125"/>
      <c r="J931" s="125"/>
      <c r="K931" s="126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22"/>
      <c r="E932" s="123"/>
      <c r="F932" s="82"/>
      <c r="G932" s="124"/>
      <c r="H932" s="82"/>
      <c r="I932" s="125"/>
      <c r="J932" s="125"/>
      <c r="K932" s="126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22"/>
      <c r="E933" s="123"/>
      <c r="F933" s="82"/>
      <c r="G933" s="124"/>
      <c r="H933" s="82"/>
      <c r="I933" s="125"/>
      <c r="J933" s="125"/>
      <c r="K933" s="126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22"/>
      <c r="E934" s="123"/>
      <c r="F934" s="82"/>
      <c r="G934" s="124"/>
      <c r="H934" s="82"/>
      <c r="I934" s="125"/>
      <c r="J934" s="125"/>
      <c r="K934" s="126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22"/>
      <c r="E935" s="123"/>
      <c r="F935" s="82"/>
      <c r="G935" s="124"/>
      <c r="H935" s="82"/>
      <c r="I935" s="125"/>
      <c r="J935" s="125"/>
      <c r="K935" s="126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22"/>
      <c r="E936" s="123"/>
      <c r="F936" s="82"/>
      <c r="G936" s="124"/>
      <c r="H936" s="82"/>
      <c r="I936" s="125"/>
      <c r="J936" s="125"/>
      <c r="K936" s="126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22"/>
      <c r="E937" s="123"/>
      <c r="F937" s="82"/>
      <c r="G937" s="124"/>
      <c r="H937" s="82"/>
      <c r="I937" s="125"/>
      <c r="J937" s="125"/>
      <c r="K937" s="126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22"/>
      <c r="E938" s="123"/>
      <c r="F938" s="82"/>
      <c r="G938" s="124"/>
      <c r="H938" s="82"/>
      <c r="I938" s="125"/>
      <c r="J938" s="125"/>
      <c r="K938" s="126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22"/>
      <c r="E939" s="123"/>
      <c r="F939" s="82"/>
      <c r="G939" s="124"/>
      <c r="H939" s="82"/>
      <c r="I939" s="125"/>
      <c r="J939" s="125"/>
      <c r="K939" s="126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22"/>
      <c r="E940" s="123"/>
      <c r="F940" s="82"/>
      <c r="G940" s="124"/>
      <c r="H940" s="82"/>
      <c r="I940" s="125"/>
      <c r="J940" s="125"/>
      <c r="K940" s="126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22"/>
      <c r="E941" s="123"/>
      <c r="F941" s="82"/>
      <c r="G941" s="124"/>
      <c r="H941" s="82"/>
      <c r="I941" s="125"/>
      <c r="J941" s="125"/>
      <c r="K941" s="126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22"/>
      <c r="E942" s="123"/>
      <c r="F942" s="82"/>
      <c r="G942" s="124"/>
      <c r="H942" s="82"/>
      <c r="I942" s="125"/>
      <c r="J942" s="125"/>
      <c r="K942" s="126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22"/>
      <c r="E943" s="123"/>
      <c r="F943" s="82"/>
      <c r="G943" s="124"/>
      <c r="H943" s="82"/>
      <c r="I943" s="125"/>
      <c r="J943" s="125"/>
      <c r="K943" s="126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22"/>
      <c r="E944" s="123"/>
      <c r="F944" s="82"/>
      <c r="G944" s="124"/>
      <c r="H944" s="82"/>
      <c r="I944" s="125"/>
      <c r="J944" s="125"/>
      <c r="K944" s="126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22"/>
      <c r="E945" s="123"/>
      <c r="F945" s="82"/>
      <c r="G945" s="124"/>
      <c r="H945" s="82"/>
      <c r="I945" s="125"/>
      <c r="J945" s="125"/>
      <c r="K945" s="126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22"/>
      <c r="E946" s="123"/>
      <c r="F946" s="82"/>
      <c r="G946" s="124"/>
      <c r="H946" s="82"/>
      <c r="I946" s="125"/>
      <c r="J946" s="125"/>
      <c r="K946" s="126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22"/>
      <c r="E947" s="123"/>
      <c r="F947" s="82"/>
      <c r="G947" s="124"/>
      <c r="H947" s="82"/>
      <c r="I947" s="125"/>
      <c r="J947" s="125"/>
      <c r="K947" s="126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22"/>
      <c r="E948" s="123"/>
      <c r="F948" s="82"/>
      <c r="G948" s="124"/>
      <c r="H948" s="82"/>
      <c r="I948" s="125"/>
      <c r="J948" s="125"/>
      <c r="K948" s="126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22"/>
      <c r="E949" s="123"/>
      <c r="F949" s="82"/>
      <c r="G949" s="124"/>
      <c r="H949" s="82"/>
      <c r="I949" s="125"/>
      <c r="J949" s="125"/>
      <c r="K949" s="126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22"/>
      <c r="E950" s="123"/>
      <c r="F950" s="82"/>
      <c r="G950" s="124"/>
      <c r="H950" s="82"/>
      <c r="I950" s="125"/>
      <c r="J950" s="125"/>
      <c r="K950" s="126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22"/>
      <c r="E951" s="123"/>
      <c r="F951" s="82"/>
      <c r="G951" s="124"/>
      <c r="H951" s="82"/>
      <c r="I951" s="125"/>
      <c r="J951" s="125"/>
      <c r="K951" s="126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22"/>
      <c r="E952" s="123"/>
      <c r="F952" s="82"/>
      <c r="G952" s="124"/>
      <c r="H952" s="82"/>
      <c r="I952" s="125"/>
      <c r="J952" s="125"/>
      <c r="K952" s="126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22"/>
      <c r="E953" s="123"/>
      <c r="F953" s="82"/>
      <c r="G953" s="124"/>
      <c r="H953" s="82"/>
      <c r="I953" s="125"/>
      <c r="J953" s="125"/>
      <c r="K953" s="126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22"/>
      <c r="E954" s="123"/>
      <c r="F954" s="82"/>
      <c r="G954" s="124"/>
      <c r="H954" s="82"/>
      <c r="I954" s="125"/>
      <c r="J954" s="125"/>
      <c r="K954" s="126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22"/>
      <c r="E955" s="123"/>
      <c r="F955" s="82"/>
      <c r="G955" s="124"/>
      <c r="H955" s="82"/>
      <c r="I955" s="125"/>
      <c r="J955" s="125"/>
      <c r="K955" s="126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22"/>
      <c r="E956" s="123"/>
      <c r="F956" s="82"/>
      <c r="G956" s="124"/>
      <c r="H956" s="82"/>
      <c r="I956" s="125"/>
      <c r="J956" s="125"/>
      <c r="K956" s="126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22"/>
      <c r="E957" s="123"/>
      <c r="F957" s="82"/>
      <c r="G957" s="124"/>
      <c r="H957" s="82"/>
      <c r="I957" s="125"/>
      <c r="J957" s="125"/>
      <c r="K957" s="126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22"/>
      <c r="E958" s="123"/>
      <c r="F958" s="82"/>
      <c r="G958" s="124"/>
      <c r="H958" s="82"/>
      <c r="I958" s="125"/>
      <c r="J958" s="125"/>
      <c r="K958" s="126" t="str">
        <f t="shared" ref="K958:K1021" si="15">IFERROR(IF($J958&lt;&gt;"",$H958/$J958," "),"")</f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22"/>
      <c r="E959" s="123"/>
      <c r="F959" s="82"/>
      <c r="G959" s="124"/>
      <c r="H959" s="82"/>
      <c r="I959" s="125"/>
      <c r="J959" s="125"/>
      <c r="K959" s="126" t="str">
        <f t="shared" si="15"/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22"/>
      <c r="E960" s="123"/>
      <c r="F960" s="82"/>
      <c r="G960" s="124"/>
      <c r="H960" s="82"/>
      <c r="I960" s="125"/>
      <c r="J960" s="125"/>
      <c r="K960" s="126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22"/>
      <c r="E961" s="123"/>
      <c r="F961" s="82"/>
      <c r="G961" s="124"/>
      <c r="H961" s="82"/>
      <c r="I961" s="125"/>
      <c r="J961" s="125"/>
      <c r="K961" s="126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22"/>
      <c r="E962" s="123"/>
      <c r="F962" s="82"/>
      <c r="G962" s="124"/>
      <c r="H962" s="82"/>
      <c r="I962" s="125"/>
      <c r="J962" s="125"/>
      <c r="K962" s="126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22"/>
      <c r="E963" s="123"/>
      <c r="F963" s="82"/>
      <c r="G963" s="124"/>
      <c r="H963" s="82"/>
      <c r="I963" s="125"/>
      <c r="J963" s="125"/>
      <c r="K963" s="126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22"/>
      <c r="E964" s="123"/>
      <c r="F964" s="82"/>
      <c r="G964" s="124"/>
      <c r="H964" s="82"/>
      <c r="I964" s="125"/>
      <c r="J964" s="125"/>
      <c r="K964" s="126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22"/>
      <c r="E965" s="123"/>
      <c r="F965" s="82"/>
      <c r="G965" s="124"/>
      <c r="H965" s="82"/>
      <c r="I965" s="125"/>
      <c r="J965" s="125"/>
      <c r="K965" s="126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22"/>
      <c r="E966" s="123"/>
      <c r="F966" s="82"/>
      <c r="G966" s="124"/>
      <c r="H966" s="82"/>
      <c r="I966" s="125"/>
      <c r="J966" s="125"/>
      <c r="K966" s="126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22"/>
      <c r="E967" s="123"/>
      <c r="F967" s="82"/>
      <c r="G967" s="124"/>
      <c r="H967" s="82"/>
      <c r="I967" s="125"/>
      <c r="J967" s="125"/>
      <c r="K967" s="126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22"/>
      <c r="E968" s="123"/>
      <c r="F968" s="82"/>
      <c r="G968" s="124"/>
      <c r="H968" s="82"/>
      <c r="I968" s="125"/>
      <c r="J968" s="125"/>
      <c r="K968" s="126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22"/>
      <c r="E969" s="123"/>
      <c r="F969" s="82"/>
      <c r="G969" s="124"/>
      <c r="H969" s="82"/>
      <c r="I969" s="125"/>
      <c r="J969" s="125"/>
      <c r="K969" s="126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22"/>
      <c r="E970" s="123"/>
      <c r="F970" s="82"/>
      <c r="G970" s="124"/>
      <c r="H970" s="82"/>
      <c r="I970" s="125"/>
      <c r="J970" s="125"/>
      <c r="K970" s="126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22"/>
      <c r="E971" s="123"/>
      <c r="F971" s="82"/>
      <c r="G971" s="124"/>
      <c r="H971" s="82"/>
      <c r="I971" s="125"/>
      <c r="J971" s="125"/>
      <c r="K971" s="126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22"/>
      <c r="E972" s="123"/>
      <c r="F972" s="82"/>
      <c r="G972" s="124"/>
      <c r="H972" s="82"/>
      <c r="I972" s="125"/>
      <c r="J972" s="125"/>
      <c r="K972" s="126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22"/>
      <c r="E973" s="123"/>
      <c r="F973" s="82"/>
      <c r="G973" s="124"/>
      <c r="H973" s="82"/>
      <c r="I973" s="125"/>
      <c r="J973" s="125"/>
      <c r="K973" s="126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22"/>
      <c r="E974" s="123"/>
      <c r="F974" s="82"/>
      <c r="G974" s="124"/>
      <c r="H974" s="82"/>
      <c r="I974" s="125"/>
      <c r="J974" s="125"/>
      <c r="K974" s="126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22"/>
      <c r="E975" s="123"/>
      <c r="F975" s="82"/>
      <c r="G975" s="124"/>
      <c r="H975" s="82"/>
      <c r="I975" s="125"/>
      <c r="J975" s="125"/>
      <c r="K975" s="126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22"/>
      <c r="E976" s="123"/>
      <c r="F976" s="82"/>
      <c r="G976" s="124"/>
      <c r="H976" s="82"/>
      <c r="I976" s="125"/>
      <c r="J976" s="125"/>
      <c r="K976" s="126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22"/>
      <c r="E977" s="123"/>
      <c r="F977" s="82"/>
      <c r="G977" s="124"/>
      <c r="H977" s="82"/>
      <c r="I977" s="125"/>
      <c r="J977" s="125"/>
      <c r="K977" s="126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22"/>
      <c r="E978" s="123"/>
      <c r="F978" s="82"/>
      <c r="G978" s="124"/>
      <c r="H978" s="82"/>
      <c r="I978" s="125"/>
      <c r="J978" s="125"/>
      <c r="K978" s="126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22"/>
      <c r="E979" s="123"/>
      <c r="F979" s="82"/>
      <c r="G979" s="124"/>
      <c r="H979" s="82"/>
      <c r="I979" s="125"/>
      <c r="J979" s="125"/>
      <c r="K979" s="126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22"/>
      <c r="E980" s="123"/>
      <c r="F980" s="82"/>
      <c r="G980" s="124"/>
      <c r="H980" s="82"/>
      <c r="I980" s="125"/>
      <c r="J980" s="125"/>
      <c r="K980" s="126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22"/>
      <c r="E981" s="123"/>
      <c r="F981" s="82"/>
      <c r="G981" s="124"/>
      <c r="H981" s="82"/>
      <c r="I981" s="125"/>
      <c r="J981" s="125"/>
      <c r="K981" s="126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22"/>
      <c r="E982" s="123"/>
      <c r="F982" s="82"/>
      <c r="G982" s="124"/>
      <c r="H982" s="82"/>
      <c r="I982" s="125"/>
      <c r="J982" s="125"/>
      <c r="K982" s="126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22"/>
      <c r="E983" s="123"/>
      <c r="F983" s="82"/>
      <c r="G983" s="124"/>
      <c r="H983" s="82"/>
      <c r="I983" s="125"/>
      <c r="J983" s="125"/>
      <c r="K983" s="126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22"/>
      <c r="E984" s="123"/>
      <c r="F984" s="82"/>
      <c r="G984" s="124"/>
      <c r="H984" s="82"/>
      <c r="I984" s="125"/>
      <c r="J984" s="125"/>
      <c r="K984" s="126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22"/>
      <c r="E985" s="123"/>
      <c r="F985" s="82"/>
      <c r="G985" s="124"/>
      <c r="H985" s="82"/>
      <c r="I985" s="125"/>
      <c r="J985" s="125"/>
      <c r="K985" s="126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22"/>
      <c r="E986" s="123"/>
      <c r="F986" s="82"/>
      <c r="G986" s="124"/>
      <c r="H986" s="82"/>
      <c r="I986" s="125"/>
      <c r="J986" s="125"/>
      <c r="K986" s="126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22"/>
      <c r="E987" s="123"/>
      <c r="F987" s="82"/>
      <c r="G987" s="124"/>
      <c r="H987" s="82"/>
      <c r="I987" s="125"/>
      <c r="J987" s="125"/>
      <c r="K987" s="126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22"/>
      <c r="E988" s="123"/>
      <c r="F988" s="82"/>
      <c r="G988" s="124"/>
      <c r="H988" s="82"/>
      <c r="I988" s="125"/>
      <c r="J988" s="125"/>
      <c r="K988" s="126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22"/>
      <c r="E989" s="123"/>
      <c r="F989" s="82"/>
      <c r="G989" s="124"/>
      <c r="H989" s="82"/>
      <c r="I989" s="125"/>
      <c r="J989" s="125"/>
      <c r="K989" s="126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22"/>
      <c r="E990" s="123"/>
      <c r="F990" s="82"/>
      <c r="G990" s="124"/>
      <c r="H990" s="82"/>
      <c r="I990" s="125"/>
      <c r="J990" s="125"/>
      <c r="K990" s="126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22"/>
      <c r="E991" s="123"/>
      <c r="F991" s="82"/>
      <c r="G991" s="124"/>
      <c r="H991" s="82"/>
      <c r="I991" s="125"/>
      <c r="J991" s="125"/>
      <c r="K991" s="126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22"/>
      <c r="E992" s="123"/>
      <c r="F992" s="82"/>
      <c r="G992" s="124"/>
      <c r="H992" s="82"/>
      <c r="I992" s="125"/>
      <c r="J992" s="125"/>
      <c r="K992" s="126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22"/>
      <c r="E993" s="123"/>
      <c r="F993" s="82"/>
      <c r="G993" s="124"/>
      <c r="H993" s="82"/>
      <c r="I993" s="125"/>
      <c r="J993" s="125"/>
      <c r="K993" s="126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22"/>
      <c r="E994" s="123"/>
      <c r="F994" s="82"/>
      <c r="G994" s="124"/>
      <c r="H994" s="82"/>
      <c r="I994" s="125"/>
      <c r="J994" s="125"/>
      <c r="K994" s="126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22"/>
      <c r="E995" s="123"/>
      <c r="F995" s="82"/>
      <c r="G995" s="124"/>
      <c r="H995" s="82"/>
      <c r="I995" s="125"/>
      <c r="J995" s="125"/>
      <c r="K995" s="126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22"/>
      <c r="E996" s="123"/>
      <c r="F996" s="82"/>
      <c r="G996" s="124"/>
      <c r="H996" s="82"/>
      <c r="I996" s="125"/>
      <c r="J996" s="125"/>
      <c r="K996" s="126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22"/>
      <c r="E997" s="123"/>
      <c r="F997" s="82"/>
      <c r="G997" s="124"/>
      <c r="H997" s="82"/>
      <c r="I997" s="125"/>
      <c r="J997" s="125"/>
      <c r="K997" s="126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22"/>
      <c r="E998" s="123"/>
      <c r="F998" s="82"/>
      <c r="G998" s="124"/>
      <c r="H998" s="82"/>
      <c r="I998" s="125"/>
      <c r="J998" s="125"/>
      <c r="K998" s="126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22"/>
      <c r="E999" s="123"/>
      <c r="F999" s="82"/>
      <c r="G999" s="124"/>
      <c r="H999" s="82"/>
      <c r="I999" s="125"/>
      <c r="J999" s="125"/>
      <c r="K999" s="126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22"/>
      <c r="E1000" s="123"/>
      <c r="F1000" s="82"/>
      <c r="G1000" s="124"/>
      <c r="H1000" s="82"/>
      <c r="I1000" s="125"/>
      <c r="J1000" s="125"/>
      <c r="K1000" s="126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22"/>
      <c r="E1001" s="123"/>
      <c r="F1001" s="82"/>
      <c r="G1001" s="124"/>
      <c r="H1001" s="82"/>
      <c r="I1001" s="125"/>
      <c r="J1001" s="125"/>
      <c r="K1001" s="126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22"/>
      <c r="E1002" s="123"/>
      <c r="F1002" s="82"/>
      <c r="G1002" s="124"/>
      <c r="H1002" s="82"/>
      <c r="I1002" s="125"/>
      <c r="J1002" s="125"/>
      <c r="K1002" s="126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22"/>
      <c r="E1003" s="123"/>
      <c r="F1003" s="82"/>
      <c r="G1003" s="124"/>
      <c r="H1003" s="82"/>
      <c r="I1003" s="125"/>
      <c r="J1003" s="125"/>
      <c r="K1003" s="126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22"/>
      <c r="E1004" s="123"/>
      <c r="F1004" s="82"/>
      <c r="G1004" s="124"/>
      <c r="H1004" s="82"/>
      <c r="I1004" s="125"/>
      <c r="J1004" s="125"/>
      <c r="K1004" s="126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22"/>
      <c r="E1005" s="123"/>
      <c r="F1005" s="82"/>
      <c r="G1005" s="124"/>
      <c r="H1005" s="82"/>
      <c r="I1005" s="125"/>
      <c r="J1005" s="125"/>
      <c r="K1005" s="126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22"/>
      <c r="E1006" s="123"/>
      <c r="F1006" s="82"/>
      <c r="G1006" s="124"/>
      <c r="H1006" s="82"/>
      <c r="I1006" s="125"/>
      <c r="J1006" s="125"/>
      <c r="K1006" s="126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22"/>
      <c r="E1007" s="123"/>
      <c r="F1007" s="82"/>
      <c r="G1007" s="124"/>
      <c r="H1007" s="82"/>
      <c r="I1007" s="125"/>
      <c r="J1007" s="125"/>
      <c r="K1007" s="126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22"/>
      <c r="E1008" s="123"/>
      <c r="F1008" s="82"/>
      <c r="G1008" s="124"/>
      <c r="H1008" s="82"/>
      <c r="I1008" s="125"/>
      <c r="J1008" s="125"/>
      <c r="K1008" s="126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22"/>
      <c r="E1009" s="123"/>
      <c r="F1009" s="82"/>
      <c r="G1009" s="124"/>
      <c r="H1009" s="82"/>
      <c r="I1009" s="125"/>
      <c r="J1009" s="125"/>
      <c r="K1009" s="126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22"/>
      <c r="E1010" s="123"/>
      <c r="F1010" s="82"/>
      <c r="G1010" s="124"/>
      <c r="H1010" s="82"/>
      <c r="I1010" s="125"/>
      <c r="J1010" s="125"/>
      <c r="K1010" s="126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22"/>
      <c r="E1011" s="123"/>
      <c r="F1011" s="82"/>
      <c r="G1011" s="124"/>
      <c r="H1011" s="82"/>
      <c r="I1011" s="125"/>
      <c r="J1011" s="125"/>
      <c r="K1011" s="126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22"/>
      <c r="E1012" s="123"/>
      <c r="F1012" s="82"/>
      <c r="G1012" s="124"/>
      <c r="H1012" s="82"/>
      <c r="I1012" s="125"/>
      <c r="J1012" s="125"/>
      <c r="K1012" s="126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22"/>
      <c r="E1013" s="123"/>
      <c r="F1013" s="82"/>
      <c r="G1013" s="124"/>
      <c r="H1013" s="82"/>
      <c r="I1013" s="125"/>
      <c r="J1013" s="125"/>
      <c r="K1013" s="126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22"/>
      <c r="E1014" s="123"/>
      <c r="F1014" s="82"/>
      <c r="G1014" s="124"/>
      <c r="H1014" s="82"/>
      <c r="I1014" s="125"/>
      <c r="J1014" s="125"/>
      <c r="K1014" s="126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22"/>
      <c r="E1015" s="123"/>
      <c r="F1015" s="82"/>
      <c r="G1015" s="124"/>
      <c r="H1015" s="82"/>
      <c r="I1015" s="125"/>
      <c r="J1015" s="125"/>
      <c r="K1015" s="126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22"/>
      <c r="E1016" s="123"/>
      <c r="F1016" s="82"/>
      <c r="G1016" s="124"/>
      <c r="H1016" s="82"/>
      <c r="I1016" s="125"/>
      <c r="J1016" s="125"/>
      <c r="K1016" s="126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22"/>
      <c r="E1017" s="123"/>
      <c r="F1017" s="82"/>
      <c r="G1017" s="124"/>
      <c r="H1017" s="82"/>
      <c r="I1017" s="125"/>
      <c r="J1017" s="125"/>
      <c r="K1017" s="126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22"/>
      <c r="E1018" s="123"/>
      <c r="F1018" s="82"/>
      <c r="G1018" s="124"/>
      <c r="H1018" s="82"/>
      <c r="I1018" s="125"/>
      <c r="J1018" s="125"/>
      <c r="K1018" s="126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22"/>
      <c r="E1019" s="123"/>
      <c r="F1019" s="82"/>
      <c r="G1019" s="124"/>
      <c r="H1019" s="82"/>
      <c r="I1019" s="125"/>
      <c r="J1019" s="125"/>
      <c r="K1019" s="126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22"/>
      <c r="E1020" s="123"/>
      <c r="F1020" s="82"/>
      <c r="G1020" s="124"/>
      <c r="H1020" s="82"/>
      <c r="I1020" s="125"/>
      <c r="J1020" s="125"/>
      <c r="K1020" s="126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22"/>
      <c r="E1021" s="123"/>
      <c r="F1021" s="82"/>
      <c r="G1021" s="124"/>
      <c r="H1021" s="82"/>
      <c r="I1021" s="125"/>
      <c r="J1021" s="125"/>
      <c r="K1021" s="126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22"/>
      <c r="E1022" s="123"/>
      <c r="F1022" s="82"/>
      <c r="G1022" s="124"/>
      <c r="H1022" s="82"/>
      <c r="I1022" s="125"/>
      <c r="J1022" s="125"/>
      <c r="K1022" s="126" t="str">
        <f t="shared" ref="K1022:K1059" si="16">IFERROR(IF($J1022&lt;&gt;"",$H1022/$J1022," "),"")</f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22"/>
      <c r="E1023" s="123"/>
      <c r="F1023" s="82"/>
      <c r="G1023" s="124"/>
      <c r="H1023" s="82"/>
      <c r="I1023" s="125"/>
      <c r="J1023" s="125"/>
      <c r="K1023" s="126" t="str">
        <f t="shared" si="16"/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22"/>
      <c r="E1024" s="123"/>
      <c r="F1024" s="82"/>
      <c r="G1024" s="124"/>
      <c r="H1024" s="82"/>
      <c r="I1024" s="125"/>
      <c r="J1024" s="125"/>
      <c r="K1024" s="126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22"/>
      <c r="E1025" s="123"/>
      <c r="F1025" s="82"/>
      <c r="G1025" s="124"/>
      <c r="H1025" s="82"/>
      <c r="I1025" s="125"/>
      <c r="J1025" s="125"/>
      <c r="K1025" s="126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22"/>
      <c r="E1026" s="123"/>
      <c r="F1026" s="82"/>
      <c r="G1026" s="124"/>
      <c r="H1026" s="82"/>
      <c r="I1026" s="125"/>
      <c r="J1026" s="125"/>
      <c r="K1026" s="126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22"/>
      <c r="E1027" s="123"/>
      <c r="F1027" s="82"/>
      <c r="G1027" s="124"/>
      <c r="H1027" s="82"/>
      <c r="I1027" s="125"/>
      <c r="J1027" s="125"/>
      <c r="K1027" s="126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22"/>
      <c r="E1028" s="123"/>
      <c r="F1028" s="82"/>
      <c r="G1028" s="124"/>
      <c r="H1028" s="82"/>
      <c r="I1028" s="125"/>
      <c r="J1028" s="125"/>
      <c r="K1028" s="126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22"/>
      <c r="E1029" s="123"/>
      <c r="F1029" s="82"/>
      <c r="G1029" s="124"/>
      <c r="H1029" s="82"/>
      <c r="I1029" s="125"/>
      <c r="J1029" s="125"/>
      <c r="K1029" s="126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22"/>
      <c r="E1030" s="123"/>
      <c r="F1030" s="82"/>
      <c r="G1030" s="124"/>
      <c r="H1030" s="82"/>
      <c r="I1030" s="125"/>
      <c r="J1030" s="125"/>
      <c r="K1030" s="126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22"/>
      <c r="E1031" s="123"/>
      <c r="F1031" s="82"/>
      <c r="G1031" s="124"/>
      <c r="H1031" s="82"/>
      <c r="I1031" s="125"/>
      <c r="J1031" s="125"/>
      <c r="K1031" s="126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22"/>
      <c r="E1032" s="123"/>
      <c r="F1032" s="82"/>
      <c r="G1032" s="124"/>
      <c r="H1032" s="82"/>
      <c r="I1032" s="125"/>
      <c r="J1032" s="125"/>
      <c r="K1032" s="126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22"/>
      <c r="E1033" s="123"/>
      <c r="F1033" s="82"/>
      <c r="G1033" s="124"/>
      <c r="H1033" s="82"/>
      <c r="I1033" s="125"/>
      <c r="J1033" s="125"/>
      <c r="K1033" s="126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22"/>
      <c r="E1034" s="123"/>
      <c r="F1034" s="82"/>
      <c r="G1034" s="124"/>
      <c r="H1034" s="82"/>
      <c r="I1034" s="125"/>
      <c r="J1034" s="125"/>
      <c r="K1034" s="126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22"/>
      <c r="E1035" s="123"/>
      <c r="F1035" s="82"/>
      <c r="G1035" s="124"/>
      <c r="H1035" s="82"/>
      <c r="I1035" s="125"/>
      <c r="J1035" s="125"/>
      <c r="K1035" s="126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22"/>
      <c r="E1036" s="123"/>
      <c r="F1036" s="82"/>
      <c r="G1036" s="124"/>
      <c r="H1036" s="82"/>
      <c r="I1036" s="125"/>
      <c r="J1036" s="125"/>
      <c r="K1036" s="126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22"/>
      <c r="E1037" s="123"/>
      <c r="F1037" s="82"/>
      <c r="G1037" s="124"/>
      <c r="H1037" s="82"/>
      <c r="I1037" s="125"/>
      <c r="J1037" s="125"/>
      <c r="K1037" s="126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22"/>
      <c r="E1038" s="123"/>
      <c r="F1038" s="82"/>
      <c r="G1038" s="124"/>
      <c r="H1038" s="82"/>
      <c r="I1038" s="125"/>
      <c r="J1038" s="125"/>
      <c r="K1038" s="126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22"/>
      <c r="E1039" s="123"/>
      <c r="F1039" s="82"/>
      <c r="G1039" s="124"/>
      <c r="H1039" s="82"/>
      <c r="I1039" s="125"/>
      <c r="J1039" s="125"/>
      <c r="K1039" s="126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22"/>
      <c r="E1040" s="123"/>
      <c r="F1040" s="82"/>
      <c r="G1040" s="124"/>
      <c r="H1040" s="82"/>
      <c r="I1040" s="125"/>
      <c r="J1040" s="125"/>
      <c r="K1040" s="126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22"/>
      <c r="E1041" s="123"/>
      <c r="F1041" s="82"/>
      <c r="G1041" s="124"/>
      <c r="H1041" s="82"/>
      <c r="I1041" s="125"/>
      <c r="J1041" s="125"/>
      <c r="K1041" s="126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22"/>
      <c r="E1042" s="123"/>
      <c r="F1042" s="82"/>
      <c r="G1042" s="124"/>
      <c r="H1042" s="82"/>
      <c r="I1042" s="125"/>
      <c r="J1042" s="125"/>
      <c r="K1042" s="126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22"/>
      <c r="E1043" s="123"/>
      <c r="F1043" s="82"/>
      <c r="G1043" s="124"/>
      <c r="H1043" s="82"/>
      <c r="I1043" s="125"/>
      <c r="J1043" s="125"/>
      <c r="K1043" s="126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22"/>
      <c r="E1044" s="123"/>
      <c r="F1044" s="82"/>
      <c r="G1044" s="124"/>
      <c r="H1044" s="82"/>
      <c r="I1044" s="125"/>
      <c r="J1044" s="125"/>
      <c r="K1044" s="126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22"/>
      <c r="E1045" s="123"/>
      <c r="F1045" s="82"/>
      <c r="G1045" s="124"/>
      <c r="H1045" s="82"/>
      <c r="I1045" s="125"/>
      <c r="J1045" s="125"/>
      <c r="K1045" s="126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22"/>
      <c r="E1046" s="123"/>
      <c r="F1046" s="82"/>
      <c r="G1046" s="124"/>
      <c r="H1046" s="82"/>
      <c r="I1046" s="125"/>
      <c r="J1046" s="125"/>
      <c r="K1046" s="126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22"/>
      <c r="E1047" s="123"/>
      <c r="F1047" s="82"/>
      <c r="G1047" s="124"/>
      <c r="H1047" s="82"/>
      <c r="I1047" s="125"/>
      <c r="J1047" s="125"/>
      <c r="K1047" s="126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22"/>
      <c r="E1048" s="123"/>
      <c r="F1048" s="82"/>
      <c r="G1048" s="124"/>
      <c r="H1048" s="82"/>
      <c r="I1048" s="125"/>
      <c r="J1048" s="125"/>
      <c r="K1048" s="126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22"/>
      <c r="E1049" s="123"/>
      <c r="F1049" s="82"/>
      <c r="G1049" s="124"/>
      <c r="H1049" s="82"/>
      <c r="I1049" s="125"/>
      <c r="J1049" s="125"/>
      <c r="K1049" s="126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22"/>
      <c r="E1050" s="123"/>
      <c r="F1050" s="82"/>
      <c r="G1050" s="124"/>
      <c r="H1050" s="82"/>
      <c r="I1050" s="125"/>
      <c r="J1050" s="125"/>
      <c r="K1050" s="126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22"/>
      <c r="E1051" s="123"/>
      <c r="F1051" s="82"/>
      <c r="G1051" s="124"/>
      <c r="H1051" s="82"/>
      <c r="I1051" s="125"/>
      <c r="J1051" s="125"/>
      <c r="K1051" s="126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22"/>
      <c r="E1052" s="123"/>
      <c r="F1052" s="82"/>
      <c r="G1052" s="124"/>
      <c r="H1052" s="82"/>
      <c r="I1052" s="125"/>
      <c r="J1052" s="125"/>
      <c r="K1052" s="126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22"/>
      <c r="E1053" s="123"/>
      <c r="F1053" s="82"/>
      <c r="G1053" s="124"/>
      <c r="H1053" s="82"/>
      <c r="I1053" s="125"/>
      <c r="J1053" s="125"/>
      <c r="K1053" s="126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22"/>
      <c r="E1054" s="123"/>
      <c r="F1054" s="82"/>
      <c r="G1054" s="124"/>
      <c r="H1054" s="82"/>
      <c r="I1054" s="125"/>
      <c r="J1054" s="125"/>
      <c r="K1054" s="126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22"/>
      <c r="E1055" s="123"/>
      <c r="F1055" s="82"/>
      <c r="G1055" s="124"/>
      <c r="H1055" s="82"/>
      <c r="I1055" s="125"/>
      <c r="J1055" s="125"/>
      <c r="K1055" s="126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22"/>
      <c r="E1056" s="123"/>
      <c r="F1056" s="82"/>
      <c r="G1056" s="124"/>
      <c r="H1056" s="82"/>
      <c r="I1056" s="125"/>
      <c r="J1056" s="125"/>
      <c r="K1056" s="126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22"/>
      <c r="E1057" s="123"/>
      <c r="F1057" s="82"/>
      <c r="G1057" s="124"/>
      <c r="H1057" s="82"/>
      <c r="I1057" s="125"/>
      <c r="J1057" s="125"/>
      <c r="K1057" s="126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22"/>
      <c r="E1058" s="123"/>
      <c r="F1058" s="82"/>
      <c r="G1058" s="124"/>
      <c r="H1058" s="82"/>
      <c r="I1058" s="125"/>
      <c r="J1058" s="125"/>
      <c r="K1058" s="126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27"/>
      <c r="E1059" s="128"/>
      <c r="F1059" s="129"/>
      <c r="G1059" s="130"/>
      <c r="H1059" s="129"/>
      <c r="I1059" s="131"/>
      <c r="J1059" s="131"/>
      <c r="K1059" s="13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C62:C1059" name="Cartão_2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920" priority="25">
      <formula>$G41=TRUE</formula>
    </cfRule>
  </conditionalFormatting>
  <conditionalFormatting sqref="G41:G52">
    <cfRule type="expression" dxfId="919" priority="12">
      <formula>$G41=TRUE</formula>
    </cfRule>
  </conditionalFormatting>
  <conditionalFormatting sqref="I23:M53">
    <cfRule type="expression" dxfId="918" priority="22">
      <formula>$M23=TRUE</formula>
    </cfRule>
  </conditionalFormatting>
  <conditionalFormatting sqref="M23:M52">
    <cfRule type="expression" dxfId="917" priority="21">
      <formula>$M23=TRUE</formula>
    </cfRule>
  </conditionalFormatting>
  <conditionalFormatting sqref="I62:J1059">
    <cfRule type="expression" dxfId="916" priority="20">
      <formula>AND($J62&gt;1, $I62=$J62, $I62&lt;&gt;"")</formula>
    </cfRule>
  </conditionalFormatting>
  <conditionalFormatting sqref="D41:F52">
    <cfRule type="expression" dxfId="915" priority="26">
      <formula>AND(ISNUMBER($E41), $E41&lt;TODAY(), ISNUMBER($F41), $F41&gt;1)</formula>
    </cfRule>
    <cfRule type="expression" dxfId="914" priority="27">
      <formula>AND(ISNUMBER($E41), $E41-TODAY()&lt;=3, $E41&gt;=TODAY(), ISNUMBER($F41), $F41&gt;1)</formula>
    </cfRule>
  </conditionalFormatting>
  <conditionalFormatting sqref="I23:L52">
    <cfRule type="expression" dxfId="913" priority="28">
      <formula>AND(ISNUMBER($I23), $I23&lt;TODAY(), ISNUMBER($L23), $L23&gt;1)</formula>
    </cfRule>
    <cfRule type="expression" dxfId="912" priority="29">
      <formula>AND(ISNUMBER($I23), $I23-TODAY()&lt;=3, $I23&gt;=TODAY(), ISNUMBER($L23), $L23&gt;1)</formula>
    </cfRule>
  </conditionalFormatting>
  <conditionalFormatting sqref="E16">
    <cfRule type="expression" dxfId="911" priority="5">
      <formula>$E$16&lt;1</formula>
    </cfRule>
  </conditionalFormatting>
  <dataValidations count="3">
    <dataValidation type="list" allowBlank="1" showInputMessage="1" showErrorMessage="1" sqref="K23:K52 G62:G1059" xr:uid="{1223F9FA-0709-457B-B1A7-61E803C4F292}">
      <formula1>ListaCategorias</formula1>
    </dataValidation>
    <dataValidation type="list" allowBlank="1" showInputMessage="1" showErrorMessage="1" sqref="E62:E1059" xr:uid="{A21D700D-99FD-40E6-887E-C0985476733A}">
      <formula1>"Débito,Crédito"</formula1>
    </dataValidation>
    <dataValidation type="list" allowBlank="1" showInputMessage="1" showErrorMessage="1" sqref="D62:D1059" xr:uid="{1DA9DA73-7DC0-4107-83A2-E55A3C59A525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88E9A4B-DCC4-44D3-8FF0-BC81E7360868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AC2FE551-637A-4FDE-B59D-1794E7E0878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C790D4B-C3D0-4498-A5BC-3DAEE740BC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841F767-095C-44E5-A57A-D68BC5FF181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C5430FC-0D89-44B9-BB26-444FD2069C5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9333828-6E31-4CA7-B3E9-7EFAD89C25A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B99C1F9-C1D3-4A2C-8200-5D3D22E81F0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092B87-93AD-446F-884E-6A261BF1A9C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25A782F0-F768-4A62-984E-D59A21EB205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D0E59492-F4CF-4A29-B12F-F4D4C6306BD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86A2DA5-1EC3-4389-8C81-FA07700E5DA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0B496D2-4D7B-47A0-9B9B-8E202055D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0CA2DE6-DF76-47C3-92BF-C686F71921D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5EA9A12-4D33-4797-9854-1E52BB0BB38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EB2548E2-FBBB-4EC4-9FD5-F6B2734E5F8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554E49C-BDC2-44FC-999F-7BB51C2F39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71DE8292-CDBD-42A7-A606-8B46D3BB78F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84772872-1F0C-4ACC-8ED8-78C211DA6DA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4D5C5-C33B-47C9-A58C-75510717B929}">
  <sheetPr codeName="Planilha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45724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21" t="s">
        <v>20</v>
      </c>
      <c r="E61" s="121" t="s">
        <v>23</v>
      </c>
      <c r="F61" s="121" t="s">
        <v>5</v>
      </c>
      <c r="G61" s="121" t="s">
        <v>6</v>
      </c>
      <c r="H61" s="121" t="s">
        <v>24</v>
      </c>
      <c r="I61" s="121" t="s">
        <v>25</v>
      </c>
      <c r="J61" s="121" t="s">
        <v>26</v>
      </c>
      <c r="K61" s="121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79" priority="25">
      <formula>$G41=TRUE</formula>
    </cfRule>
  </conditionalFormatting>
  <conditionalFormatting sqref="G41:G52">
    <cfRule type="expression" dxfId="878" priority="12">
      <formula>$G41=TRUE</formula>
    </cfRule>
  </conditionalFormatting>
  <conditionalFormatting sqref="I23:M53">
    <cfRule type="expression" dxfId="877" priority="22">
      <formula>$M23=TRUE</formula>
    </cfRule>
  </conditionalFormatting>
  <conditionalFormatting sqref="M23:M52">
    <cfRule type="expression" dxfId="876" priority="21">
      <formula>$M23=TRUE</formula>
    </cfRule>
  </conditionalFormatting>
  <conditionalFormatting sqref="I62:J1059">
    <cfRule type="expression" dxfId="875" priority="20">
      <formula>AND($J62&gt;1, $I62=$J62, $I62&lt;&gt;"")</formula>
    </cfRule>
  </conditionalFormatting>
  <conditionalFormatting sqref="D41:F52">
    <cfRule type="expression" dxfId="874" priority="26">
      <formula>AND(ISNUMBER($E41), $E41&lt;TODAY(), ISNUMBER($F41), $F41&gt;1)</formula>
    </cfRule>
    <cfRule type="expression" dxfId="873" priority="27">
      <formula>AND(ISNUMBER($E41), $E41-TODAY()&lt;=3, $E41&gt;=TODAY(), ISNUMBER($F41), $F41&gt;1)</formula>
    </cfRule>
  </conditionalFormatting>
  <conditionalFormatting sqref="I23:L52">
    <cfRule type="expression" dxfId="872" priority="28">
      <formula>AND(ISNUMBER($I23), $I23&lt;TODAY(), ISNUMBER($L23), $L23&gt;1)</formula>
    </cfRule>
    <cfRule type="expression" dxfId="871" priority="29">
      <formula>AND(ISNUMBER($I23), $I23-TODAY()&lt;=3, $I23&gt;=TODAY(), ISNUMBER($L23), $L23&gt;1)</formula>
    </cfRule>
  </conditionalFormatting>
  <conditionalFormatting sqref="E16">
    <cfRule type="expression" dxfId="870" priority="5">
      <formula>$E$16&lt;1</formula>
    </cfRule>
  </conditionalFormatting>
  <dataValidations count="3">
    <dataValidation type="list" allowBlank="1" showInputMessage="1" showErrorMessage="1" sqref="K23:K52 G62:G1059" xr:uid="{D3A4A574-6799-4304-A739-C839CBFDA2C3}">
      <formula1>ListaCategorias</formula1>
    </dataValidation>
    <dataValidation type="list" allowBlank="1" showInputMessage="1" showErrorMessage="1" sqref="E62:E1059" xr:uid="{7FFB8B3F-8EC8-47F9-9152-B5511D47674C}">
      <formula1>"Débito,Crédito"</formula1>
    </dataValidation>
    <dataValidation type="list" allowBlank="1" showInputMessage="1" showErrorMessage="1" sqref="D62:D1059" xr:uid="{BBB3756F-B81C-459B-84F8-434D0E1BC33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2023C22-688B-468C-A917-9FDEAC7F9FB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CBDECB59-7BC8-491E-94BC-8C3C2C5C56B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EDEA09B-FD2A-48F0-96F9-66E57AC5BCE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110B4AC-242A-46BD-BC20-22B01EE547C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7A17C50E-9F8C-4A3D-918B-FB5B899D5E6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5B98950-46D6-4842-9FB5-310613DDAF9E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BC4C49-0FB3-41E0-889D-ADCFA453544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9C38B90-4B2D-4280-BD6A-29B111C41BC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5A3140D-67DC-4B89-9127-EF0771DCC82D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F09A144-4BC0-4022-8B13-2F393BE3B88A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EEC98D6-1D69-4664-85B1-5AB7B224B2A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AF363CB-70FF-4E4F-9820-4EF61CB683C6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036A9-6D9A-4787-B020-E43D016F261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0911276-1D50-4F55-9373-5DC8E2CD59E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FA603B0-01FE-473E-BC10-3E8BC602840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F4E0C4-529F-40AD-B8DF-F5B473D720A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FF5FBDE-6434-4666-A8C9-36C3970429B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5443A401-11AC-45EF-8F48-F72E81661AD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88C37-5ED3-46BB-836E-375961744079}">
  <sheetPr codeName="Planilha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45752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8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/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839" priority="25">
      <formula>$G41=TRUE</formula>
    </cfRule>
  </conditionalFormatting>
  <conditionalFormatting sqref="G41:G52">
    <cfRule type="expression" dxfId="838" priority="12">
      <formula>$G41=TRUE</formula>
    </cfRule>
  </conditionalFormatting>
  <conditionalFormatting sqref="I23:M53">
    <cfRule type="expression" dxfId="837" priority="22">
      <formula>$M23=TRUE</formula>
    </cfRule>
  </conditionalFormatting>
  <conditionalFormatting sqref="M23:M52">
    <cfRule type="expression" dxfId="836" priority="21">
      <formula>$M23=TRUE</formula>
    </cfRule>
  </conditionalFormatting>
  <conditionalFormatting sqref="I62:J1059">
    <cfRule type="expression" dxfId="835" priority="20">
      <formula>AND($J62&gt;1, $I62=$J62, $I62&lt;&gt;"")</formula>
    </cfRule>
  </conditionalFormatting>
  <conditionalFormatting sqref="D41:F52">
    <cfRule type="expression" dxfId="834" priority="26">
      <formula>AND(ISNUMBER($E41), $E41&lt;TODAY(), ISNUMBER($F41), $F41&gt;1)</formula>
    </cfRule>
    <cfRule type="expression" dxfId="833" priority="27">
      <formula>AND(ISNUMBER($E41), $E41-TODAY()&lt;=3, $E41&gt;=TODAY(), ISNUMBER($F41), $F41&gt;1)</formula>
    </cfRule>
  </conditionalFormatting>
  <conditionalFormatting sqref="I23:L52">
    <cfRule type="expression" dxfId="832" priority="28">
      <formula>AND(ISNUMBER($I23), $I23&lt;TODAY(), ISNUMBER($L23), $L23&gt;1)</formula>
    </cfRule>
    <cfRule type="expression" dxfId="831" priority="29">
      <formula>AND(ISNUMBER($I23), $I23-TODAY()&lt;=3, $I23&gt;=TODAY(), ISNUMBER($L23), $L23&gt;1)</formula>
    </cfRule>
  </conditionalFormatting>
  <conditionalFormatting sqref="E16">
    <cfRule type="expression" dxfId="830" priority="5">
      <formula>$E$16&lt;1</formula>
    </cfRule>
  </conditionalFormatting>
  <dataValidations count="3">
    <dataValidation type="list" allowBlank="1" showInputMessage="1" showErrorMessage="1" sqref="D62:D1059" xr:uid="{F6790891-B170-44E1-B932-6D95A5A30096}">
      <formula1>ListaCartão</formula1>
    </dataValidation>
    <dataValidation type="list" allowBlank="1" showInputMessage="1" showErrorMessage="1" sqref="E62:E1059" xr:uid="{B45E35B0-C063-4765-A22E-C9DEC94C546D}">
      <formula1>"Débito,Crédito"</formula1>
    </dataValidation>
    <dataValidation type="list" allowBlank="1" showInputMessage="1" showErrorMessage="1" sqref="K23:K52 G62:G1059" xr:uid="{AFE80BBA-1D2F-45BA-893C-631DCBF2388F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7758C26-2CDA-4732-9848-CA8F23F0DEE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58B54B8-1837-4831-AFBD-40D35771F3D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BE89D31E-B233-423F-A894-244465F62B4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623A1F1-340A-41F7-9B15-215E7861942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AFB4E0E-C0E3-40CC-BCCB-D6E172367B4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4FFB6FB-F627-480D-B5D8-535F6006477F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1ADC799-9C9E-469D-976A-81BD97A74DE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C5A4D68-593E-47FE-9AB5-A98C8434487D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072829A-862F-4BF3-966D-1CBBBC7670B5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EED3AEBE-D057-4AD4-83C2-11E37E56102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2BF7FCE-455F-4E40-8A1A-69CEB07B860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4520D73-3B30-45DF-A1E2-478242831C49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2CD61C4-4DD6-489C-8E9B-9ED9D6C5E38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CB934193-27D3-4CC8-BB3D-BA7101500DF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08FD2FE-68E3-4CBD-A51C-72175784F241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3C48F8F0-939A-40E4-9DF9-37A9C558B9B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988AE4C-7408-49A2-A7F9-C3E30F7485B6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4A94DE4-F3E1-4580-8FC5-CA70B4BB05A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D8DE6-044B-4AA2-8880-622A86C07C44}">
  <sheetPr codeName="Planilha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45784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9" priority="25">
      <formula>$G41=TRUE</formula>
    </cfRule>
  </conditionalFormatting>
  <conditionalFormatting sqref="G41:G52">
    <cfRule type="expression" dxfId="798" priority="12">
      <formula>$G41=TRUE</formula>
    </cfRule>
  </conditionalFormatting>
  <conditionalFormatting sqref="I23:M53">
    <cfRule type="expression" dxfId="797" priority="22">
      <formula>$M23=TRUE</formula>
    </cfRule>
  </conditionalFormatting>
  <conditionalFormatting sqref="M23:M52">
    <cfRule type="expression" dxfId="796" priority="21">
      <formula>$M23=TRUE</formula>
    </cfRule>
  </conditionalFormatting>
  <conditionalFormatting sqref="I62:J1059">
    <cfRule type="expression" dxfId="795" priority="20">
      <formula>AND($J62&gt;1, $I62=$J62, $I62&lt;&gt;"")</formula>
    </cfRule>
  </conditionalFormatting>
  <conditionalFormatting sqref="D41:F52">
    <cfRule type="expression" dxfId="794" priority="26">
      <formula>AND(ISNUMBER($E41), $E41&lt;TODAY(), ISNUMBER($F41), $F41&gt;1)</formula>
    </cfRule>
    <cfRule type="expression" dxfId="793" priority="27">
      <formula>AND(ISNUMBER($E41), $E41-TODAY()&lt;=3, $E41&gt;=TODAY(), ISNUMBER($F41), $F41&gt;1)</formula>
    </cfRule>
  </conditionalFormatting>
  <conditionalFormatting sqref="I23:L52">
    <cfRule type="expression" dxfId="792" priority="28">
      <formula>AND(ISNUMBER($I23), $I23&lt;TODAY(), ISNUMBER($L23), $L23&gt;1)</formula>
    </cfRule>
    <cfRule type="expression" dxfId="791" priority="29">
      <formula>AND(ISNUMBER($I23), $I23-TODAY()&lt;=3, $I23&gt;=TODAY(), ISNUMBER($L23), $L23&gt;1)</formula>
    </cfRule>
  </conditionalFormatting>
  <conditionalFormatting sqref="E16">
    <cfRule type="expression" dxfId="790" priority="5">
      <formula>$E$16&lt;1</formula>
    </cfRule>
  </conditionalFormatting>
  <dataValidations count="3">
    <dataValidation type="list" allowBlank="1" showInputMessage="1" showErrorMessage="1" sqref="K23:K52 G62:G1059" xr:uid="{199946F7-7CBE-4728-853E-1D7DDF6FEEF4}">
      <formula1>ListaCategorias</formula1>
    </dataValidation>
    <dataValidation type="list" allowBlank="1" showInputMessage="1" showErrorMessage="1" sqref="E62:E1059" xr:uid="{594A6931-73F4-44DB-844C-E6AC280B0BAE}">
      <formula1>"Débito,Crédito"</formula1>
    </dataValidation>
    <dataValidation type="list" allowBlank="1" showInputMessage="1" showErrorMessage="1" sqref="D62:D1059" xr:uid="{D442F515-4684-4C90-B685-5ABDF9ADA5B9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7D228AC2-E6BF-43B3-A9AB-6CDCDE96C6ED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4375B135-501B-4747-B0FE-FC07FBD0C2D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4F496AD-8E4C-444E-AD3A-828E21B6BD4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A98F3AF-457F-495E-A091-E33DDD75506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9901AF3-48C6-4DE2-9761-62ED32FF2CF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49745C96-E97C-4C1E-AB55-22628AA75C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A6F6A60-4431-4FF6-B84C-32C7576A6D2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FFB7E38B-D41E-4D05-B223-9984A254F802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17C0859-2867-42D1-9143-67A3B82C7AC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0B66A519-4629-4995-AB66-FC5814AFE92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1535D-D299-4630-A2B8-364B2162370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0BEC924-71BE-4814-95A4-7270750C5884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31E1D1C-FEED-4FFD-9D7B-74AAA200AA28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41A5962-2529-4933-8BF6-7549ED5AE0A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361EC72-8773-454C-9727-97123E71CB78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C61D21A-6C97-4E16-A192-080A3C666DD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F34F36F-B532-4FA8-8025-ED937183F67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EAA70BD-B9D4-443F-B653-67F153FD0A6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1AE0C-E8C7-451B-89CA-26284510E7B1}">
  <sheetPr codeName="Planilha8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45814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59" priority="25">
      <formula>$G41=TRUE</formula>
    </cfRule>
  </conditionalFormatting>
  <conditionalFormatting sqref="G41:G52">
    <cfRule type="expression" dxfId="758" priority="12">
      <formula>$G41=TRUE</formula>
    </cfRule>
  </conditionalFormatting>
  <conditionalFormatting sqref="I23:M53">
    <cfRule type="expression" dxfId="757" priority="22">
      <formula>$M23=TRUE</formula>
    </cfRule>
  </conditionalFormatting>
  <conditionalFormatting sqref="M23:M52">
    <cfRule type="expression" dxfId="756" priority="21">
      <formula>$M23=TRUE</formula>
    </cfRule>
  </conditionalFormatting>
  <conditionalFormatting sqref="I62:J1059">
    <cfRule type="expression" dxfId="755" priority="20">
      <formula>AND($J62&gt;1, $I62=$J62, $I62&lt;&gt;"")</formula>
    </cfRule>
  </conditionalFormatting>
  <conditionalFormatting sqref="D41:F52">
    <cfRule type="expression" dxfId="754" priority="26">
      <formula>AND(ISNUMBER($E41), $E41&lt;TODAY(), ISNUMBER($F41), $F41&gt;1)</formula>
    </cfRule>
    <cfRule type="expression" dxfId="753" priority="27">
      <formula>AND(ISNUMBER($E41), $E41-TODAY()&lt;=3, $E41&gt;=TODAY(), ISNUMBER($F41), $F41&gt;1)</formula>
    </cfRule>
  </conditionalFormatting>
  <conditionalFormatting sqref="I23:L52">
    <cfRule type="expression" dxfId="752" priority="28">
      <formula>AND(ISNUMBER($I23), $I23&lt;TODAY(), ISNUMBER($L23), $L23&gt;1)</formula>
    </cfRule>
    <cfRule type="expression" dxfId="751" priority="29">
      <formula>AND(ISNUMBER($I23), $I23-TODAY()&lt;=3, $I23&gt;=TODAY(), ISNUMBER($L23), $L23&gt;1)</formula>
    </cfRule>
  </conditionalFormatting>
  <conditionalFormatting sqref="E16">
    <cfRule type="expression" dxfId="750" priority="5">
      <formula>$E$16&lt;1</formula>
    </cfRule>
  </conditionalFormatting>
  <dataValidations count="3">
    <dataValidation type="list" allowBlank="1" showInputMessage="1" showErrorMessage="1" sqref="K23:K52 G62:G1059" xr:uid="{71FED4B1-F7AF-4797-B4AC-D55448A8B29C}">
      <formula1>ListaCategorias</formula1>
    </dataValidation>
    <dataValidation type="list" allowBlank="1" showInputMessage="1" showErrorMessage="1" sqref="E62:E1059" xr:uid="{DD4C8D45-BAA1-4D9B-9370-CC145796412B}">
      <formula1>"Débito,Crédito"</formula1>
    </dataValidation>
    <dataValidation type="list" allowBlank="1" showInputMessage="1" showErrorMessage="1" sqref="D62:D1059" xr:uid="{73AEAA1B-B208-4525-9ECF-0F46701F4E8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9E8AB48E-9205-41C6-A503-107DD696270B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7D17265-AAB8-4ADC-B3AC-95F015A186C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D0BE461E-433E-4EF2-9761-0291C3B63DF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9DB6B2E-0DC8-45BB-9ED7-BE4D28DA17DB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4E24333-213F-41DA-802C-E16419A3489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6D2C8650-F37E-4BAF-A457-E21B149C37C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716F78A2-3DBA-4FF0-A396-1645DDCCF304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D49D19FD-A0E5-4AA9-AC53-EC383445B81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ACDB6F-21F5-4601-A642-A74A67D9B5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43E842B-1964-4A97-866E-0892B8123FD9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7D6A9B7-3DF2-4FA6-93FD-494A30CDE51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C454177-C6F3-45DD-9543-3B20565F3018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6CF4B30-4B14-4AE7-891F-8469F706A39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EB4581-DF3E-43D9-938F-38B5F9FAD4F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9038EA07-80FC-4F39-8F95-FF5BCD7D0B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A97B9D9-DAAC-46D8-94D9-8E65C320FA5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4A508DA-9F3B-45AC-93AA-C64C8ABD0893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06798F5-A287-453F-B281-71F8390EF95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1EE1-0D3E-4253-8FB2-20E05D4A3FF8}">
  <sheetPr codeName="Planilha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45843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19" priority="25">
      <formula>$G41=TRUE</formula>
    </cfRule>
  </conditionalFormatting>
  <conditionalFormatting sqref="G41:G52">
    <cfRule type="expression" dxfId="718" priority="12">
      <formula>$G41=TRUE</formula>
    </cfRule>
  </conditionalFormatting>
  <conditionalFormatting sqref="I23:M53">
    <cfRule type="expression" dxfId="717" priority="22">
      <formula>$M23=TRUE</formula>
    </cfRule>
  </conditionalFormatting>
  <conditionalFormatting sqref="M23:M52">
    <cfRule type="expression" dxfId="716" priority="21">
      <formula>$M23=TRUE</formula>
    </cfRule>
  </conditionalFormatting>
  <conditionalFormatting sqref="I62:J1059">
    <cfRule type="expression" dxfId="715" priority="20">
      <formula>AND($J62&gt;1, $I62=$J62, $I62&lt;&gt;"")</formula>
    </cfRule>
  </conditionalFormatting>
  <conditionalFormatting sqref="D41:F52">
    <cfRule type="expression" dxfId="714" priority="26">
      <formula>AND(ISNUMBER($E41), $E41&lt;TODAY(), ISNUMBER($F41), $F41&gt;1)</formula>
    </cfRule>
    <cfRule type="expression" dxfId="713" priority="27">
      <formula>AND(ISNUMBER($E41), $E41-TODAY()&lt;=3, $E41&gt;=TODAY(), ISNUMBER($F41), $F41&gt;1)</formula>
    </cfRule>
  </conditionalFormatting>
  <conditionalFormatting sqref="I23:L52">
    <cfRule type="expression" dxfId="712" priority="28">
      <formula>AND(ISNUMBER($I23), $I23&lt;TODAY(), ISNUMBER($L23), $L23&gt;1)</formula>
    </cfRule>
    <cfRule type="expression" dxfId="711" priority="29">
      <formula>AND(ISNUMBER($I23), $I23-TODAY()&lt;=3, $I23&gt;=TODAY(), ISNUMBER($L23), $L23&gt;1)</formula>
    </cfRule>
  </conditionalFormatting>
  <conditionalFormatting sqref="E16">
    <cfRule type="expression" dxfId="710" priority="5">
      <formula>$E$16&lt;1</formula>
    </cfRule>
  </conditionalFormatting>
  <dataValidations count="3">
    <dataValidation type="list" allowBlank="1" showInputMessage="1" showErrorMessage="1" sqref="D62:D1059" xr:uid="{91DAF7C7-5484-4B95-A504-1E455F9B579C}">
      <formula1>ListaCartão</formula1>
    </dataValidation>
    <dataValidation type="list" allowBlank="1" showInputMessage="1" showErrorMessage="1" sqref="E62:E1059" xr:uid="{9B0EECFE-A3B6-4955-B47E-2BEA4BA914BC}">
      <formula1>"Débito,Crédito"</formula1>
    </dataValidation>
    <dataValidation type="list" allowBlank="1" showInputMessage="1" showErrorMessage="1" sqref="K23:K52 G62:G1059" xr:uid="{A535AF75-C915-47F0-84CD-B32575DFE4C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3C0BF4F0-2C49-4EAB-9A71-CC87115EE1B9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0A5D5F1-5FB9-408C-BAD2-9B688B0154E8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5A31648-747D-4E05-B683-44A068E5A75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9131726-FC6C-4DFC-99F3-BBC0098C77CE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6F3AA04C-BF53-436A-8A99-10EA2D42F41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39BB15B-9E53-4977-A48C-60861EAC4FB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8FEB1FA-AAAE-4B4C-934C-F4ECE1DC37B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79BE174-256A-4305-8C35-E93F88083FB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94CC1BC-6C9D-40DF-AABC-D4525F2C748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5692A40-17B1-445F-AFEA-3F774599D18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6675A691-CD4F-417A-8DF2-A1333FC738B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C89E2C7-B6DF-493C-92E0-8D29ED9D976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E72DC34-85F7-475F-814F-07863B3EDB3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06B0B57-5632-4CFA-A55D-84EF7551855F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7105343-96F3-4FA0-AF2A-F21DC6AB76D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AD0B774-3356-4299-973F-84F17719945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47AE2D4F-02DB-4AB7-BB51-D2584550CC3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0DB27614-7DAB-4FA2-BAFF-50F2051D084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426D0-2593-45C1-9CB5-8C6852D1E965}">
  <sheetPr codeName="Planilha1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45876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79" priority="25">
      <formula>$G41=TRUE</formula>
    </cfRule>
  </conditionalFormatting>
  <conditionalFormatting sqref="G41:G52">
    <cfRule type="expression" dxfId="678" priority="12">
      <formula>$G41=TRUE</formula>
    </cfRule>
  </conditionalFormatting>
  <conditionalFormatting sqref="I23:M53">
    <cfRule type="expression" dxfId="677" priority="22">
      <formula>$M23=TRUE</formula>
    </cfRule>
  </conditionalFormatting>
  <conditionalFormatting sqref="M23:M52">
    <cfRule type="expression" dxfId="676" priority="21">
      <formula>$M23=TRUE</formula>
    </cfRule>
  </conditionalFormatting>
  <conditionalFormatting sqref="I62:J1059">
    <cfRule type="expression" dxfId="675" priority="20">
      <formula>AND($J62&gt;1, $I62=$J62, $I62&lt;&gt;"")</formula>
    </cfRule>
  </conditionalFormatting>
  <conditionalFormatting sqref="D41:F52">
    <cfRule type="expression" dxfId="674" priority="26">
      <formula>AND(ISNUMBER($E41), $E41&lt;TODAY(), ISNUMBER($F41), $F41&gt;1)</formula>
    </cfRule>
    <cfRule type="expression" dxfId="673" priority="27">
      <formula>AND(ISNUMBER($E41), $E41-TODAY()&lt;=3, $E41&gt;=TODAY(), ISNUMBER($F41), $F41&gt;1)</formula>
    </cfRule>
  </conditionalFormatting>
  <conditionalFormatting sqref="I23:L52">
    <cfRule type="expression" dxfId="672" priority="28">
      <formula>AND(ISNUMBER($I23), $I23&lt;TODAY(), ISNUMBER($L23), $L23&gt;1)</formula>
    </cfRule>
    <cfRule type="expression" dxfId="671" priority="29">
      <formula>AND(ISNUMBER($I23), $I23-TODAY()&lt;=3, $I23&gt;=TODAY(), ISNUMBER($L23), $L23&gt;1)</formula>
    </cfRule>
  </conditionalFormatting>
  <conditionalFormatting sqref="E16">
    <cfRule type="expression" dxfId="670" priority="5">
      <formula>$E$16&lt;1</formula>
    </cfRule>
  </conditionalFormatting>
  <dataValidations count="3">
    <dataValidation type="list" allowBlank="1" showInputMessage="1" showErrorMessage="1" sqref="D62:D1059" xr:uid="{24B942C2-F40E-49E6-A700-C8984C8A1BB3}">
      <formula1>ListaCartão</formula1>
    </dataValidation>
    <dataValidation type="list" allowBlank="1" showInputMessage="1" showErrorMessage="1" sqref="E62:E1059" xr:uid="{0A93166A-BCCD-4434-A75E-A12DA221623B}">
      <formula1>"Débito,Crédito"</formula1>
    </dataValidation>
    <dataValidation type="list" allowBlank="1" showInputMessage="1" showErrorMessage="1" sqref="K23:K52 G62:G1059" xr:uid="{ACC2AEB9-B6F2-4F65-B6C8-3264C65D48DA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C2CEE05E-BC80-4CA4-9FEA-B34DD92CADA3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A1DA36D-E0A1-4941-9B90-91E156452FB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068186-53FE-4430-910C-35103D3BE8A4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0214FF7-59F0-467D-9081-4D97C546EE33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543B4A83-0D76-4705-A4A7-90533CDD7AA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F30F9AA-BCBE-4884-92EF-F06CA7B8AAB3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856920-580D-4C6E-BEB7-69EC24CA525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3B31D8E-19F3-40DA-9587-B8E65DB6D44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15029AA8-1301-48D2-8523-5847DA66850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E962F3A-7676-4CA7-99CC-CDB23B04937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C3A245FF-F714-4DB2-B9E6-2BFA5638E8FE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1DF61EA-007D-4307-98D1-096859320B3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38840C7D-B255-45C7-A6AE-8A6A9B5C480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05E8B9D-421D-468E-BEEC-A62943B2546E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BD418CB-133B-468D-B67A-B1D64641C9AC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2636FB9-ADD7-4702-98F2-D09D254FA2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7352927-2DEC-4731-88ED-2D1A8D68081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4BB04EA-CDCB-4A34-90D5-5654FA6F334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B0A6F-22E0-4A02-9B72-7797324313EC}">
  <sheetPr codeName="Planilha1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45906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639" priority="25">
      <formula>$G41=TRUE</formula>
    </cfRule>
  </conditionalFormatting>
  <conditionalFormatting sqref="G41:G52">
    <cfRule type="expression" dxfId="638" priority="12">
      <formula>$G41=TRUE</formula>
    </cfRule>
  </conditionalFormatting>
  <conditionalFormatting sqref="I23:M53">
    <cfRule type="expression" dxfId="637" priority="22">
      <formula>$M23=TRUE</formula>
    </cfRule>
  </conditionalFormatting>
  <conditionalFormatting sqref="M23:M52">
    <cfRule type="expression" dxfId="636" priority="21">
      <formula>$M23=TRUE</formula>
    </cfRule>
  </conditionalFormatting>
  <conditionalFormatting sqref="I62:J1059">
    <cfRule type="expression" dxfId="635" priority="20">
      <formula>AND($J62&gt;1, $I62=$J62, $I62&lt;&gt;"")</formula>
    </cfRule>
  </conditionalFormatting>
  <conditionalFormatting sqref="D41:F52">
    <cfRule type="expression" dxfId="634" priority="26">
      <formula>AND(ISNUMBER($E41), $E41&lt;TODAY(), ISNUMBER($F41), $F41&gt;1)</formula>
    </cfRule>
    <cfRule type="expression" dxfId="633" priority="27">
      <formula>AND(ISNUMBER($E41), $E41-TODAY()&lt;=3, $E41&gt;=TODAY(), ISNUMBER($F41), $F41&gt;1)</formula>
    </cfRule>
  </conditionalFormatting>
  <conditionalFormatting sqref="I23:L52">
    <cfRule type="expression" dxfId="632" priority="28">
      <formula>AND(ISNUMBER($I23), $I23&lt;TODAY(), ISNUMBER($L23), $L23&gt;1)</formula>
    </cfRule>
    <cfRule type="expression" dxfId="631" priority="29">
      <formula>AND(ISNUMBER($I23), $I23-TODAY()&lt;=3, $I23&gt;=TODAY(), ISNUMBER($L23), $L23&gt;1)</formula>
    </cfRule>
  </conditionalFormatting>
  <conditionalFormatting sqref="E16">
    <cfRule type="expression" dxfId="630" priority="5">
      <formula>$E$16&lt;1</formula>
    </cfRule>
  </conditionalFormatting>
  <dataValidations count="3">
    <dataValidation type="list" allowBlank="1" showInputMessage="1" showErrorMessage="1" sqref="D62:D1059" xr:uid="{C02C324D-B8F9-4D7E-96A6-3B50BCE62938}">
      <formula1>ListaCartão</formula1>
    </dataValidation>
    <dataValidation type="list" allowBlank="1" showInputMessage="1" showErrorMessage="1" sqref="E62:E1059" xr:uid="{E710D031-54D4-4F54-9D82-7A0FA6118D6B}">
      <formula1>"Débito,Crédito"</formula1>
    </dataValidation>
    <dataValidation type="list" allowBlank="1" showInputMessage="1" showErrorMessage="1" sqref="K23:K52 G62:G1059" xr:uid="{A8353BC9-EB67-4FC4-A4D3-B8D8B2AA72E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D02148E-5DB8-415E-8344-9301439E8EA0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4E78EAC-9059-4405-83BD-CCD471DF9242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63D3A7C7-7479-41C3-98CF-808C2EBBD51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F6D41E8-8248-4AF0-B894-5838671916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E39E7DFB-2EE1-4C18-A110-C8A7A406BF70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CBFE640F-06AB-4565-BB1B-A45861DB0DC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F9912B06-685F-402D-9586-6E371E125150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49EAF03-314C-491F-AD41-78F3D9EE73A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D397F1-E41D-472F-BBFC-D6D5194433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A261FB05-084A-4A7E-B15B-15B9EF3C50F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370F878-7D2E-4A59-9DA8-EA6EB2C6495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58FF082-D31E-4229-A4D9-D038F983013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13EC498D-ED61-4CF5-8B6A-CA97F153A41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82FD7B5-29D0-43C4-91F2-49DB2E3C36A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C9FD44D5-2BCC-411F-AD54-31C2460DBEB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54A6097-AEF3-413B-A829-1F066FA178B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92BE2F3C-F88A-43DE-A2B0-0C05DA8751F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A8BB4E48-FA7D-4283-B8BA-5F1061C94BE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DA7E7-6B7B-4D4F-9F23-1A6922CF511B}">
  <sheetPr codeName="Planilha1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45937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99" priority="25">
      <formula>$G41=TRUE</formula>
    </cfRule>
  </conditionalFormatting>
  <conditionalFormatting sqref="G41:G52">
    <cfRule type="expression" dxfId="598" priority="12">
      <formula>$G41=TRUE</formula>
    </cfRule>
  </conditionalFormatting>
  <conditionalFormatting sqref="I23:M53">
    <cfRule type="expression" dxfId="597" priority="22">
      <formula>$M23=TRUE</formula>
    </cfRule>
  </conditionalFormatting>
  <conditionalFormatting sqref="M23:M52">
    <cfRule type="expression" dxfId="596" priority="21">
      <formula>$M23=TRUE</formula>
    </cfRule>
  </conditionalFormatting>
  <conditionalFormatting sqref="I62:J1059">
    <cfRule type="expression" dxfId="595" priority="20">
      <formula>AND($J62&gt;1, $I62=$J62, $I62&lt;&gt;"")</formula>
    </cfRule>
  </conditionalFormatting>
  <conditionalFormatting sqref="D41:F52">
    <cfRule type="expression" dxfId="594" priority="26">
      <formula>AND(ISNUMBER($E41), $E41&lt;TODAY(), ISNUMBER($F41), $F41&gt;1)</formula>
    </cfRule>
    <cfRule type="expression" dxfId="593" priority="27">
      <formula>AND(ISNUMBER($E41), $E41-TODAY()&lt;=3, $E41&gt;=TODAY(), ISNUMBER($F41), $F41&gt;1)</formula>
    </cfRule>
  </conditionalFormatting>
  <conditionalFormatting sqref="I23:L52">
    <cfRule type="expression" dxfId="592" priority="28">
      <formula>AND(ISNUMBER($I23), $I23&lt;TODAY(), ISNUMBER($L23), $L23&gt;1)</formula>
    </cfRule>
    <cfRule type="expression" dxfId="591" priority="29">
      <formula>AND(ISNUMBER($I23), $I23-TODAY()&lt;=3, $I23&gt;=TODAY(), ISNUMBER($L23), $L23&gt;1)</formula>
    </cfRule>
  </conditionalFormatting>
  <conditionalFormatting sqref="E16">
    <cfRule type="expression" dxfId="590" priority="5">
      <formula>$E$16&lt;1</formula>
    </cfRule>
  </conditionalFormatting>
  <dataValidations count="3">
    <dataValidation type="list" allowBlank="1" showInputMessage="1" showErrorMessage="1" sqref="D62:D1059" xr:uid="{056909AE-4CF4-49EE-A12F-ECF0707FFFA4}">
      <formula1>ListaCartão</formula1>
    </dataValidation>
    <dataValidation type="list" allowBlank="1" showInputMessage="1" showErrorMessage="1" sqref="E62:E1059" xr:uid="{3E8D51A8-B4F6-42B1-8261-DBE389235060}">
      <formula1>"Débito,Crédito"</formula1>
    </dataValidation>
    <dataValidation type="list" allowBlank="1" showInputMessage="1" showErrorMessage="1" sqref="K23:K52 G62:G1059" xr:uid="{94D4A312-8A17-4540-A751-59DD3BEEE55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3D988FA-4900-47D1-9AA3-0718069D02A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DA9C0F2A-A55A-4B23-AFD7-AAFF7B38069B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3CC86094-E300-4C63-8BB7-48AC5A24D9D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A102DD5-7F0D-4DA2-9262-75B454361C46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1B5AFFD-31C0-4C95-B295-2329C841D46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AE7E5FB2-5ABA-4EC1-85A8-DE2DF9AB62F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41EB681-B95E-464A-A299-5E9BE81DF1E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AFC8AD1-008A-49AB-8C33-033C22D9B1D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21A6615-F52B-4762-B217-623D539E6484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C07ADBF2-53A3-4337-B30E-05F3CDD3545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D2586CB-4AC4-4617-97D8-12BD7BBC8EC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560DF7DE-4DC7-4835-B6E9-6FA3D11E3840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A767B0F-F97B-4188-B4B2-3C1AA44D02C9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57AE7F8-8335-431C-A0F7-B8CE60195028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DF3C6DF0-B9EF-47D2-92D7-3B0EB5D3E016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E9EFC3B-B392-4AC3-8080-1EE0108F88F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75ADCEB-354C-4C32-AFF8-FF74C931F9D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B41FA9B-AECC-4F9C-89A3-01F0C8826C9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C0AA1-AA75-450A-B690-26EA1187C7C0}">
  <sheetPr codeName="Planilha1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45967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02" t="s">
        <v>20</v>
      </c>
      <c r="E61" s="103" t="s">
        <v>23</v>
      </c>
      <c r="F61" s="104" t="s">
        <v>5</v>
      </c>
      <c r="G61" s="103" t="s">
        <v>6</v>
      </c>
      <c r="H61" s="105" t="s">
        <v>24</v>
      </c>
      <c r="I61" s="103" t="s">
        <v>25</v>
      </c>
      <c r="J61" s="103" t="s">
        <v>26</v>
      </c>
      <c r="K61" s="106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59" priority="25">
      <formula>$G41=TRUE</formula>
    </cfRule>
  </conditionalFormatting>
  <conditionalFormatting sqref="G41:G52">
    <cfRule type="expression" dxfId="558" priority="12">
      <formula>$G41=TRUE</formula>
    </cfRule>
  </conditionalFormatting>
  <conditionalFormatting sqref="I23:M53">
    <cfRule type="expression" dxfId="557" priority="22">
      <formula>$M23=TRUE</formula>
    </cfRule>
  </conditionalFormatting>
  <conditionalFormatting sqref="M23:M52">
    <cfRule type="expression" dxfId="556" priority="21">
      <formula>$M23=TRUE</formula>
    </cfRule>
  </conditionalFormatting>
  <conditionalFormatting sqref="I62:J1059">
    <cfRule type="expression" dxfId="555" priority="20">
      <formula>AND($J62&gt;1, $I62=$J62, $I62&lt;&gt;"")</formula>
    </cfRule>
  </conditionalFormatting>
  <conditionalFormatting sqref="D41:F52">
    <cfRule type="expression" dxfId="554" priority="26">
      <formula>AND(ISNUMBER($E41), $E41&lt;TODAY(), ISNUMBER($F41), $F41&gt;1)</formula>
    </cfRule>
    <cfRule type="expression" dxfId="553" priority="27">
      <formula>AND(ISNUMBER($E41), $E41-TODAY()&lt;=3, $E41&gt;=TODAY(), ISNUMBER($F41), $F41&gt;1)</formula>
    </cfRule>
  </conditionalFormatting>
  <conditionalFormatting sqref="I23:L52">
    <cfRule type="expression" dxfId="552" priority="28">
      <formula>AND(ISNUMBER($I23), $I23&lt;TODAY(), ISNUMBER($L23), $L23&gt;1)</formula>
    </cfRule>
    <cfRule type="expression" dxfId="551" priority="29">
      <formula>AND(ISNUMBER($I23), $I23-TODAY()&lt;=3, $I23&gt;=TODAY(), ISNUMBER($L23), $L23&gt;1)</formula>
    </cfRule>
  </conditionalFormatting>
  <conditionalFormatting sqref="E16">
    <cfRule type="expression" dxfId="550" priority="5">
      <formula>$E$16&lt;1</formula>
    </cfRule>
  </conditionalFormatting>
  <dataValidations count="3">
    <dataValidation type="list" allowBlank="1" showInputMessage="1" showErrorMessage="1" sqref="K23:K52 G62:G1059" xr:uid="{BFD4554C-371C-4E66-ABF3-87A690BF8DC9}">
      <formula1>ListaCategorias</formula1>
    </dataValidation>
    <dataValidation type="list" allowBlank="1" showInputMessage="1" showErrorMessage="1" sqref="E62:E1059" xr:uid="{496FFA7C-7EAD-4917-AD4A-64A83FE51702}">
      <formula1>"Débito,Crédito"</formula1>
    </dataValidation>
    <dataValidation type="list" allowBlank="1" showInputMessage="1" showErrorMessage="1" sqref="D62:D1059" xr:uid="{3DE377D7-06B8-42DC-A4A6-CC97AEC7895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CEEFBF7-0A4C-4C33-9529-263942E1D21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E516059F-3BE3-4162-B2EC-5568FE56D9A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1B0D5AF5-F91C-484E-8502-1893ED93A18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01DC094A-C79B-475A-B4D6-263ED5D58A1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A13612C9-6DD0-45FC-9DAF-681701F2EF5E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185C4CE-ECFA-416C-9AAA-3443968CEF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97B13D6F-FA8A-4B59-AB1D-C782F90666A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862FAD19-C086-4386-9D3F-EDB9AD33256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EB05C98-C8CD-4097-8DF4-C85DC95B142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3497069-8318-4F50-BBCC-9D11EB7E71A8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14066FEB-1726-4826-9FFB-AF5637848B06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3241D449-B10C-4DE3-931B-5EF1AF40888F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55C09507-CE42-4987-AD28-F3CDDBA12A63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D8B5B0B-2DB5-4B15-B659-DADB2BDEFF8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DDFF1F1-DB2A-4110-8E2D-B03FFAF0463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73BF066-48EE-446E-91B9-49E4E6AE35A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3476633-3093-475D-9862-5F6C1AFA3511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F3F0D8A-48F3-4226-86A5-4F829CD1AEB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76E52-EF18-4790-99AE-976CDD3702E0}">
  <sheetPr codeName="Planilha1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45997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sheet="1"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519" priority="25">
      <formula>$G41=TRUE</formula>
    </cfRule>
  </conditionalFormatting>
  <conditionalFormatting sqref="G41:G52">
    <cfRule type="expression" dxfId="518" priority="12">
      <formula>$G41=TRUE</formula>
    </cfRule>
  </conditionalFormatting>
  <conditionalFormatting sqref="I23:M53">
    <cfRule type="expression" dxfId="517" priority="22">
      <formula>$M23=TRUE</formula>
    </cfRule>
  </conditionalFormatting>
  <conditionalFormatting sqref="M23:M52">
    <cfRule type="expression" dxfId="516" priority="21">
      <formula>$M23=TRUE</formula>
    </cfRule>
  </conditionalFormatting>
  <conditionalFormatting sqref="I62:J1059">
    <cfRule type="expression" dxfId="515" priority="20">
      <formula>AND($J62&gt;1, $I62=$J62, $I62&lt;&gt;"")</formula>
    </cfRule>
  </conditionalFormatting>
  <conditionalFormatting sqref="D41:F52">
    <cfRule type="expression" dxfId="514" priority="26">
      <formula>AND(ISNUMBER($E41), $E41&lt;TODAY(), ISNUMBER($F41), $F41&gt;1)</formula>
    </cfRule>
    <cfRule type="expression" dxfId="513" priority="27">
      <formula>AND(ISNUMBER($E41), $E41-TODAY()&lt;=3, $E41&gt;=TODAY(), ISNUMBER($F41), $F41&gt;1)</formula>
    </cfRule>
  </conditionalFormatting>
  <conditionalFormatting sqref="I23:L52">
    <cfRule type="expression" dxfId="512" priority="28">
      <formula>AND(ISNUMBER($I23), $I23&lt;TODAY(), ISNUMBER($L23), $L23&gt;1)</formula>
    </cfRule>
    <cfRule type="expression" dxfId="511" priority="29">
      <formula>AND(ISNUMBER($I23), $I23-TODAY()&lt;=3, $I23&gt;=TODAY(), ISNUMBER($L23), $L23&gt;1)</formula>
    </cfRule>
  </conditionalFormatting>
  <conditionalFormatting sqref="E16">
    <cfRule type="expression" dxfId="510" priority="5">
      <formula>$E$16&lt;1</formula>
    </cfRule>
  </conditionalFormatting>
  <dataValidations count="3">
    <dataValidation type="list" allowBlank="1" showInputMessage="1" showErrorMessage="1" sqref="K23:K52 G62:G1059" xr:uid="{211CC97F-A4AD-4C46-87A6-EDB8817D43ED}">
      <formula1>ListaCategorias</formula1>
    </dataValidation>
    <dataValidation type="list" allowBlank="1" showInputMessage="1" showErrorMessage="1" sqref="E62:E1059" xr:uid="{0024CE39-8F9C-4D79-B62B-DCBE5EB1F34E}">
      <formula1>"Débito,Crédito"</formula1>
    </dataValidation>
    <dataValidation type="list" allowBlank="1" showInputMessage="1" showErrorMessage="1" sqref="D62:D1059" xr:uid="{7A780676-F287-4BBB-8D21-1784325E66F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EDD04C2C-0D23-4BB3-BD8C-1E442F4C28AC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81EB2715-6C36-4315-AD5B-09EE4D21B379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AE318AC0-6290-4F62-908E-D55ED61653DF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BB56ACB2-504B-4B15-AD62-0115D879A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594304D-E77E-4D75-91B5-CBAFB74C821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DE30609D-E5C7-41EF-A1D8-0C7BA121CC7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0603E749-FEF5-4F9A-9037-E9D64263EEFD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13771AA-04DF-4793-AB58-83DD154508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C5EDA073-8E6F-4322-BFFE-292592F767B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4D6C036-906F-4F52-BE0A-1892CD910F15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73B199D-0393-4834-B53B-306190888A4B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2375A502-C430-4BFB-99C6-A828C01808D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EE44D6A5-CEB8-4CCD-84B6-9BC36935577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5B1CD72F-0276-4E3B-8538-2E06E387E79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3E49C300-618C-4E19-8F34-7AF7E7491CCB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F76BEB-8B62-40F7-A9B6-6137F3258B4C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CBDCB2C3-89B3-49DD-B298-5A0705B4C28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B3E24EEE-F632-494A-8BE9-A4D1108E6036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D14832-86DB-40F5-AEFF-CEC7E4C2D204}">
  <sheetPr codeName="Planilha1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46029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79" priority="25">
      <formula>$G41=TRUE</formula>
    </cfRule>
  </conditionalFormatting>
  <conditionalFormatting sqref="G41:G52">
    <cfRule type="expression" dxfId="478" priority="12">
      <formula>$G41=TRUE</formula>
    </cfRule>
  </conditionalFormatting>
  <conditionalFormatting sqref="I23:M53">
    <cfRule type="expression" dxfId="477" priority="22">
      <formula>$M23=TRUE</formula>
    </cfRule>
  </conditionalFormatting>
  <conditionalFormatting sqref="M23:M52">
    <cfRule type="expression" dxfId="476" priority="21">
      <formula>$M23=TRUE</formula>
    </cfRule>
  </conditionalFormatting>
  <conditionalFormatting sqref="I62:J1059">
    <cfRule type="expression" dxfId="475" priority="20">
      <formula>AND($J62&gt;1, $I62=$J62, $I62&lt;&gt;"")</formula>
    </cfRule>
  </conditionalFormatting>
  <conditionalFormatting sqref="D41:F52">
    <cfRule type="expression" dxfId="474" priority="26">
      <formula>AND(ISNUMBER($E41), $E41&lt;TODAY(), ISNUMBER($F41), $F41&gt;1)</formula>
    </cfRule>
    <cfRule type="expression" dxfId="473" priority="27">
      <formula>AND(ISNUMBER($E41), $E41-TODAY()&lt;=3, $E41&gt;=TODAY(), ISNUMBER($F41), $F41&gt;1)</formula>
    </cfRule>
  </conditionalFormatting>
  <conditionalFormatting sqref="I23:L52">
    <cfRule type="expression" dxfId="472" priority="28">
      <formula>AND(ISNUMBER($I23), $I23&lt;TODAY(), ISNUMBER($L23), $L23&gt;1)</formula>
    </cfRule>
    <cfRule type="expression" dxfId="471" priority="29">
      <formula>AND(ISNUMBER($I23), $I23-TODAY()&lt;=3, $I23&gt;=TODAY(), ISNUMBER($L23), $L23&gt;1)</formula>
    </cfRule>
  </conditionalFormatting>
  <conditionalFormatting sqref="E16">
    <cfRule type="expression" dxfId="470" priority="5">
      <formula>$E$16&lt;1</formula>
    </cfRule>
  </conditionalFormatting>
  <dataValidations count="3">
    <dataValidation type="list" allowBlank="1" showInputMessage="1" showErrorMessage="1" sqref="D62:D1059" xr:uid="{B8C125D1-9C15-4043-BA7B-AD30EA8B04FC}">
      <formula1>ListaCartão</formula1>
    </dataValidation>
    <dataValidation type="list" allowBlank="1" showInputMessage="1" showErrorMessage="1" sqref="E62:E1059" xr:uid="{42CBC1A7-A780-4D00-B28E-852578B41424}">
      <formula1>"Débito,Crédito"</formula1>
    </dataValidation>
    <dataValidation type="list" allowBlank="1" showInputMessage="1" showErrorMessage="1" sqref="K23:K52 G62:G1059" xr:uid="{01816187-1E90-411C-9978-0046917DC987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2F932D9-9D07-47CB-A135-E243BEE9424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04612D12-681B-4CB0-83D0-593A7208B90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CEEE7DB-267F-46F8-B9FC-FB0F78537C3E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CD151624-9FD3-4019-9C3C-D666E35499B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79B9A8B-5E7C-48EE-B0CF-B1F367F0CA57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4D532F-8DE4-44E9-879E-AB8FB41B8255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877F6DF-5931-4DE6-B0DA-884DEF41F91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E8A184F-835D-4B08-B7F3-171485B839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E81453-D469-4189-89C4-3E7C65A1728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61EA768-05D4-4F06-9769-21CE5C2549C4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633A62E-3B27-4483-9976-EF61EBD9C5D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451EF35E-46AD-47B2-8405-906257235EF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9484DED-5F40-43E6-ACCB-79EE22C7647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30FB1C1-C03D-4E46-8AD1-98A3FD1A5B8B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36563CD-7526-40AF-A9D0-EF5E0CAC475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9569154-C225-4C39-ACF2-23555126306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EE3EF106-5C61-4CF3-B5D3-356B04CACF2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07CB27-05B2-4AC2-B744-139CD009341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28D91-1647-4BF1-9856-450F59EC6886}">
  <sheetPr codeName="Planilha1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46059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439" priority="30">
      <formula>$G41=TRUE</formula>
    </cfRule>
  </conditionalFormatting>
  <conditionalFormatting sqref="G41:G52">
    <cfRule type="expression" dxfId="438" priority="17">
      <formula>$G41=TRUE</formula>
    </cfRule>
  </conditionalFormatting>
  <conditionalFormatting sqref="I23:M53">
    <cfRule type="expression" dxfId="437" priority="27">
      <formula>$M23=TRUE</formula>
    </cfRule>
  </conditionalFormatting>
  <conditionalFormatting sqref="M23:M52">
    <cfRule type="expression" dxfId="436" priority="26">
      <formula>$M23=TRUE</formula>
    </cfRule>
  </conditionalFormatting>
  <conditionalFormatting sqref="I62:J1059">
    <cfRule type="expression" dxfId="435" priority="25">
      <formula>AND($J62&gt;1, $I62=$J62, $I62&lt;&gt;"")</formula>
    </cfRule>
  </conditionalFormatting>
  <conditionalFormatting sqref="D41:F52">
    <cfRule type="expression" dxfId="434" priority="31">
      <formula>AND(ISNUMBER($E41), $E41&lt;TODAY(), ISNUMBER($F41), $F41&gt;1)</formula>
    </cfRule>
    <cfRule type="expression" dxfId="433" priority="32">
      <formula>AND(ISNUMBER($E41), $E41-TODAY()&lt;=3, $E41&gt;=TODAY(), ISNUMBER($F41), $F41&gt;1)</formula>
    </cfRule>
  </conditionalFormatting>
  <conditionalFormatting sqref="I23:L52">
    <cfRule type="expression" dxfId="432" priority="33">
      <formula>AND(ISNUMBER($I23), $I23&lt;TODAY(), ISNUMBER($L23), $L23&gt;1)</formula>
    </cfRule>
    <cfRule type="expression" dxfId="431" priority="34">
      <formula>AND(ISNUMBER($I23), $I23-TODAY()&lt;=3, $I23&gt;=TODAY(), ISNUMBER($L23), $L23&gt;1)</formula>
    </cfRule>
  </conditionalFormatting>
  <conditionalFormatting sqref="E16">
    <cfRule type="expression" dxfId="430" priority="5">
      <formula>$E$16&lt;1</formula>
    </cfRule>
  </conditionalFormatting>
  <dataValidations count="3">
    <dataValidation type="list" allowBlank="1" showInputMessage="1" showErrorMessage="1" sqref="K23:K52 G62:G1059" xr:uid="{7F5C562D-E141-444A-996F-B57D44F75ADE}">
      <formula1>ListaCategorias</formula1>
    </dataValidation>
    <dataValidation type="list" allowBlank="1" showInputMessage="1" showErrorMessage="1" sqref="E62:E1059" xr:uid="{FFDB646D-0DD9-434D-A6F4-028A5666ADFF}">
      <formula1>"Débito,Crédito"</formula1>
    </dataValidation>
    <dataValidation type="list" allowBlank="1" showInputMessage="1" showErrorMessage="1" sqref="D62:D1059" xr:uid="{F40EB3A1-E223-4379-B214-4F9E56E12B3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" id="{A7292A31-4DEA-4B43-82B2-1C844C24B24F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11" id="{7EC7B7F4-3D30-4A1B-806C-4307702C704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6" id="{FF26CC4E-B5FA-46C9-B0B1-7CF03D2957F3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12" id="{0C2071B9-55CD-4EF1-B7BC-45467EFE0F4A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8" id="{6BCF8573-4B74-46C8-99CB-065DF6DC867C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9" id="{78BB8680-53AA-452E-8CDF-2B02CFAEAF2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9" id="{27ACEE17-71BD-4D97-867F-FE6BBE92712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24" id="{156AE050-38FC-4876-BD4C-50A54A24805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23" id="{C8857BF7-FC08-4C3C-A5C4-B4652E83EF30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21" id="{70E5B543-BA3B-45E4-8AE5-6D8691F2860C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14" id="{822EEB16-6C12-48B9-BCC0-845D59F85305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5" id="{8498430E-E7A3-49B5-8BFF-5682BA3DF23E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20" id="{457C7896-9B13-4466-8862-3786BE05651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22" id="{DCA0DAD9-F83B-42F5-837E-BFD16EEAAE4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E0B73EA-4BB5-425A-9EEE-94BBA068C3FD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14AB062B-B945-409A-AD18-23CD383E6CB8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AE1EECDE-720C-4BF4-A52C-C673E9BEC3D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6B7E8188-37DF-42F3-A75C-43035E16E1C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1E6AF6-D428-4157-828E-986BCC275FDD}">
  <sheetPr codeName="Planilha17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46087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9" priority="25">
      <formula>$G41=TRUE</formula>
    </cfRule>
  </conditionalFormatting>
  <conditionalFormatting sqref="G41:G52">
    <cfRule type="expression" dxfId="398" priority="12">
      <formula>$G41=TRUE</formula>
    </cfRule>
  </conditionalFormatting>
  <conditionalFormatting sqref="I23:M53">
    <cfRule type="expression" dxfId="397" priority="22">
      <formula>$M23=TRUE</formula>
    </cfRule>
  </conditionalFormatting>
  <conditionalFormatting sqref="M23:M52">
    <cfRule type="expression" dxfId="396" priority="21">
      <formula>$M23=TRUE</formula>
    </cfRule>
  </conditionalFormatting>
  <conditionalFormatting sqref="I62:J1059">
    <cfRule type="expression" dxfId="395" priority="20">
      <formula>AND($J62&gt;1, $I62=$J62, $I62&lt;&gt;"")</formula>
    </cfRule>
  </conditionalFormatting>
  <conditionalFormatting sqref="D41:F52">
    <cfRule type="expression" dxfId="394" priority="26">
      <formula>AND(ISNUMBER($E41), $E41&lt;TODAY(), ISNUMBER($F41), $F41&gt;1)</formula>
    </cfRule>
    <cfRule type="expression" dxfId="393" priority="27">
      <formula>AND(ISNUMBER($E41), $E41-TODAY()&lt;=3, $E41&gt;=TODAY(), ISNUMBER($F41), $F41&gt;1)</formula>
    </cfRule>
  </conditionalFormatting>
  <conditionalFormatting sqref="I23:L52">
    <cfRule type="expression" dxfId="392" priority="28">
      <formula>AND(ISNUMBER($I23), $I23&lt;TODAY(), ISNUMBER($L23), $L23&gt;1)</formula>
    </cfRule>
    <cfRule type="expression" dxfId="391" priority="29">
      <formula>AND(ISNUMBER($I23), $I23-TODAY()&lt;=3, $I23&gt;=TODAY(), ISNUMBER($L23), $L23&gt;1)</formula>
    </cfRule>
  </conditionalFormatting>
  <conditionalFormatting sqref="E16">
    <cfRule type="expression" dxfId="390" priority="5">
      <formula>$E$16&lt;1</formula>
    </cfRule>
  </conditionalFormatting>
  <dataValidations count="3">
    <dataValidation type="list" allowBlank="1" showInputMessage="1" showErrorMessage="1" sqref="D62:D1059" xr:uid="{FAB4AD62-D006-46B9-916D-8050047FA30F}">
      <formula1>ListaCartão</formula1>
    </dataValidation>
    <dataValidation type="list" allowBlank="1" showInputMessage="1" showErrorMessage="1" sqref="E62:E1059" xr:uid="{F1BF77B1-BA31-4E59-B974-3B1945773D35}">
      <formula1>"Débito,Crédito"</formula1>
    </dataValidation>
    <dataValidation type="list" allowBlank="1" showInputMessage="1" showErrorMessage="1" sqref="K23:K52 G62:G1059" xr:uid="{4CE4ABC0-2122-43E8-9C32-0D59E7DAD15D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8F653921-716E-4AA0-8D3B-7B7426E207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5A2BE0C9-5B83-4349-A151-FB2D55B4D320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ABB5269-3D63-473B-9DB2-F7456684E29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9F043822-36FC-47BE-A799-DFBC8510CA71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81AA0C5E-A2CB-4FD9-9E5C-0C7B49719E4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7195156-3196-44EA-912F-5C9370E3A361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B0B770F-07E3-4196-8DDF-E7AEC01E7353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0900F5-153F-44BB-BE68-3687ABCBA44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FD30AF70-0423-4B1A-89A5-045C2826791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75C7685-B2AA-402F-82BE-A6D1D617705D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0128741F-DF35-4D59-9D41-5293F2502CF1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A6BFAE9F-B6EC-41A9-B252-92E14BFD041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6FE98EAD-174C-4407-A470-CBFDDA7F20C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8845238-EC69-4245-86EC-993106F589A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0818224-66FB-4BB7-81DA-AFBD0BE3A16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4DE374E9-48DE-432F-8BD8-AB638D2CF89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05C99D47-F6AE-4558-AEEE-6631A60C7E1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A93B015-8DDC-4D0B-B934-221FE867FC73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2A7C8-5869-470F-8522-BD0590710518}">
  <sheetPr codeName="Planilha18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46119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59" priority="25">
      <formula>$G41=TRUE</formula>
    </cfRule>
  </conditionalFormatting>
  <conditionalFormatting sqref="G41:G52">
    <cfRule type="expression" dxfId="358" priority="12">
      <formula>$G41=TRUE</formula>
    </cfRule>
  </conditionalFormatting>
  <conditionalFormatting sqref="I23:M53">
    <cfRule type="expression" dxfId="357" priority="22">
      <formula>$M23=TRUE</formula>
    </cfRule>
  </conditionalFormatting>
  <conditionalFormatting sqref="M23:M52">
    <cfRule type="expression" dxfId="356" priority="21">
      <formula>$M23=TRUE</formula>
    </cfRule>
  </conditionalFormatting>
  <conditionalFormatting sqref="I62:J1059">
    <cfRule type="expression" dxfId="355" priority="20">
      <formula>AND($J62&gt;1, $I62=$J62, $I62&lt;&gt;"")</formula>
    </cfRule>
  </conditionalFormatting>
  <conditionalFormatting sqref="D41:F52">
    <cfRule type="expression" dxfId="354" priority="26">
      <formula>AND(ISNUMBER($E41), $E41&lt;TODAY(), ISNUMBER($F41), $F41&gt;1)</formula>
    </cfRule>
    <cfRule type="expression" dxfId="353" priority="27">
      <formula>AND(ISNUMBER($E41), $E41-TODAY()&lt;=3, $E41&gt;=TODAY(), ISNUMBER($F41), $F41&gt;1)</formula>
    </cfRule>
  </conditionalFormatting>
  <conditionalFormatting sqref="I23:L52">
    <cfRule type="expression" dxfId="352" priority="28">
      <formula>AND(ISNUMBER($I23), $I23&lt;TODAY(), ISNUMBER($L23), $L23&gt;1)</formula>
    </cfRule>
    <cfRule type="expression" dxfId="351" priority="29">
      <formula>AND(ISNUMBER($I23), $I23-TODAY()&lt;=3, $I23&gt;=TODAY(), ISNUMBER($L23), $L23&gt;1)</formula>
    </cfRule>
  </conditionalFormatting>
  <conditionalFormatting sqref="E16">
    <cfRule type="expression" dxfId="350" priority="5">
      <formula>$E$16&lt;1</formula>
    </cfRule>
  </conditionalFormatting>
  <dataValidations count="3">
    <dataValidation type="list" allowBlank="1" showInputMessage="1" showErrorMessage="1" sqref="K23:K52 G62:G1059" xr:uid="{F8373039-EAE9-4798-86F7-999673D1A561}">
      <formula1>ListaCategorias</formula1>
    </dataValidation>
    <dataValidation type="list" allowBlank="1" showInputMessage="1" showErrorMessage="1" sqref="E62:E1059" xr:uid="{2EC64C03-3BC5-4676-B45C-BDCE1A9DE941}">
      <formula1>"Débito,Crédito"</formula1>
    </dataValidation>
    <dataValidation type="list" allowBlank="1" showInputMessage="1" showErrorMessage="1" sqref="D62:D1059" xr:uid="{78025898-041C-40AA-AB8F-A2D522DDC6E4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1817D6F-74C3-4C3C-B80B-BCEA9212AB56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5A64DFC-C286-4CBD-AFD7-F311CFB4E22E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0BF685A-598F-44DF-ABE9-4C0090EEE23D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3B489A5-BC02-4077-80AF-F9E7BE56AEB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1B4735B-5E9D-4DC0-A8D5-44F8FC93575B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8C2D8183-3F39-4285-ACD5-26716C482ED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21183C8-4516-4220-9072-2798BD834DE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32259C18-3B49-40B3-92F3-442AE6B617E8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ED47148-7BDE-4ABE-9A6F-66C77A056EDB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794FE887-57DF-4525-B7F3-33F823E5FFD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F2F7EE88-208B-4E3C-BDFE-151BCE6A1B3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845EAE1F-B867-4090-A006-B4A79935B36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06119E28-4D0E-4DB2-8118-EE41698807B0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23D3803-B95E-4AFC-A2F3-F99E1D53963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52FE04AB-8EAC-4474-B4CA-A1E0A45CBFF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E0BCCFB1-9117-47FF-B8E6-05A2B1B5F00E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348014F8-0B11-4319-BA4D-730874F17E2C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2DEF0AFE-821C-49FB-8D92-3D8EE443D4A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F38D-C309-40BA-B9F2-4B14AF173787}">
  <sheetPr codeName="Planilha19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46149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19" priority="25">
      <formula>$G41=TRUE</formula>
    </cfRule>
  </conditionalFormatting>
  <conditionalFormatting sqref="G41:G52">
    <cfRule type="expression" dxfId="318" priority="12">
      <formula>$G41=TRUE</formula>
    </cfRule>
  </conditionalFormatting>
  <conditionalFormatting sqref="I23:M53">
    <cfRule type="expression" dxfId="317" priority="22">
      <formula>$M23=TRUE</formula>
    </cfRule>
  </conditionalFormatting>
  <conditionalFormatting sqref="M23:M52">
    <cfRule type="expression" dxfId="316" priority="21">
      <formula>$M23=TRUE</formula>
    </cfRule>
  </conditionalFormatting>
  <conditionalFormatting sqref="I62:J1059">
    <cfRule type="expression" dxfId="315" priority="20">
      <formula>AND($J62&gt;1, $I62=$J62, $I62&lt;&gt;"")</formula>
    </cfRule>
  </conditionalFormatting>
  <conditionalFormatting sqref="D41:F52">
    <cfRule type="expression" dxfId="314" priority="26">
      <formula>AND(ISNUMBER($E41), $E41&lt;TODAY(), ISNUMBER($F41), $F41&gt;1)</formula>
    </cfRule>
    <cfRule type="expression" dxfId="313" priority="27">
      <formula>AND(ISNUMBER($E41), $E41-TODAY()&lt;=3, $E41&gt;=TODAY(), ISNUMBER($F41), $F41&gt;1)</formula>
    </cfRule>
  </conditionalFormatting>
  <conditionalFormatting sqref="I23:L52">
    <cfRule type="expression" dxfId="312" priority="28">
      <formula>AND(ISNUMBER($I23), $I23&lt;TODAY(), ISNUMBER($L23), $L23&gt;1)</formula>
    </cfRule>
    <cfRule type="expression" dxfId="311" priority="29">
      <formula>AND(ISNUMBER($I23), $I23-TODAY()&lt;=3, $I23&gt;=TODAY(), ISNUMBER($L23), $L23&gt;1)</formula>
    </cfRule>
  </conditionalFormatting>
  <conditionalFormatting sqref="E16">
    <cfRule type="expression" dxfId="310" priority="5">
      <formula>$E$16&lt;1</formula>
    </cfRule>
  </conditionalFormatting>
  <dataValidations count="3">
    <dataValidation type="list" allowBlank="1" showInputMessage="1" showErrorMessage="1" sqref="D62:D1059" xr:uid="{581ED0A4-82C8-4F45-9577-CA4EEFAED416}">
      <formula1>ListaCartão</formula1>
    </dataValidation>
    <dataValidation type="list" allowBlank="1" showInputMessage="1" showErrorMessage="1" sqref="E62:E1059" xr:uid="{AF624193-6CAB-4E4D-9015-C1893D1345BF}">
      <formula1>"Débito,Crédito"</formula1>
    </dataValidation>
    <dataValidation type="list" allowBlank="1" showInputMessage="1" showErrorMessage="1" sqref="K23:K52 G62:G1059" xr:uid="{D741D99F-1D43-4F60-9CBD-741CD44B0A13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AC491006-1312-4077-9BE6-AE1C87C6ACC5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344A74E0-231B-40DE-A1B2-992D104F1A15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5BE59C69-D4ED-47FA-A672-46F0DF8FD239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4EB34ED-8E3B-47FD-B6BE-859DAE469F9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C9ADC71A-5742-4C1D-87EA-BD4FF9674A18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5858F2D-8369-4EA0-8154-C1DA5E964F0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D41F577C-F06B-4E0B-B99A-409CC825488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E00A4298-4C6E-4649-93D4-AA21A595A5B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9C4E7215-51D2-48C0-90FC-B064F05B4CC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85232D2-D88A-4EB9-A3CA-156B8E89CF0E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D3D094C0-D3FE-4700-8578-E37E7FC1F99D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2D53A0D-6D74-4B0D-9DDE-AE951A719FB3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31B3587-C58D-4510-A86A-7D7C7491BB2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825217C3-276D-4445-AA48-F655E4A4D4A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837AD4C4-F023-4FFE-9401-660DB1481C6E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5CE1FE8B-40BE-493F-8487-74F4D722C572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60176B35-DBEE-4A5D-BD04-F02AF76AF30A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13D3D12C-FE95-4EDC-BF99-BD2579C0DCD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007CA-5E1E-4909-A52F-D5C2B0FBDEFE}">
  <sheetPr codeName="Planilha20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46178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79" priority="25">
      <formula>$G41=TRUE</formula>
    </cfRule>
  </conditionalFormatting>
  <conditionalFormatting sqref="G41:G52">
    <cfRule type="expression" dxfId="278" priority="12">
      <formula>$G41=TRUE</formula>
    </cfRule>
  </conditionalFormatting>
  <conditionalFormatting sqref="I23:M53">
    <cfRule type="expression" dxfId="277" priority="22">
      <formula>$M23=TRUE</formula>
    </cfRule>
  </conditionalFormatting>
  <conditionalFormatting sqref="M23:M52">
    <cfRule type="expression" dxfId="276" priority="21">
      <formula>$M23=TRUE</formula>
    </cfRule>
  </conditionalFormatting>
  <conditionalFormatting sqref="I62:J1059">
    <cfRule type="expression" dxfId="275" priority="20">
      <formula>AND($J62&gt;1, $I62=$J62, $I62&lt;&gt;"")</formula>
    </cfRule>
  </conditionalFormatting>
  <conditionalFormatting sqref="D41:F52">
    <cfRule type="expression" dxfId="274" priority="26">
      <formula>AND(ISNUMBER($E41), $E41&lt;TODAY(), ISNUMBER($F41), $F41&gt;1)</formula>
    </cfRule>
    <cfRule type="expression" dxfId="273" priority="27">
      <formula>AND(ISNUMBER($E41), $E41-TODAY()&lt;=3, $E41&gt;=TODAY(), ISNUMBER($F41), $F41&gt;1)</formula>
    </cfRule>
  </conditionalFormatting>
  <conditionalFormatting sqref="I23:L52">
    <cfRule type="expression" dxfId="272" priority="28">
      <formula>AND(ISNUMBER($I23), $I23&lt;TODAY(), ISNUMBER($L23), $L23&gt;1)</formula>
    </cfRule>
    <cfRule type="expression" dxfId="271" priority="29">
      <formula>AND(ISNUMBER($I23), $I23-TODAY()&lt;=3, $I23&gt;=TODAY(), ISNUMBER($L23), $L23&gt;1)</formula>
    </cfRule>
  </conditionalFormatting>
  <conditionalFormatting sqref="E16">
    <cfRule type="expression" dxfId="270" priority="5">
      <formula>$E$16&lt;1</formula>
    </cfRule>
  </conditionalFormatting>
  <dataValidations count="3">
    <dataValidation type="list" allowBlank="1" showInputMessage="1" showErrorMessage="1" sqref="K23:K52 G62:G1059" xr:uid="{94CA4671-2709-428B-8027-729A2D1DB6FE}">
      <formula1>ListaCategorias</formula1>
    </dataValidation>
    <dataValidation type="list" allowBlank="1" showInputMessage="1" showErrorMessage="1" sqref="E62:E1059" xr:uid="{3F45B1C4-58AB-489C-90D0-1480FEDAFD23}">
      <formula1>"Débito,Crédito"</formula1>
    </dataValidation>
    <dataValidation type="list" allowBlank="1" showInputMessage="1" showErrorMessage="1" sqref="D62:D1059" xr:uid="{B78CF4DC-0131-4EBA-8D05-1A5C1D90E08E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D4963341-762A-4FDF-B957-57FE02AC9EB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B368CCA3-E198-4E91-8CB6-EE90A3D8CE8D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29A0CCA8-4040-4BC9-8D16-238AA5F16825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56CD692-6920-4E0A-8EF5-9E2EB1DA1ADC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91B7E425-6FE4-487A-B31C-6B8C2B937EB5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9DFBBD26-F047-48D6-BEC5-BFF190A578AB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D959D7E-9C5A-4567-B936-77FE1026CE8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C2D1D51E-92A1-4F6C-A1CC-E4F5F02FC33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33EA514A-5599-438D-9A82-4A44119C239E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9EF18FB3-DDEF-4493-93CF-1F96B85F06C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2F70E52A-EE75-4FC9-9521-7F11C5E58C68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06F646DA-7F08-41D3-A35A-1FFE933F7D37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C8BDC4A6-BE89-4DEB-B626-0537DFD51CE6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EEC5F29C-4FCE-4DCC-814D-EA44E482D7B0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0F08D43F-715A-48F5-831A-7D8D43584E9A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80DD9FC4-318F-4D58-9C8E-E02692A181C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8D6A987-F19D-4776-8966-B2A338F32AF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C9D7CED-FF45-47FF-9E53-B3A3F7E59E3F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133DD-0AA1-4AB4-AD95-F9EEB174C6F3}">
  <sheetPr codeName="Planilha21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46210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239" priority="25">
      <formula>$G41=TRUE</formula>
    </cfRule>
  </conditionalFormatting>
  <conditionalFormatting sqref="G41:G52">
    <cfRule type="expression" dxfId="238" priority="12">
      <formula>$G41=TRUE</formula>
    </cfRule>
  </conditionalFormatting>
  <conditionalFormatting sqref="I23:M53">
    <cfRule type="expression" dxfId="237" priority="22">
      <formula>$M23=TRUE</formula>
    </cfRule>
  </conditionalFormatting>
  <conditionalFormatting sqref="M23:M52">
    <cfRule type="expression" dxfId="236" priority="21">
      <formula>$M23=TRUE</formula>
    </cfRule>
  </conditionalFormatting>
  <conditionalFormatting sqref="I62:J1059">
    <cfRule type="expression" dxfId="235" priority="20">
      <formula>AND($J62&gt;1, $I62=$J62, $I62&lt;&gt;"")</formula>
    </cfRule>
  </conditionalFormatting>
  <conditionalFormatting sqref="D41:F52">
    <cfRule type="expression" dxfId="234" priority="26">
      <formula>AND(ISNUMBER($E41), $E41&lt;TODAY(), ISNUMBER($F41), $F41&gt;1)</formula>
    </cfRule>
    <cfRule type="expression" dxfId="233" priority="27">
      <formula>AND(ISNUMBER($E41), $E41-TODAY()&lt;=3, $E41&gt;=TODAY(), ISNUMBER($F41), $F41&gt;1)</formula>
    </cfRule>
  </conditionalFormatting>
  <conditionalFormatting sqref="I23:L52">
    <cfRule type="expression" dxfId="232" priority="28">
      <formula>AND(ISNUMBER($I23), $I23&lt;TODAY(), ISNUMBER($L23), $L23&gt;1)</formula>
    </cfRule>
    <cfRule type="expression" dxfId="231" priority="29">
      <formula>AND(ISNUMBER($I23), $I23-TODAY()&lt;=3, $I23&gt;=TODAY(), ISNUMBER($L23), $L23&gt;1)</formula>
    </cfRule>
  </conditionalFormatting>
  <conditionalFormatting sqref="E16">
    <cfRule type="expression" dxfId="230" priority="5">
      <formula>$E$16&lt;1</formula>
    </cfRule>
  </conditionalFormatting>
  <dataValidations count="3">
    <dataValidation type="list" allowBlank="1" showInputMessage="1" showErrorMessage="1" sqref="D62:D1059" xr:uid="{47AD21A3-4D65-413C-8ECA-5F85362DC286}">
      <formula1>ListaCartão</formula1>
    </dataValidation>
    <dataValidation type="list" allowBlank="1" showInputMessage="1" showErrorMessage="1" sqref="E62:E1059" xr:uid="{8D7A72E0-1F38-46C7-AB57-B68046F1D077}">
      <formula1>"Débito,Crédito"</formula1>
    </dataValidation>
    <dataValidation type="list" allowBlank="1" showInputMessage="1" showErrorMessage="1" sqref="K23:K52 G62:G1059" xr:uid="{A0AD8660-E9A0-4468-BAF7-ADB002D05025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BAE8CE8-693E-46B1-8ABC-8C40D054FD1A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664CF85E-A421-4D3F-9552-771CB8C55083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EA82EB2-F753-4A15-89E7-405BD3125F4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F36E6E75-28EF-4876-B476-F260E31E6765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D62D3A1-BC98-4A1C-8287-2CBC138BE31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77D66F6A-F958-4B3D-9588-E8CC9E65F8B2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8C1D2A67-1396-46C3-8A4E-ECE1F7C8FBF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BE84F7A3-A622-44D0-9467-A39F2F3C2965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89952E39-6D50-450D-86BE-0BEF9FF457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44EFBE01-6F68-4EB7-AC6A-E6CEA8FDDCA2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38F8D18-A85C-4071-8959-220DE5F426B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201E491-6AE2-4E27-A310-99D56A0BC48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0C6E636-DBF2-4E5E-9794-12C956E1946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BF15644-26AB-4B33-9B6F-8E4E1631D097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ABC262-CCCE-4271-9120-912BAE753B8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BE906A42-9BDE-4A3B-8A0C-9D35510FAA3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05C8920-6E2D-4E3D-AC88-67B5CD5E9D0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DD2EE26E-D9DA-480C-8D0A-8A7F8F8C323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AD8ED-09E4-4D73-AB48-3574C5D0E89F}">
  <sheetPr codeName="Planilha22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46241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99" priority="25">
      <formula>$G41=TRUE</formula>
    </cfRule>
  </conditionalFormatting>
  <conditionalFormatting sqref="G41:G52">
    <cfRule type="expression" dxfId="198" priority="12">
      <formula>$G41=TRUE</formula>
    </cfRule>
  </conditionalFormatting>
  <conditionalFormatting sqref="I23:M53">
    <cfRule type="expression" dxfId="197" priority="22">
      <formula>$M23=TRUE</formula>
    </cfRule>
  </conditionalFormatting>
  <conditionalFormatting sqref="M23:M52">
    <cfRule type="expression" dxfId="196" priority="21">
      <formula>$M23=TRUE</formula>
    </cfRule>
  </conditionalFormatting>
  <conditionalFormatting sqref="I62:J1059">
    <cfRule type="expression" dxfId="195" priority="20">
      <formula>AND($J62&gt;1, $I62=$J62, $I62&lt;&gt;"")</formula>
    </cfRule>
  </conditionalFormatting>
  <conditionalFormatting sqref="D41:F52">
    <cfRule type="expression" dxfId="194" priority="26">
      <formula>AND(ISNUMBER($E41), $E41&lt;TODAY(), ISNUMBER($F41), $F41&gt;1)</formula>
    </cfRule>
    <cfRule type="expression" dxfId="193" priority="27">
      <formula>AND(ISNUMBER($E41), $E41-TODAY()&lt;=3, $E41&gt;=TODAY(), ISNUMBER($F41), $F41&gt;1)</formula>
    </cfRule>
  </conditionalFormatting>
  <conditionalFormatting sqref="I23:L52">
    <cfRule type="expression" dxfId="192" priority="28">
      <formula>AND(ISNUMBER($I23), $I23&lt;TODAY(), ISNUMBER($L23), $L23&gt;1)</formula>
    </cfRule>
    <cfRule type="expression" dxfId="191" priority="29">
      <formula>AND(ISNUMBER($I23), $I23-TODAY()&lt;=3, $I23&gt;=TODAY(), ISNUMBER($L23), $L23&gt;1)</formula>
    </cfRule>
  </conditionalFormatting>
  <conditionalFormatting sqref="E16">
    <cfRule type="expression" dxfId="190" priority="5">
      <formula>$E$16&lt;1</formula>
    </cfRule>
  </conditionalFormatting>
  <dataValidations count="3">
    <dataValidation type="list" allowBlank="1" showInputMessage="1" showErrorMessage="1" sqref="K23:K52 G62:G1059" xr:uid="{3411B79C-F93D-4B78-BACA-A425B47B9CB4}">
      <formula1>ListaCategorias</formula1>
    </dataValidation>
    <dataValidation type="list" allowBlank="1" showInputMessage="1" showErrorMessage="1" sqref="E62:E1059" xr:uid="{AA1264C5-7B97-43C0-AD23-AE70B767E24B}">
      <formula1>"Débito,Crédito"</formula1>
    </dataValidation>
    <dataValidation type="list" allowBlank="1" showInputMessage="1" showErrorMessage="1" sqref="D62:D1059" xr:uid="{35350BB7-7509-45E8-9452-66FC46ECF847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F0237B30-2B3A-44CA-8922-3E6156841A22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190E8ECD-385F-4750-AB86-112ACE1937E6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8DA7B7C6-23BA-4D1B-A899-AFC8328CE557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167BC679-203D-43AC-829F-675F4D038A5F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F3672A52-E88F-4685-BA9C-B2FDDC4DD4A3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B1C64F44-C07F-44CE-B8FF-9C4057521659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61A868A0-7E24-4A7C-8C1E-81ECB67F93E5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43ACAB0E-AF32-42C9-9146-2E49DB22C1C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69A627D0-3E3A-4005-98DA-650DF94681A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8C36CBDC-3476-42EB-8419-DBDDD9700ED3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3F220D6E-D551-405F-A212-D8EAB811A1DF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666899FC-1BB1-4D01-ABE2-9827E79591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26EF47F1-C121-404C-B927-C6E57ACBBA87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01D86D27-3FC1-464C-B49A-3261611F0132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A84DE433-9DAF-4FB5-BF15-6D657B97614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7EF48699-D94F-43E9-8645-59920566C87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B163BAE0-AB48-4D20-86E4-948EB9918E4B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700480AC-24B6-4767-A6C5-324EA9705888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1E75E-A9E7-459B-8F28-447B189BDC65}">
  <sheetPr codeName="Planilha23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46272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59" priority="25">
      <formula>$G41=TRUE</formula>
    </cfRule>
  </conditionalFormatting>
  <conditionalFormatting sqref="G41:G52">
    <cfRule type="expression" dxfId="158" priority="12">
      <formula>$G41=TRUE</formula>
    </cfRule>
  </conditionalFormatting>
  <conditionalFormatting sqref="I23:M53">
    <cfRule type="expression" dxfId="157" priority="22">
      <formula>$M23=TRUE</formula>
    </cfRule>
  </conditionalFormatting>
  <conditionalFormatting sqref="M23:M52">
    <cfRule type="expression" dxfId="156" priority="21">
      <formula>$M23=TRUE</formula>
    </cfRule>
  </conditionalFormatting>
  <conditionalFormatting sqref="I62:J1059">
    <cfRule type="expression" dxfId="155" priority="20">
      <formula>AND($J62&gt;1, $I62=$J62, $I62&lt;&gt;"")</formula>
    </cfRule>
  </conditionalFormatting>
  <conditionalFormatting sqref="D41:F52">
    <cfRule type="expression" dxfId="154" priority="26">
      <formula>AND(ISNUMBER($E41), $E41&lt;TODAY(), ISNUMBER($F41), $F41&gt;1)</formula>
    </cfRule>
    <cfRule type="expression" dxfId="153" priority="27">
      <formula>AND(ISNUMBER($E41), $E41-TODAY()&lt;=3, $E41&gt;=TODAY(), ISNUMBER($F41), $F41&gt;1)</formula>
    </cfRule>
  </conditionalFormatting>
  <conditionalFormatting sqref="I23:L52">
    <cfRule type="expression" dxfId="152" priority="28">
      <formula>AND(ISNUMBER($I23), $I23&lt;TODAY(), ISNUMBER($L23), $L23&gt;1)</formula>
    </cfRule>
    <cfRule type="expression" dxfId="151" priority="29">
      <formula>AND(ISNUMBER($I23), $I23-TODAY()&lt;=3, $I23&gt;=TODAY(), ISNUMBER($L23), $L23&gt;1)</formula>
    </cfRule>
  </conditionalFormatting>
  <conditionalFormatting sqref="E16">
    <cfRule type="expression" dxfId="150" priority="5">
      <formula>$E$16&lt;1</formula>
    </cfRule>
  </conditionalFormatting>
  <dataValidations count="3">
    <dataValidation type="list" allowBlank="1" showInputMessage="1" showErrorMessage="1" sqref="D62:D1059" xr:uid="{76C85636-4E15-4B7C-87D6-70D3C82BDFCC}">
      <formula1>ListaCartão</formula1>
    </dataValidation>
    <dataValidation type="list" allowBlank="1" showInputMessage="1" showErrorMessage="1" sqref="E62:E1059" xr:uid="{06CCC534-5EE1-46BA-B04E-FFF33D50DEF0}">
      <formula1>"Débito,Crédito"</formula1>
    </dataValidation>
    <dataValidation type="list" allowBlank="1" showInputMessage="1" showErrorMessage="1" sqref="K23:K52 G62:G1059" xr:uid="{BAE9B924-9CB9-4CA1-991E-ECB3C60C573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4D704571-2702-4EF2-BBC2-7671C5B556C7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FF49836-28E3-4EB4-B472-63A39ACFF9A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CB2FC289-2917-417A-9F11-7C0B232548A8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5D2E7A07-9AC2-4B75-85D2-7B8FCEE3CAB2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2855C0E6-B586-452A-A7A4-7A863455F27F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76CD98B-4C94-4DC9-9C52-169484361A34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3195C87C-FFB9-4B94-BE2E-8D0871518D5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E5C8545-E7AC-4031-8653-4263FBF0DB90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AD6CA471-B2AB-4AD0-96BD-F39073F2B8F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1EA9405D-1F98-404E-9D63-A9C3894C3CE6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7583EC5B-4799-4E4E-A280-CC339477EB53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903665B2-D37F-4C5A-A613-7FAA5FB68BF2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8DEB3E87-0533-4081-8997-481D63AB6285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B81BA091-4748-49A6-848F-1C82FC2FE9A5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1BA9A967-2206-42E5-BC89-9ECAA9CCA920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5CDD7A8-F14D-4925-80F9-6930C35EC601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25FB6492-E959-44C5-AF18-5F20347E6A9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FAACBCC8-BB46-4CD6-A4DE-5E84192226B2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EF0BC-5C3C-457E-BD9D-CE603627DAEA}">
  <sheetPr codeName="Planilha24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46302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119" priority="25">
      <formula>$G41=TRUE</formula>
    </cfRule>
  </conditionalFormatting>
  <conditionalFormatting sqref="G41:G52">
    <cfRule type="expression" dxfId="118" priority="12">
      <formula>$G41=TRUE</formula>
    </cfRule>
  </conditionalFormatting>
  <conditionalFormatting sqref="I23:M53">
    <cfRule type="expression" dxfId="117" priority="22">
      <formula>$M23=TRUE</formula>
    </cfRule>
  </conditionalFormatting>
  <conditionalFormatting sqref="M23:M52">
    <cfRule type="expression" dxfId="116" priority="21">
      <formula>$M23=TRUE</formula>
    </cfRule>
  </conditionalFormatting>
  <conditionalFormatting sqref="I62:J1059">
    <cfRule type="expression" dxfId="115" priority="20">
      <formula>AND($J62&gt;1, $I62=$J62, $I62&lt;&gt;"")</formula>
    </cfRule>
  </conditionalFormatting>
  <conditionalFormatting sqref="D41:F52">
    <cfRule type="expression" dxfId="114" priority="26">
      <formula>AND(ISNUMBER($E41), $E41&lt;TODAY(), ISNUMBER($F41), $F41&gt;1)</formula>
    </cfRule>
    <cfRule type="expression" dxfId="113" priority="27">
      <formula>AND(ISNUMBER($E41), $E41-TODAY()&lt;=3, $E41&gt;=TODAY(), ISNUMBER($F41), $F41&gt;1)</formula>
    </cfRule>
  </conditionalFormatting>
  <conditionalFormatting sqref="I23:L52">
    <cfRule type="expression" dxfId="112" priority="28">
      <formula>AND(ISNUMBER($I23), $I23&lt;TODAY(), ISNUMBER($L23), $L23&gt;1)</formula>
    </cfRule>
    <cfRule type="expression" dxfId="111" priority="29">
      <formula>AND(ISNUMBER($I23), $I23-TODAY()&lt;=3, $I23&gt;=TODAY(), ISNUMBER($L23), $L23&gt;1)</formula>
    </cfRule>
  </conditionalFormatting>
  <conditionalFormatting sqref="E16">
    <cfRule type="expression" dxfId="110" priority="5">
      <formula>$E$16&lt;1</formula>
    </cfRule>
  </conditionalFormatting>
  <dataValidations count="3">
    <dataValidation type="list" allowBlank="1" showInputMessage="1" showErrorMessage="1" sqref="K23:K52 G62:G1059" xr:uid="{98A2E2A2-6764-44C1-8B18-6AEAD10A79FE}">
      <formula1>ListaCategorias</formula1>
    </dataValidation>
    <dataValidation type="list" allowBlank="1" showInputMessage="1" showErrorMessage="1" sqref="E62:E1059" xr:uid="{F9846288-F06E-4D8E-9113-531C5DA47C84}">
      <formula1>"Débito,Crédito"</formula1>
    </dataValidation>
    <dataValidation type="list" allowBlank="1" showInputMessage="1" showErrorMessage="1" sqref="D62:D1059" xr:uid="{5C9245AA-64A6-4763-804D-ED646BE30CDD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25A3C456-4398-483A-B949-5DEA609278D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76B41D7E-B70C-4BE8-BEC4-0CD029E3EF2C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7FDE8C9E-1003-41C6-9B1F-7D0E39E8E4E0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8BCD8FDD-5860-48FB-AFD2-D65DF51A6AD7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08E8B1F-5557-402E-8051-13053AC2CEA9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3E7DA673-FACE-4F67-9888-532877670316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C5DBABC8-5534-4AA5-A1B2-F7D55CB72906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04760524-1D36-4DC3-AF4A-9F535852E3AF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FB00751-E511-4318-9D2F-B5C08FC9124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F97C985C-CBEC-4D5A-9A72-1BC0AF1B0810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998419D4-9570-4599-ADD1-4931F5DD3997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1336506F-11AE-46BD-921A-6B2E4EBC1C41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45D78D7-C5BA-433C-BCAE-B7F96681A05B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D2555CC2-F2F9-4C5F-AB66-1E0D53C60701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B330B993-FA67-47CE-9EAE-87164D09F113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DADB1598-1782-444A-84CA-F5EAB1D4C119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1895FB6C-4B7E-4E53-956C-520CA33BAF84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EF112041-3C74-4110-ACEA-3A9A701E485A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81A1-DFA3-4702-9721-E375535EBE5B}">
  <sheetPr codeName="Planilha25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46332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79" priority="25">
      <formula>$G41=TRUE</formula>
    </cfRule>
  </conditionalFormatting>
  <conditionalFormatting sqref="G41:G52">
    <cfRule type="expression" dxfId="78" priority="12">
      <formula>$G41=TRUE</formula>
    </cfRule>
  </conditionalFormatting>
  <conditionalFormatting sqref="I23:M53">
    <cfRule type="expression" dxfId="77" priority="22">
      <formula>$M23=TRUE</formula>
    </cfRule>
  </conditionalFormatting>
  <conditionalFormatting sqref="M23:M52">
    <cfRule type="expression" dxfId="76" priority="21">
      <formula>$M23=TRUE</formula>
    </cfRule>
  </conditionalFormatting>
  <conditionalFormatting sqref="I62:J1059">
    <cfRule type="expression" dxfId="75" priority="20">
      <formula>AND($J62&gt;1, $I62=$J62, $I62&lt;&gt;"")</formula>
    </cfRule>
  </conditionalFormatting>
  <conditionalFormatting sqref="D41:F52">
    <cfRule type="expression" dxfId="74" priority="26">
      <formula>AND(ISNUMBER($E41), $E41&lt;TODAY(), ISNUMBER($F41), $F41&gt;1)</formula>
    </cfRule>
    <cfRule type="expression" dxfId="73" priority="27">
      <formula>AND(ISNUMBER($E41), $E41-TODAY()&lt;=3, $E41&gt;=TODAY(), ISNUMBER($F41), $F41&gt;1)</formula>
    </cfRule>
  </conditionalFormatting>
  <conditionalFormatting sqref="I23:L52">
    <cfRule type="expression" dxfId="72" priority="28">
      <formula>AND(ISNUMBER($I23), $I23&lt;TODAY(), ISNUMBER($L23), $L23&gt;1)</formula>
    </cfRule>
    <cfRule type="expression" dxfId="71" priority="29">
      <formula>AND(ISNUMBER($I23), $I23-TODAY()&lt;=3, $I23&gt;=TODAY(), ISNUMBER($L23), $L23&gt;1)</formula>
    </cfRule>
  </conditionalFormatting>
  <conditionalFormatting sqref="E16">
    <cfRule type="expression" dxfId="70" priority="5">
      <formula>$E$16&lt;1</formula>
    </cfRule>
  </conditionalFormatting>
  <dataValidations count="3">
    <dataValidation type="list" allowBlank="1" showInputMessage="1" showErrorMessage="1" sqref="D62:D1059" xr:uid="{8F4B6B26-2605-4A94-AA7D-41D04F7EECB3}">
      <formula1>ListaCartão</formula1>
    </dataValidation>
    <dataValidation type="list" allowBlank="1" showInputMessage="1" showErrorMessage="1" sqref="E62:E1059" xr:uid="{62520465-4B69-4C13-A2A1-EB9DFFB5F033}">
      <formula1>"Débito,Crédito"</formula1>
    </dataValidation>
    <dataValidation type="list" allowBlank="1" showInputMessage="1" showErrorMessage="1" sqref="K23:K52 G62:G1059" xr:uid="{8707221A-1698-457D-9054-6F233CB06CC4}">
      <formula1>ListaCategorias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61629053-D10B-494F-B5F3-3F3C0087DC9E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9062F9C4-59C6-4302-9234-3607DF5755B7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E9A13230-18D1-4D0E-87A5-0DF6E8728431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DC92FC8F-A69B-41F9-98B2-2501221AD3A9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1E80DAEC-6B25-4BCB-8CB9-573CE344B056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0E4C2B98-F178-42D0-8FAE-3C435E05E97C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BD54BD06-31E4-4D6C-8003-56240479372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7ADC84DD-61E3-4B39-B5D1-063E2069003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1271E7F-BBEE-4107-B123-9AC19B073D49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696AA7F0-B738-4A27-A12D-4B305FF07D6F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5D5C24AB-1C8F-420F-9A48-C8CACACAB532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F98B0186-39AC-483A-8BA3-83DA369EE1CA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DD843E5A-4CF6-4246-94C5-08C2A1EFE3CD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FEE04522-7BFF-415C-AABF-13017FCFAF56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490C2ADA-3B72-4125-A0CB-A70BF0A93F17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21244C2A-17A6-4999-ABAD-699D60B4D48A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DDAC1B17-574C-4896-B829-4DA74EBFFEB7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84E30FC-EE7C-422A-B997-1AE73C7136F1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C7A6A2-9581-4203-AD0B-01DD182C123C}">
  <sheetPr codeName="Planilha26"/>
  <dimension ref="B1:O1078"/>
  <sheetViews>
    <sheetView showGridLines="0" zoomScale="90" zoomScaleNormal="90" workbookViewId="0"/>
  </sheetViews>
  <sheetFormatPr defaultColWidth="9.140625" defaultRowHeight="15" customHeight="1" zeroHeight="1" x14ac:dyDescent="0.25"/>
  <cols>
    <col min="1" max="1" width="6.5703125" style="12" customWidth="1"/>
    <col min="2" max="2" width="5.140625" style="19" customWidth="1"/>
    <col min="3" max="3" width="16.140625" style="19" hidden="1" customWidth="1"/>
    <col min="4" max="4" width="18.5703125" style="20" customWidth="1"/>
    <col min="5" max="5" width="14.85546875" style="20" customWidth="1"/>
    <col min="6" max="6" width="21" style="20" customWidth="1"/>
    <col min="7" max="7" width="15" style="20" customWidth="1"/>
    <col min="8" max="8" width="14.7109375" style="20" customWidth="1"/>
    <col min="9" max="9" width="15.42578125" style="21" customWidth="1"/>
    <col min="10" max="10" width="21" style="21" customWidth="1"/>
    <col min="11" max="11" width="15.85546875" style="20" bestFit="1" customWidth="1"/>
    <col min="12" max="12" width="17.28515625" style="19" customWidth="1"/>
    <col min="13" max="13" width="7.42578125" style="19" customWidth="1"/>
    <col min="14" max="14" width="7.140625" style="19" customWidth="1"/>
    <col min="15" max="15" width="10" style="19" customWidth="1"/>
    <col min="16" max="17" width="9.140625" style="12"/>
    <col min="18" max="18" width="11.28515625" style="12" bestFit="1" customWidth="1"/>
    <col min="19" max="16384" width="9.140625" style="12"/>
  </cols>
  <sheetData>
    <row r="1" spans="2:15" x14ac:dyDescent="0.25"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12"/>
      <c r="O1" s="12"/>
    </row>
    <row r="2" spans="2:15" x14ac:dyDescent="0.25"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</row>
    <row r="3" spans="2:15" x14ac:dyDescent="0.25"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</row>
    <row r="4" spans="2:15" x14ac:dyDescent="0.25"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</row>
    <row r="5" spans="2:15" x14ac:dyDescent="0.25">
      <c r="B5" s="94"/>
      <c r="C5" s="94"/>
      <c r="D5" s="94"/>
      <c r="E5" s="94"/>
      <c r="F5" s="94"/>
      <c r="G5" s="94"/>
      <c r="H5" s="94"/>
      <c r="I5" s="94"/>
      <c r="J5" s="94"/>
      <c r="K5" s="94"/>
      <c r="L5" s="94"/>
      <c r="M5" s="94"/>
      <c r="N5" s="94"/>
      <c r="O5" s="94"/>
    </row>
    <row r="6" spans="2:15" x14ac:dyDescent="0.25">
      <c r="B6" s="84"/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</row>
    <row r="7" spans="2:15" x14ac:dyDescent="0.25">
      <c r="B7" s="84"/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</row>
    <row r="8" spans="2:15" x14ac:dyDescent="0.25">
      <c r="B8" s="84"/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</row>
    <row r="9" spans="2:15" x14ac:dyDescent="0.25">
      <c r="B9" s="84"/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</row>
    <row r="10" spans="2:15" x14ac:dyDescent="0.25">
      <c r="B10" s="84"/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</row>
    <row r="11" spans="2:15" x14ac:dyDescent="0.25">
      <c r="B11" s="84"/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</row>
    <row r="12" spans="2:15" x14ac:dyDescent="0.25">
      <c r="B12" s="84"/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2:15" x14ac:dyDescent="0.25">
      <c r="B13" s="84"/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</row>
    <row r="14" spans="2:15" x14ac:dyDescent="0.25">
      <c r="B14" s="84"/>
      <c r="C14" s="84"/>
      <c r="D14" s="13" t="s">
        <v>3</v>
      </c>
      <c r="E14" s="3">
        <f>SUM($D$19:$E$19)</f>
        <v>0</v>
      </c>
      <c r="F14" s="84"/>
      <c r="G14" s="84"/>
      <c r="H14" s="84"/>
      <c r="I14" s="84"/>
      <c r="J14" s="84"/>
      <c r="K14" s="84"/>
      <c r="L14" s="84"/>
      <c r="M14" s="84"/>
      <c r="N14" s="84"/>
      <c r="O14" s="84"/>
    </row>
    <row r="15" spans="2:15" x14ac:dyDescent="0.25">
      <c r="B15" s="84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2:15" x14ac:dyDescent="0.25">
      <c r="B16" s="84"/>
      <c r="C16" s="84"/>
      <c r="D16" s="13" t="s">
        <v>4</v>
      </c>
      <c r="E16" s="3">
        <f>$E$35-$E$14</f>
        <v>1500</v>
      </c>
      <c r="F16" s="84"/>
      <c r="G16" s="84"/>
      <c r="H16" s="84"/>
      <c r="I16" s="84"/>
      <c r="J16" s="84"/>
      <c r="K16" s="84"/>
      <c r="L16" s="84"/>
      <c r="M16" s="84"/>
      <c r="N16" s="84"/>
      <c r="O16" s="84"/>
    </row>
    <row r="17" spans="2:15" x14ac:dyDescent="0.25">
      <c r="B17" s="84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</row>
    <row r="18" spans="2:15" x14ac:dyDescent="0.25">
      <c r="B18" s="84"/>
      <c r="C18" s="84"/>
      <c r="D18" s="13" t="s">
        <v>28</v>
      </c>
      <c r="E18" s="14" t="s">
        <v>22</v>
      </c>
      <c r="F18" s="84"/>
      <c r="G18" s="84"/>
      <c r="H18" s="84"/>
      <c r="I18" s="84"/>
      <c r="J18" s="84"/>
      <c r="K18" s="84"/>
      <c r="L18" s="84"/>
      <c r="M18" s="84"/>
      <c r="N18" s="84"/>
      <c r="O18" s="84"/>
    </row>
    <row r="19" spans="2:15" x14ac:dyDescent="0.25">
      <c r="B19" s="84"/>
      <c r="C19" s="84"/>
      <c r="D19" s="2">
        <f>SUM($L$23:$L$52) + SUMIF($E$62:$E$1059, $D$18, $K$62:$K$1059)</f>
        <v>0</v>
      </c>
      <c r="E19" s="3">
        <f>$E$53</f>
        <v>0</v>
      </c>
      <c r="F19" s="84"/>
      <c r="G19" s="84"/>
      <c r="H19" s="84"/>
      <c r="I19" s="84"/>
      <c r="J19" s="84"/>
      <c r="K19" s="84"/>
      <c r="L19" s="84"/>
      <c r="M19" s="84"/>
      <c r="N19" s="84"/>
      <c r="O19" s="84"/>
    </row>
    <row r="20" spans="2:15" ht="15.75" x14ac:dyDescent="0.25">
      <c r="B20" s="84"/>
      <c r="C20" s="84"/>
      <c r="D20" s="99"/>
      <c r="E20" s="99"/>
      <c r="F20" s="99"/>
      <c r="G20" s="84"/>
      <c r="H20" s="84"/>
      <c r="I20" s="84"/>
      <c r="J20" s="92"/>
      <c r="K20" s="92"/>
      <c r="L20" s="92"/>
      <c r="M20" s="92"/>
      <c r="N20" s="92"/>
      <c r="O20" s="84"/>
    </row>
    <row r="21" spans="2:15" ht="15.75" x14ac:dyDescent="0.25">
      <c r="B21" s="84"/>
      <c r="C21" s="84"/>
      <c r="D21" s="151" t="s">
        <v>17</v>
      </c>
      <c r="E21" s="152"/>
      <c r="F21" s="153"/>
      <c r="G21" s="84"/>
      <c r="H21" s="84"/>
      <c r="I21" s="151" t="s">
        <v>44</v>
      </c>
      <c r="J21" s="152"/>
      <c r="K21" s="152"/>
      <c r="L21" s="152"/>
      <c r="M21" s="152"/>
      <c r="N21" s="93"/>
      <c r="O21" s="84"/>
    </row>
    <row r="22" spans="2:15" x14ac:dyDescent="0.25">
      <c r="B22" s="84"/>
      <c r="C22" s="84"/>
      <c r="D22" s="15" t="s">
        <v>19</v>
      </c>
      <c r="E22" s="15" t="s">
        <v>18</v>
      </c>
      <c r="F22" s="15" t="s">
        <v>7</v>
      </c>
      <c r="G22" s="84"/>
      <c r="H22" s="84"/>
      <c r="I22" s="15" t="s">
        <v>18</v>
      </c>
      <c r="J22" s="15" t="s">
        <v>8</v>
      </c>
      <c r="K22" s="15" t="s">
        <v>19</v>
      </c>
      <c r="L22" s="15" t="s">
        <v>7</v>
      </c>
      <c r="M22" s="15" t="s">
        <v>9</v>
      </c>
      <c r="N22" s="89"/>
      <c r="O22" s="84"/>
    </row>
    <row r="23" spans="2:15" x14ac:dyDescent="0.25">
      <c r="B23" s="84"/>
      <c r="C23" s="84"/>
      <c r="D23" s="7" t="s">
        <v>45</v>
      </c>
      <c r="E23" s="10">
        <v>46361</v>
      </c>
      <c r="F23" s="8">
        <v>1500</v>
      </c>
      <c r="G23" s="84"/>
      <c r="H23" s="84"/>
      <c r="I23" s="80"/>
      <c r="J23" s="81"/>
      <c r="K23" s="82"/>
      <c r="L23" s="82"/>
      <c r="M23" s="83" t="b">
        <v>0</v>
      </c>
      <c r="N23" s="89"/>
      <c r="O23" s="84"/>
    </row>
    <row r="24" spans="2:15" x14ac:dyDescent="0.25">
      <c r="B24" s="84"/>
      <c r="C24" s="84"/>
      <c r="D24" s="7"/>
      <c r="E24" s="10"/>
      <c r="F24" s="8"/>
      <c r="G24" s="84"/>
      <c r="H24" s="84"/>
      <c r="I24" s="80"/>
      <c r="J24" s="81"/>
      <c r="K24" s="82"/>
      <c r="L24" s="82"/>
      <c r="M24" s="83" t="b">
        <v>0</v>
      </c>
      <c r="N24" s="89"/>
      <c r="O24" s="84"/>
    </row>
    <row r="25" spans="2:15" x14ac:dyDescent="0.25">
      <c r="B25" s="84"/>
      <c r="C25" s="84"/>
      <c r="D25" s="7"/>
      <c r="E25" s="10"/>
      <c r="F25" s="8"/>
      <c r="G25" s="84"/>
      <c r="H25" s="84"/>
      <c r="I25" s="80"/>
      <c r="J25" s="81"/>
      <c r="K25" s="82"/>
      <c r="L25" s="82"/>
      <c r="M25" s="83" t="b">
        <v>0</v>
      </c>
      <c r="N25" s="89"/>
      <c r="O25" s="84"/>
    </row>
    <row r="26" spans="2:15" x14ac:dyDescent="0.25">
      <c r="B26" s="84"/>
      <c r="C26" s="84"/>
      <c r="D26" s="7"/>
      <c r="E26" s="10"/>
      <c r="F26" s="8"/>
      <c r="G26" s="84"/>
      <c r="H26" s="84"/>
      <c r="I26" s="80"/>
      <c r="J26" s="81"/>
      <c r="K26" s="82"/>
      <c r="L26" s="82"/>
      <c r="M26" s="83" t="b">
        <v>0</v>
      </c>
      <c r="N26" s="89"/>
      <c r="O26" s="84"/>
    </row>
    <row r="27" spans="2:15" x14ac:dyDescent="0.25">
      <c r="B27" s="84"/>
      <c r="C27" s="84"/>
      <c r="D27" s="7"/>
      <c r="E27" s="10"/>
      <c r="F27" s="8"/>
      <c r="G27" s="84"/>
      <c r="H27" s="84"/>
      <c r="I27" s="80"/>
      <c r="J27" s="81"/>
      <c r="K27" s="82"/>
      <c r="L27" s="82"/>
      <c r="M27" s="83" t="b">
        <v>0</v>
      </c>
      <c r="N27" s="89"/>
      <c r="O27" s="84"/>
    </row>
    <row r="28" spans="2:15" x14ac:dyDescent="0.25">
      <c r="B28" s="84"/>
      <c r="C28" s="84"/>
      <c r="D28" s="7"/>
      <c r="E28" s="10"/>
      <c r="F28" s="8"/>
      <c r="G28" s="84"/>
      <c r="H28" s="84"/>
      <c r="I28" s="80"/>
      <c r="J28" s="81"/>
      <c r="K28" s="82"/>
      <c r="L28" s="82"/>
      <c r="M28" s="83" t="b">
        <v>0</v>
      </c>
      <c r="N28" s="89"/>
      <c r="O28" s="84"/>
    </row>
    <row r="29" spans="2:15" x14ac:dyDescent="0.25">
      <c r="B29" s="84"/>
      <c r="C29" s="84"/>
      <c r="D29" s="7"/>
      <c r="E29" s="10"/>
      <c r="F29" s="8"/>
      <c r="G29" s="84"/>
      <c r="H29" s="84"/>
      <c r="I29" s="80"/>
      <c r="J29" s="81"/>
      <c r="K29" s="82"/>
      <c r="L29" s="82"/>
      <c r="M29" s="83" t="b">
        <v>0</v>
      </c>
      <c r="N29" s="89"/>
      <c r="O29" s="84"/>
    </row>
    <row r="30" spans="2:15" x14ac:dyDescent="0.25">
      <c r="B30" s="84"/>
      <c r="C30" s="84"/>
      <c r="D30" s="7"/>
      <c r="E30" s="10"/>
      <c r="F30" s="8"/>
      <c r="G30" s="84"/>
      <c r="H30" s="84"/>
      <c r="I30" s="80"/>
      <c r="J30" s="81"/>
      <c r="K30" s="82"/>
      <c r="L30" s="82"/>
      <c r="M30" s="83" t="b">
        <v>0</v>
      </c>
      <c r="N30" s="89"/>
      <c r="O30" s="84"/>
    </row>
    <row r="31" spans="2:15" x14ac:dyDescent="0.25">
      <c r="B31" s="84"/>
      <c r="C31" s="84"/>
      <c r="D31" s="7"/>
      <c r="E31" s="10"/>
      <c r="F31" s="8"/>
      <c r="G31" s="84"/>
      <c r="H31" s="84"/>
      <c r="I31" s="80"/>
      <c r="J31" s="81"/>
      <c r="K31" s="82"/>
      <c r="L31" s="82"/>
      <c r="M31" s="83" t="b">
        <v>0</v>
      </c>
      <c r="N31" s="89"/>
      <c r="O31" s="84"/>
    </row>
    <row r="32" spans="2:15" x14ac:dyDescent="0.25">
      <c r="B32" s="84"/>
      <c r="C32" s="84"/>
      <c r="D32" s="7"/>
      <c r="E32" s="10"/>
      <c r="F32" s="8"/>
      <c r="G32" s="84"/>
      <c r="H32" s="84"/>
      <c r="I32" s="80"/>
      <c r="J32" s="81"/>
      <c r="K32" s="82"/>
      <c r="L32" s="82"/>
      <c r="M32" s="83" t="b">
        <v>0</v>
      </c>
      <c r="N32" s="89"/>
      <c r="O32" s="84"/>
    </row>
    <row r="33" spans="2:15" x14ac:dyDescent="0.25">
      <c r="B33" s="84"/>
      <c r="C33" s="84"/>
      <c r="D33" s="7"/>
      <c r="E33" s="10"/>
      <c r="F33" s="8"/>
      <c r="G33" s="84"/>
      <c r="H33" s="84"/>
      <c r="I33" s="80"/>
      <c r="J33" s="81"/>
      <c r="K33" s="82"/>
      <c r="L33" s="82"/>
      <c r="M33" s="83" t="b">
        <v>0</v>
      </c>
      <c r="N33" s="89"/>
      <c r="O33" s="84"/>
    </row>
    <row r="34" spans="2:15" x14ac:dyDescent="0.25">
      <c r="B34" s="84"/>
      <c r="C34" s="84"/>
      <c r="D34" s="7"/>
      <c r="E34" s="10"/>
      <c r="F34" s="8"/>
      <c r="G34" s="84"/>
      <c r="H34" s="84"/>
      <c r="I34" s="80"/>
      <c r="J34" s="81"/>
      <c r="K34" s="82"/>
      <c r="L34" s="82"/>
      <c r="M34" s="83" t="b">
        <v>0</v>
      </c>
      <c r="N34" s="89"/>
      <c r="O34" s="84"/>
    </row>
    <row r="35" spans="2:15" x14ac:dyDescent="0.25">
      <c r="B35" s="84"/>
      <c r="C35" s="84"/>
      <c r="D35" s="16" t="s">
        <v>11</v>
      </c>
      <c r="E35" s="156">
        <f>SUM($F$23:$F$34)</f>
        <v>1500</v>
      </c>
      <c r="F35" s="158"/>
      <c r="G35" s="84"/>
      <c r="H35" s="84"/>
      <c r="I35" s="80"/>
      <c r="J35" s="81"/>
      <c r="K35" s="82"/>
      <c r="L35" s="82"/>
      <c r="M35" s="83" t="b">
        <v>0</v>
      </c>
      <c r="N35" s="89"/>
      <c r="O35" s="84"/>
    </row>
    <row r="36" spans="2:15" x14ac:dyDescent="0.25">
      <c r="B36" s="84"/>
      <c r="C36" s="84"/>
      <c r="D36" s="84"/>
      <c r="E36" s="84"/>
      <c r="F36" s="84"/>
      <c r="G36" s="84"/>
      <c r="H36" s="84"/>
      <c r="I36" s="80"/>
      <c r="J36" s="81"/>
      <c r="K36" s="82"/>
      <c r="L36" s="82"/>
      <c r="M36" s="83" t="b">
        <v>0</v>
      </c>
      <c r="N36" s="89"/>
      <c r="O36" s="84"/>
    </row>
    <row r="37" spans="2:15" x14ac:dyDescent="0.25">
      <c r="B37" s="84"/>
      <c r="C37" s="84"/>
      <c r="D37" s="84"/>
      <c r="E37" s="84"/>
      <c r="F37" s="84"/>
      <c r="G37" s="84"/>
      <c r="H37" s="84"/>
      <c r="I37" s="80"/>
      <c r="J37" s="81"/>
      <c r="K37" s="82"/>
      <c r="L37" s="82"/>
      <c r="M37" s="83" t="b">
        <v>0</v>
      </c>
      <c r="N37" s="89"/>
      <c r="O37" s="84"/>
    </row>
    <row r="38" spans="2:15" x14ac:dyDescent="0.25">
      <c r="B38" s="84"/>
      <c r="C38" s="84"/>
      <c r="D38" s="98"/>
      <c r="E38" s="98"/>
      <c r="F38" s="98"/>
      <c r="G38" s="84"/>
      <c r="H38" s="84"/>
      <c r="I38" s="80"/>
      <c r="J38" s="81"/>
      <c r="K38" s="82"/>
      <c r="L38" s="82"/>
      <c r="M38" s="83" t="b">
        <v>0</v>
      </c>
      <c r="N38" s="89"/>
      <c r="O38" s="84"/>
    </row>
    <row r="39" spans="2:15" ht="15.75" x14ac:dyDescent="0.25">
      <c r="B39" s="84"/>
      <c r="C39" s="84"/>
      <c r="D39" s="151" t="s">
        <v>22</v>
      </c>
      <c r="E39" s="152"/>
      <c r="F39" s="152"/>
      <c r="G39" s="153"/>
      <c r="H39" s="84"/>
      <c r="I39" s="80"/>
      <c r="J39" s="81"/>
      <c r="K39" s="82"/>
      <c r="L39" s="82"/>
      <c r="M39" s="83" t="b">
        <v>0</v>
      </c>
      <c r="N39" s="89"/>
      <c r="O39" s="84"/>
    </row>
    <row r="40" spans="2:15" x14ac:dyDescent="0.25">
      <c r="B40" s="84"/>
      <c r="C40" s="84"/>
      <c r="D40" s="15" t="s">
        <v>20</v>
      </c>
      <c r="E40" s="15" t="s">
        <v>21</v>
      </c>
      <c r="F40" s="15" t="s">
        <v>7</v>
      </c>
      <c r="G40" s="15" t="s">
        <v>9</v>
      </c>
      <c r="H40" s="84"/>
      <c r="I40" s="80"/>
      <c r="J40" s="81"/>
      <c r="K40" s="82"/>
      <c r="L40" s="82"/>
      <c r="M40" s="83" t="b">
        <v>0</v>
      </c>
      <c r="N40" s="89"/>
      <c r="O40" s="84"/>
    </row>
    <row r="41" spans="2:15" x14ac:dyDescent="0.25">
      <c r="B41" s="84"/>
      <c r="C41" s="84"/>
      <c r="D41" s="17" t="str" cm="1">
        <f t="array" ref="D41:D51">_xlfn._xlws.FILTER(Editar!$D$19:$D$29, Editar!$D$19:$D$29&lt;&gt;0)</f>
        <v>Banco do Brasil</v>
      </c>
      <c r="E41" s="23"/>
      <c r="F41" s="18" t="str">
        <f>IF(
  (SUMIFS($K$62:$K$1059, $D$62:$D$1059, $D41, $E$62:$E$1059, $D$39)) &lt; 1,
  "",
  SUMIFS($K$62:$K$1059, $D$62:$D$1059, $D41, $E$62:$E$1059, $D$39)
)</f>
        <v/>
      </c>
      <c r="G41" s="24" t="b">
        <v>0</v>
      </c>
      <c r="H41" s="84"/>
      <c r="I41" s="80"/>
      <c r="J41" s="81"/>
      <c r="K41" s="82"/>
      <c r="L41" s="82"/>
      <c r="M41" s="83" t="b">
        <v>0</v>
      </c>
      <c r="N41" s="89"/>
      <c r="O41" s="84"/>
    </row>
    <row r="42" spans="2:15" x14ac:dyDescent="0.25">
      <c r="B42" s="84"/>
      <c r="C42" s="84"/>
      <c r="D42" s="17" t="str">
        <v>Banco Inter</v>
      </c>
      <c r="E42" s="23"/>
      <c r="F42" s="18" t="str">
        <f t="shared" ref="F42:F52" si="0">IF(
  (SUMIFS($K$62:$K$1059, $D$62:$D$1059, $D42, $E$62:$E$1059, $D$39)) &lt; 1,
  "",
  SUMIFS($K$62:$K$1059, $D$62:$D$1059, $D42, $E$62:$E$1059, $D$39)
)</f>
        <v/>
      </c>
      <c r="G42" s="24" t="b">
        <v>0</v>
      </c>
      <c r="H42" s="84"/>
      <c r="I42" s="80"/>
      <c r="J42" s="81"/>
      <c r="K42" s="82"/>
      <c r="L42" s="82"/>
      <c r="M42" s="83" t="b">
        <v>0</v>
      </c>
      <c r="N42" s="89"/>
      <c r="O42" s="84"/>
    </row>
    <row r="43" spans="2:15" x14ac:dyDescent="0.25">
      <c r="B43" s="84"/>
      <c r="C43" s="84"/>
      <c r="D43" s="17" t="str">
        <v>Bradesco</v>
      </c>
      <c r="E43" s="23"/>
      <c r="F43" s="18" t="str">
        <f t="shared" si="0"/>
        <v/>
      </c>
      <c r="G43" s="24" t="b">
        <v>0</v>
      </c>
      <c r="H43" s="84"/>
      <c r="I43" s="80"/>
      <c r="J43" s="81"/>
      <c r="K43" s="82"/>
      <c r="L43" s="82"/>
      <c r="M43" s="83" t="b">
        <v>0</v>
      </c>
      <c r="N43" s="89"/>
      <c r="O43" s="84"/>
    </row>
    <row r="44" spans="2:15" x14ac:dyDescent="0.25">
      <c r="B44" s="84"/>
      <c r="C44" s="84"/>
      <c r="D44" s="17" t="str">
        <v>Caixa</v>
      </c>
      <c r="E44" s="23"/>
      <c r="F44" s="18" t="str">
        <f t="shared" si="0"/>
        <v/>
      </c>
      <c r="G44" s="24" t="b">
        <v>0</v>
      </c>
      <c r="H44" s="84"/>
      <c r="I44" s="80"/>
      <c r="J44" s="81"/>
      <c r="K44" s="82"/>
      <c r="L44" s="82"/>
      <c r="M44" s="83" t="b">
        <v>0</v>
      </c>
      <c r="N44" s="89"/>
      <c r="O44" s="84"/>
    </row>
    <row r="45" spans="2:15" x14ac:dyDescent="0.25">
      <c r="B45" s="84"/>
      <c r="C45" s="84"/>
      <c r="D45" s="17" t="str">
        <v>C6 Bank</v>
      </c>
      <c r="E45" s="23"/>
      <c r="F45" s="18" t="str">
        <f t="shared" si="0"/>
        <v/>
      </c>
      <c r="G45" s="24" t="b">
        <v>0</v>
      </c>
      <c r="H45" s="84"/>
      <c r="I45" s="80"/>
      <c r="J45" s="81"/>
      <c r="K45" s="82"/>
      <c r="L45" s="82"/>
      <c r="M45" s="83" t="b">
        <v>0</v>
      </c>
      <c r="N45" s="89"/>
      <c r="O45" s="84"/>
    </row>
    <row r="46" spans="2:15" x14ac:dyDescent="0.25">
      <c r="B46" s="84"/>
      <c r="C46" s="84"/>
      <c r="D46" s="17" t="str">
        <v>Caju</v>
      </c>
      <c r="E46" s="23"/>
      <c r="F46" s="18" t="str">
        <f t="shared" si="0"/>
        <v/>
      </c>
      <c r="G46" s="24" t="b">
        <v>0</v>
      </c>
      <c r="H46" s="84"/>
      <c r="I46" s="80"/>
      <c r="J46" s="81"/>
      <c r="K46" s="82"/>
      <c r="L46" s="82"/>
      <c r="M46" s="83" t="b">
        <v>0</v>
      </c>
      <c r="N46" s="89"/>
      <c r="O46" s="84"/>
    </row>
    <row r="47" spans="2:15" x14ac:dyDescent="0.25">
      <c r="B47" s="84"/>
      <c r="C47" s="84"/>
      <c r="D47" s="17" t="str">
        <v>Itaú</v>
      </c>
      <c r="E47" s="23"/>
      <c r="F47" s="18" t="str">
        <f t="shared" si="0"/>
        <v/>
      </c>
      <c r="G47" s="24" t="b">
        <v>0</v>
      </c>
      <c r="H47" s="84"/>
      <c r="I47" s="80"/>
      <c r="J47" s="81"/>
      <c r="K47" s="82"/>
      <c r="L47" s="82"/>
      <c r="M47" s="83" t="b">
        <v>0</v>
      </c>
      <c r="N47" s="89"/>
      <c r="O47" s="84"/>
    </row>
    <row r="48" spans="2:15" x14ac:dyDescent="0.25">
      <c r="B48" s="84"/>
      <c r="C48" s="84"/>
      <c r="D48" s="17" t="str">
        <v>Mercado Pago</v>
      </c>
      <c r="E48" s="23"/>
      <c r="F48" s="18" t="str">
        <f t="shared" si="0"/>
        <v/>
      </c>
      <c r="G48" s="24" t="b">
        <v>0</v>
      </c>
      <c r="H48" s="84"/>
      <c r="I48" s="80"/>
      <c r="J48" s="81"/>
      <c r="K48" s="82"/>
      <c r="L48" s="82"/>
      <c r="M48" s="83" t="b">
        <v>0</v>
      </c>
      <c r="N48" s="89"/>
      <c r="O48" s="84"/>
    </row>
    <row r="49" spans="2:15" x14ac:dyDescent="0.25">
      <c r="B49" s="84"/>
      <c r="C49" s="84"/>
      <c r="D49" s="17" t="str">
        <v>Nubank</v>
      </c>
      <c r="E49" s="23"/>
      <c r="F49" s="18" t="str">
        <f t="shared" si="0"/>
        <v/>
      </c>
      <c r="G49" s="24" t="b">
        <v>0</v>
      </c>
      <c r="H49" s="84"/>
      <c r="I49" s="80"/>
      <c r="J49" s="81"/>
      <c r="K49" s="82"/>
      <c r="L49" s="82"/>
      <c r="M49" s="83" t="b">
        <v>0</v>
      </c>
      <c r="N49" s="89"/>
      <c r="O49" s="84"/>
    </row>
    <row r="50" spans="2:15" x14ac:dyDescent="0.25">
      <c r="B50" s="84"/>
      <c r="C50" s="84"/>
      <c r="D50" s="17" t="str">
        <v>Neon</v>
      </c>
      <c r="E50" s="23"/>
      <c r="F50" s="18" t="str">
        <f t="shared" si="0"/>
        <v/>
      </c>
      <c r="G50" s="24" t="b">
        <v>0</v>
      </c>
      <c r="H50" s="84"/>
      <c r="I50" s="80"/>
      <c r="J50" s="81"/>
      <c r="K50" s="82"/>
      <c r="L50" s="82"/>
      <c r="M50" s="83" t="b">
        <v>0</v>
      </c>
      <c r="N50" s="89"/>
      <c r="O50" s="84"/>
    </row>
    <row r="51" spans="2:15" x14ac:dyDescent="0.25">
      <c r="B51" s="84"/>
      <c r="C51" s="84"/>
      <c r="D51" s="17" t="str">
        <v>PagSeguro</v>
      </c>
      <c r="E51" s="23"/>
      <c r="F51" s="18" t="str">
        <f t="shared" si="0"/>
        <v/>
      </c>
      <c r="G51" s="24" t="b">
        <v>0</v>
      </c>
      <c r="H51" s="84"/>
      <c r="I51" s="80"/>
      <c r="J51" s="81"/>
      <c r="K51" s="82"/>
      <c r="L51" s="82"/>
      <c r="M51" s="83" t="b">
        <v>0</v>
      </c>
      <c r="N51" s="89"/>
      <c r="O51" s="84"/>
    </row>
    <row r="52" spans="2:15" x14ac:dyDescent="0.25">
      <c r="B52" s="84"/>
      <c r="C52" s="84"/>
      <c r="D52" s="17"/>
      <c r="E52" s="23"/>
      <c r="F52" s="18" t="str">
        <f t="shared" si="0"/>
        <v/>
      </c>
      <c r="G52" s="24" t="b">
        <v>0</v>
      </c>
      <c r="H52" s="84"/>
      <c r="I52" s="80"/>
      <c r="J52" s="81"/>
      <c r="K52" s="82"/>
      <c r="L52" s="82"/>
      <c r="M52" s="83" t="b">
        <v>0</v>
      </c>
      <c r="N52" s="89"/>
      <c r="O52" s="84"/>
    </row>
    <row r="53" spans="2:15" x14ac:dyDescent="0.25">
      <c r="B53" s="84"/>
      <c r="C53" s="84"/>
      <c r="D53" s="16" t="s">
        <v>11</v>
      </c>
      <c r="E53" s="156">
        <f>SUM($F$41:$F$52)</f>
        <v>0</v>
      </c>
      <c r="F53" s="157"/>
      <c r="G53" s="158"/>
      <c r="H53" s="84"/>
      <c r="I53" s="154" t="s">
        <v>11</v>
      </c>
      <c r="J53" s="155"/>
      <c r="K53" s="156">
        <f>SUM($M$23:$M$52)</f>
        <v>0</v>
      </c>
      <c r="L53" s="157"/>
      <c r="M53" s="157"/>
      <c r="N53" s="89"/>
      <c r="O53" s="84"/>
    </row>
    <row r="54" spans="2:15" x14ac:dyDescent="0.25">
      <c r="B54" s="84"/>
      <c r="C54" s="84"/>
      <c r="D54" s="84"/>
      <c r="E54" s="84"/>
      <c r="F54" s="95"/>
      <c r="G54" s="95"/>
      <c r="H54" s="84"/>
      <c r="I54" s="84"/>
      <c r="J54" s="84"/>
      <c r="K54" s="84"/>
      <c r="L54" s="84"/>
      <c r="M54" s="84"/>
      <c r="N54" s="84"/>
      <c r="O54" s="84"/>
    </row>
    <row r="55" spans="2:15" x14ac:dyDescent="0.25">
      <c r="B55" s="84"/>
      <c r="C55" s="84"/>
      <c r="D55" s="84"/>
      <c r="E55" s="84"/>
      <c r="F55" s="95"/>
      <c r="G55" s="95"/>
      <c r="H55" s="84"/>
      <c r="I55" s="84"/>
      <c r="J55" s="84"/>
      <c r="K55" s="84"/>
      <c r="L55" s="84"/>
      <c r="M55" s="84"/>
      <c r="N55" s="84"/>
      <c r="O55" s="84"/>
    </row>
    <row r="56" spans="2:15" x14ac:dyDescent="0.25">
      <c r="B56" s="84"/>
      <c r="C56" s="84"/>
      <c r="D56" s="84"/>
      <c r="E56" s="84"/>
      <c r="F56" s="95"/>
      <c r="G56" s="95"/>
      <c r="H56" s="84"/>
      <c r="I56" s="84"/>
      <c r="J56" s="84"/>
      <c r="K56" s="84"/>
      <c r="L56" s="84"/>
      <c r="M56" s="84"/>
      <c r="N56" s="84"/>
      <c r="O56" s="84"/>
    </row>
    <row r="57" spans="2:15" ht="15.75" x14ac:dyDescent="0.25">
      <c r="B57" s="84"/>
      <c r="C57" s="84"/>
      <c r="D57" s="84"/>
      <c r="E57" s="84"/>
      <c r="F57" s="95"/>
      <c r="G57" s="95"/>
      <c r="H57" s="84"/>
      <c r="I57" s="84"/>
      <c r="J57" s="92"/>
      <c r="K57" s="92"/>
      <c r="L57" s="92"/>
      <c r="M57" s="92"/>
      <c r="N57" s="92"/>
      <c r="O57" s="84"/>
    </row>
    <row r="58" spans="2:15" x14ac:dyDescent="0.25">
      <c r="B58" s="84"/>
      <c r="C58" s="84"/>
      <c r="D58" s="84"/>
      <c r="E58" s="84"/>
      <c r="F58" s="95"/>
      <c r="G58" s="95"/>
      <c r="H58" s="84"/>
      <c r="I58" s="84"/>
      <c r="J58" s="96"/>
      <c r="K58" s="93"/>
      <c r="L58" s="93"/>
      <c r="M58" s="93"/>
      <c r="N58" s="93"/>
      <c r="O58" s="84"/>
    </row>
    <row r="59" spans="2:15" x14ac:dyDescent="0.25">
      <c r="B59" s="84"/>
      <c r="C59" s="84"/>
      <c r="D59" s="84"/>
      <c r="E59" s="84"/>
      <c r="F59" s="95"/>
      <c r="G59" s="95"/>
      <c r="H59" s="84"/>
      <c r="I59" s="84"/>
      <c r="J59" s="84"/>
      <c r="K59" s="84"/>
      <c r="L59" s="97"/>
      <c r="M59" s="89"/>
      <c r="N59" s="89"/>
      <c r="O59" s="84"/>
    </row>
    <row r="60" spans="2:15" ht="15.75" x14ac:dyDescent="0.25">
      <c r="B60" s="84"/>
      <c r="C60" s="151" t="s">
        <v>27</v>
      </c>
      <c r="D60" s="152"/>
      <c r="E60" s="152"/>
      <c r="F60" s="152"/>
      <c r="G60" s="152"/>
      <c r="H60" s="152"/>
      <c r="I60" s="152"/>
      <c r="J60" s="152"/>
      <c r="K60" s="153"/>
      <c r="L60" s="87"/>
      <c r="M60" s="89"/>
      <c r="N60" s="89"/>
      <c r="O60" s="84"/>
    </row>
    <row r="61" spans="2:15" x14ac:dyDescent="0.25">
      <c r="B61" s="84"/>
      <c r="C61" s="15" t="s">
        <v>46</v>
      </c>
      <c r="D61" s="133" t="s">
        <v>20</v>
      </c>
      <c r="E61" s="134" t="s">
        <v>23</v>
      </c>
      <c r="F61" s="135" t="s">
        <v>5</v>
      </c>
      <c r="G61" s="134" t="s">
        <v>6</v>
      </c>
      <c r="H61" s="136" t="s">
        <v>24</v>
      </c>
      <c r="I61" s="134" t="s">
        <v>25</v>
      </c>
      <c r="J61" s="134" t="s">
        <v>26</v>
      </c>
      <c r="K61" s="137" t="s">
        <v>1</v>
      </c>
      <c r="L61" s="87"/>
      <c r="M61" s="89"/>
      <c r="N61" s="89"/>
      <c r="O61" s="84"/>
    </row>
    <row r="62" spans="2:15" x14ac:dyDescent="0.25">
      <c r="B62" s="84"/>
      <c r="C62" s="22" t="str">
        <f>IF(COUNTIF($F$62:$F62,$F62)&gt;1,"Adiantada","")</f>
        <v/>
      </c>
      <c r="D62" s="100"/>
      <c r="E62" s="11"/>
      <c r="F62" s="8"/>
      <c r="G62" s="63"/>
      <c r="H62" s="8"/>
      <c r="I62" s="9"/>
      <c r="J62" s="9"/>
      <c r="K62" s="101" t="str">
        <f>IFERROR(IF($J62&lt;&gt;"",$H62/$J62," "),"")</f>
        <v xml:space="preserve"> </v>
      </c>
      <c r="L62" s="87"/>
      <c r="M62" s="89"/>
      <c r="N62" s="89"/>
      <c r="O62" s="84"/>
    </row>
    <row r="63" spans="2:15" x14ac:dyDescent="0.25">
      <c r="B63" s="84"/>
      <c r="C63" s="22" t="str">
        <f>IF(COUNTIF($F$62:$F63,$F63)&gt;1,"Adiantada","")</f>
        <v/>
      </c>
      <c r="D63" s="100"/>
      <c r="E63" s="11"/>
      <c r="F63" s="8"/>
      <c r="G63" s="63"/>
      <c r="H63" s="8"/>
      <c r="I63" s="9"/>
      <c r="J63" s="9"/>
      <c r="K63" s="101" t="str">
        <f t="shared" ref="K63:K126" si="1">IFERROR(IF($J63&lt;&gt;"",$H63/$J63," "),"")</f>
        <v xml:space="preserve"> </v>
      </c>
      <c r="L63" s="87"/>
      <c r="M63" s="89"/>
      <c r="N63" s="89"/>
      <c r="O63" s="84"/>
    </row>
    <row r="64" spans="2:15" x14ac:dyDescent="0.25">
      <c r="B64" s="84"/>
      <c r="C64" s="22" t="str">
        <f>IF(COUNTIF($F$62:$F64,$F64)&gt;1,"Adiantada","")</f>
        <v/>
      </c>
      <c r="D64" s="100"/>
      <c r="E64" s="11"/>
      <c r="F64" s="8"/>
      <c r="G64" s="63"/>
      <c r="H64" s="8"/>
      <c r="I64" s="9"/>
      <c r="J64" s="9"/>
      <c r="K64" s="101" t="str">
        <f t="shared" si="1"/>
        <v xml:space="preserve"> </v>
      </c>
      <c r="L64" s="87"/>
      <c r="M64" s="89"/>
      <c r="N64" s="89"/>
      <c r="O64" s="84"/>
    </row>
    <row r="65" spans="2:15" x14ac:dyDescent="0.25">
      <c r="B65" s="84"/>
      <c r="C65" s="22" t="str">
        <f>IF(COUNTIF($F$62:$F65,$F65)&gt;1,"Adiantada","")</f>
        <v/>
      </c>
      <c r="D65" s="100"/>
      <c r="E65" s="11"/>
      <c r="F65" s="8"/>
      <c r="G65" s="63"/>
      <c r="H65" s="8"/>
      <c r="I65" s="9"/>
      <c r="J65" s="9"/>
      <c r="K65" s="101" t="str">
        <f t="shared" si="1"/>
        <v xml:space="preserve"> </v>
      </c>
      <c r="L65" s="87"/>
      <c r="M65" s="89"/>
      <c r="N65" s="89"/>
      <c r="O65" s="84"/>
    </row>
    <row r="66" spans="2:15" x14ac:dyDescent="0.25">
      <c r="B66" s="84"/>
      <c r="C66" s="22" t="str">
        <f>IF(COUNTIF($F$62:$F66,$F66)&gt;1,"Adiantada","")</f>
        <v/>
      </c>
      <c r="D66" s="100"/>
      <c r="E66" s="11"/>
      <c r="F66" s="8"/>
      <c r="G66" s="63"/>
      <c r="H66" s="8"/>
      <c r="I66" s="9"/>
      <c r="J66" s="9"/>
      <c r="K66" s="101" t="str">
        <f t="shared" si="1"/>
        <v xml:space="preserve"> </v>
      </c>
      <c r="L66" s="87"/>
      <c r="M66" s="89"/>
      <c r="N66" s="89"/>
      <c r="O66" s="84"/>
    </row>
    <row r="67" spans="2:15" x14ac:dyDescent="0.25">
      <c r="B67" s="84"/>
      <c r="C67" s="22" t="str">
        <f>IF(COUNTIF($F$62:$F67,$F67)&gt;1,"Adiantada","")</f>
        <v/>
      </c>
      <c r="D67" s="100"/>
      <c r="E67" s="11"/>
      <c r="F67" s="8"/>
      <c r="G67" s="63"/>
      <c r="H67" s="8"/>
      <c r="I67" s="9"/>
      <c r="J67" s="9"/>
      <c r="K67" s="101" t="str">
        <f t="shared" si="1"/>
        <v xml:space="preserve"> </v>
      </c>
      <c r="L67" s="87"/>
      <c r="M67" s="89"/>
      <c r="N67" s="89"/>
      <c r="O67" s="84"/>
    </row>
    <row r="68" spans="2:15" x14ac:dyDescent="0.25">
      <c r="B68" s="84"/>
      <c r="C68" s="22" t="str">
        <f>IF(COUNTIF($F$62:$F68,$F68)&gt;1,"Adiantada","")</f>
        <v/>
      </c>
      <c r="D68" s="100"/>
      <c r="E68" s="11"/>
      <c r="F68" s="8"/>
      <c r="G68" s="63"/>
      <c r="H68" s="8"/>
      <c r="I68" s="9"/>
      <c r="J68" s="9"/>
      <c r="K68" s="101" t="str">
        <f t="shared" si="1"/>
        <v xml:space="preserve"> </v>
      </c>
      <c r="L68" s="87"/>
      <c r="M68" s="89"/>
      <c r="N68" s="89"/>
      <c r="O68" s="84"/>
    </row>
    <row r="69" spans="2:15" x14ac:dyDescent="0.25">
      <c r="B69" s="84"/>
      <c r="C69" s="88" t="str">
        <f>IF(COUNTIF($F$62:$F69,$F69)&gt;1,"Adiantada","")</f>
        <v/>
      </c>
      <c r="D69" s="100"/>
      <c r="E69" s="11"/>
      <c r="F69" s="8"/>
      <c r="G69" s="63"/>
      <c r="H69" s="8"/>
      <c r="I69" s="9"/>
      <c r="J69" s="9"/>
      <c r="K69" s="101" t="str">
        <f t="shared" si="1"/>
        <v xml:space="preserve"> </v>
      </c>
      <c r="L69" s="87"/>
      <c r="M69" s="89"/>
      <c r="N69" s="89"/>
      <c r="O69" s="84"/>
    </row>
    <row r="70" spans="2:15" x14ac:dyDescent="0.25">
      <c r="B70" s="84"/>
      <c r="C70" s="88" t="str">
        <f>IF(COUNTIF($F$62:$F70,$F70)&gt;1,"Adiantada","")</f>
        <v/>
      </c>
      <c r="D70" s="100"/>
      <c r="E70" s="11"/>
      <c r="F70" s="8"/>
      <c r="G70" s="63"/>
      <c r="H70" s="8"/>
      <c r="I70" s="9"/>
      <c r="J70" s="9"/>
      <c r="K70" s="101" t="str">
        <f t="shared" si="1"/>
        <v xml:space="preserve"> </v>
      </c>
      <c r="L70" s="87"/>
      <c r="M70" s="89"/>
      <c r="N70" s="89"/>
      <c r="O70" s="84"/>
    </row>
    <row r="71" spans="2:15" x14ac:dyDescent="0.25">
      <c r="B71" s="84"/>
      <c r="C71" s="88" t="str">
        <f>IF(COUNTIF($F$62:$F71,$F71)&gt;1,"Adiantada","")</f>
        <v/>
      </c>
      <c r="D71" s="100"/>
      <c r="E71" s="11"/>
      <c r="F71" s="8"/>
      <c r="G71" s="63"/>
      <c r="H71" s="8"/>
      <c r="I71" s="9"/>
      <c r="J71" s="9"/>
      <c r="K71" s="101" t="str">
        <f t="shared" si="1"/>
        <v xml:space="preserve"> </v>
      </c>
      <c r="L71" s="87"/>
      <c r="M71" s="89"/>
      <c r="N71" s="89"/>
      <c r="O71" s="84"/>
    </row>
    <row r="72" spans="2:15" x14ac:dyDescent="0.25">
      <c r="B72" s="84"/>
      <c r="C72" s="88" t="str">
        <f>IF(COUNTIF($F$62:$F72,$F72)&gt;1,"Adiantada","")</f>
        <v/>
      </c>
      <c r="D72" s="100"/>
      <c r="E72" s="11"/>
      <c r="F72" s="8"/>
      <c r="G72" s="63"/>
      <c r="H72" s="8"/>
      <c r="I72" s="9"/>
      <c r="J72" s="9"/>
      <c r="K72" s="101" t="str">
        <f t="shared" si="1"/>
        <v xml:space="preserve"> </v>
      </c>
      <c r="L72" s="87"/>
      <c r="M72" s="89"/>
      <c r="N72" s="89"/>
      <c r="O72" s="84"/>
    </row>
    <row r="73" spans="2:15" x14ac:dyDescent="0.25">
      <c r="B73" s="84"/>
      <c r="C73" s="88" t="str">
        <f>IF(COUNTIF($F$62:$F73,$F73)&gt;1,"Adiantada","")</f>
        <v/>
      </c>
      <c r="D73" s="100"/>
      <c r="E73" s="11"/>
      <c r="F73" s="8"/>
      <c r="G73" s="63"/>
      <c r="H73" s="8"/>
      <c r="I73" s="9"/>
      <c r="J73" s="9"/>
      <c r="K73" s="101" t="str">
        <f t="shared" si="1"/>
        <v xml:space="preserve"> </v>
      </c>
      <c r="L73" s="87"/>
      <c r="M73" s="89"/>
      <c r="N73" s="89"/>
      <c r="O73" s="84"/>
    </row>
    <row r="74" spans="2:15" x14ac:dyDescent="0.25">
      <c r="B74" s="84"/>
      <c r="C74" s="88" t="str">
        <f>IF(COUNTIF($F$62:$F74,$F74)&gt;1,"Adiantada","")</f>
        <v/>
      </c>
      <c r="D74" s="100"/>
      <c r="E74" s="11"/>
      <c r="F74" s="8"/>
      <c r="G74" s="63"/>
      <c r="H74" s="8"/>
      <c r="I74" s="9"/>
      <c r="J74" s="9"/>
      <c r="K74" s="101" t="str">
        <f t="shared" si="1"/>
        <v xml:space="preserve"> </v>
      </c>
      <c r="L74" s="87"/>
      <c r="M74" s="89"/>
      <c r="N74" s="89"/>
      <c r="O74" s="84"/>
    </row>
    <row r="75" spans="2:15" x14ac:dyDescent="0.25">
      <c r="B75" s="84"/>
      <c r="C75" s="88" t="str">
        <f>IF(COUNTIF($F$62:$F75,$F75)&gt;1,"Adiantada","")</f>
        <v/>
      </c>
      <c r="D75" s="100"/>
      <c r="E75" s="11"/>
      <c r="F75" s="8"/>
      <c r="G75" s="63"/>
      <c r="H75" s="8"/>
      <c r="I75" s="9"/>
      <c r="J75" s="9"/>
      <c r="K75" s="101" t="str">
        <f t="shared" si="1"/>
        <v xml:space="preserve"> </v>
      </c>
      <c r="L75" s="87"/>
      <c r="M75" s="89"/>
      <c r="N75" s="89"/>
      <c r="O75" s="84"/>
    </row>
    <row r="76" spans="2:15" x14ac:dyDescent="0.25">
      <c r="B76" s="84"/>
      <c r="C76" s="88" t="str">
        <f>IF(COUNTIF($F$62:$F76,$F76)&gt;1,"Adiantada","")</f>
        <v/>
      </c>
      <c r="D76" s="100"/>
      <c r="E76" s="11"/>
      <c r="F76" s="8"/>
      <c r="G76" s="63"/>
      <c r="H76" s="8"/>
      <c r="I76" s="9"/>
      <c r="J76" s="9"/>
      <c r="K76" s="101" t="str">
        <f t="shared" si="1"/>
        <v xml:space="preserve"> </v>
      </c>
      <c r="L76" s="87"/>
      <c r="M76" s="89"/>
      <c r="N76" s="89"/>
      <c r="O76" s="84"/>
    </row>
    <row r="77" spans="2:15" x14ac:dyDescent="0.25">
      <c r="B77" s="84"/>
      <c r="C77" s="88" t="str">
        <f>IF(COUNTIF($F$62:$F77,$F77)&gt;1,"Adiantada","")</f>
        <v/>
      </c>
      <c r="D77" s="100"/>
      <c r="E77" s="11"/>
      <c r="F77" s="8"/>
      <c r="G77" s="63"/>
      <c r="H77" s="8"/>
      <c r="I77" s="9"/>
      <c r="J77" s="9"/>
      <c r="K77" s="101" t="str">
        <f t="shared" si="1"/>
        <v xml:space="preserve"> </v>
      </c>
      <c r="L77" s="87"/>
      <c r="M77" s="89"/>
      <c r="N77" s="89"/>
      <c r="O77" s="84"/>
    </row>
    <row r="78" spans="2:15" x14ac:dyDescent="0.25">
      <c r="B78" s="84"/>
      <c r="C78" s="88" t="str">
        <f>IF(COUNTIF($F$62:$F78,$F78)&gt;1,"Adiantada","")</f>
        <v/>
      </c>
      <c r="D78" s="100"/>
      <c r="E78" s="11"/>
      <c r="F78" s="8"/>
      <c r="G78" s="63"/>
      <c r="H78" s="8"/>
      <c r="I78" s="9"/>
      <c r="J78" s="9"/>
      <c r="K78" s="101" t="str">
        <f t="shared" si="1"/>
        <v xml:space="preserve"> </v>
      </c>
      <c r="L78" s="87"/>
      <c r="M78" s="89"/>
      <c r="N78" s="89"/>
      <c r="O78" s="84"/>
    </row>
    <row r="79" spans="2:15" x14ac:dyDescent="0.25">
      <c r="B79" s="84"/>
      <c r="C79" s="88" t="str">
        <f>IF(COUNTIF($F$62:$F79,$F79)&gt;1,"Adiantada","")</f>
        <v/>
      </c>
      <c r="D79" s="100"/>
      <c r="E79" s="11"/>
      <c r="F79" s="8"/>
      <c r="G79" s="63"/>
      <c r="H79" s="8"/>
      <c r="I79" s="9"/>
      <c r="J79" s="9"/>
      <c r="K79" s="101" t="str">
        <f t="shared" si="1"/>
        <v xml:space="preserve"> </v>
      </c>
      <c r="L79" s="87"/>
      <c r="M79" s="89"/>
      <c r="N79" s="89"/>
      <c r="O79" s="84"/>
    </row>
    <row r="80" spans="2:15" x14ac:dyDescent="0.25">
      <c r="B80" s="84"/>
      <c r="C80" s="88" t="str">
        <f>IF(COUNTIF($F$62:$F80,$F80)&gt;1,"Adiantada","")</f>
        <v/>
      </c>
      <c r="D80" s="100"/>
      <c r="E80" s="11"/>
      <c r="F80" s="8"/>
      <c r="G80" s="63"/>
      <c r="H80" s="8"/>
      <c r="I80" s="9"/>
      <c r="J80" s="9"/>
      <c r="K80" s="101" t="str">
        <f t="shared" si="1"/>
        <v xml:space="preserve"> </v>
      </c>
      <c r="L80" s="87"/>
      <c r="M80" s="89"/>
      <c r="N80" s="89"/>
      <c r="O80" s="84"/>
    </row>
    <row r="81" spans="2:15" x14ac:dyDescent="0.25">
      <c r="B81" s="84"/>
      <c r="C81" s="88" t="str">
        <f>IF(COUNTIF($F$62:$F81,$F81)&gt;1,"Adiantada","")</f>
        <v/>
      </c>
      <c r="D81" s="100"/>
      <c r="E81" s="11"/>
      <c r="F81" s="8"/>
      <c r="G81" s="63"/>
      <c r="H81" s="8"/>
      <c r="I81" s="9"/>
      <c r="J81" s="9"/>
      <c r="K81" s="101" t="str">
        <f t="shared" si="1"/>
        <v xml:space="preserve"> </v>
      </c>
      <c r="L81" s="87"/>
      <c r="M81" s="89"/>
      <c r="N81" s="89"/>
      <c r="O81" s="84"/>
    </row>
    <row r="82" spans="2:15" x14ac:dyDescent="0.25">
      <c r="B82" s="84"/>
      <c r="C82" s="88" t="str">
        <f>IF(COUNTIF($F$62:$F82,$F82)&gt;1,"Adiantada","")</f>
        <v/>
      </c>
      <c r="D82" s="100"/>
      <c r="E82" s="11"/>
      <c r="F82" s="8"/>
      <c r="G82" s="63"/>
      <c r="H82" s="8"/>
      <c r="I82" s="9"/>
      <c r="J82" s="9"/>
      <c r="K82" s="101" t="str">
        <f t="shared" si="1"/>
        <v xml:space="preserve"> </v>
      </c>
      <c r="L82" s="87"/>
      <c r="M82" s="89"/>
      <c r="N82" s="89"/>
      <c r="O82" s="84"/>
    </row>
    <row r="83" spans="2:15" x14ac:dyDescent="0.25">
      <c r="B83" s="84"/>
      <c r="C83" s="88" t="str">
        <f>IF(COUNTIF($F$62:$F83,$F83)&gt;1,"Adiantada","")</f>
        <v/>
      </c>
      <c r="D83" s="100"/>
      <c r="E83" s="11"/>
      <c r="F83" s="8"/>
      <c r="G83" s="63"/>
      <c r="H83" s="8"/>
      <c r="I83" s="9"/>
      <c r="J83" s="9"/>
      <c r="K83" s="101" t="str">
        <f t="shared" si="1"/>
        <v xml:space="preserve"> </v>
      </c>
      <c r="L83" s="87"/>
      <c r="M83" s="89"/>
      <c r="N83" s="89"/>
      <c r="O83" s="84"/>
    </row>
    <row r="84" spans="2:15" x14ac:dyDescent="0.25">
      <c r="B84" s="84"/>
      <c r="C84" s="88" t="str">
        <f>IF(COUNTIF($F$62:$F84,$F84)&gt;1,"Adiantada","")</f>
        <v/>
      </c>
      <c r="D84" s="100"/>
      <c r="E84" s="11"/>
      <c r="F84" s="8"/>
      <c r="G84" s="63"/>
      <c r="H84" s="8"/>
      <c r="I84" s="9"/>
      <c r="J84" s="9"/>
      <c r="K84" s="101" t="str">
        <f t="shared" si="1"/>
        <v xml:space="preserve"> </v>
      </c>
      <c r="L84" s="87"/>
      <c r="M84" s="89"/>
      <c r="N84" s="89"/>
      <c r="O84" s="84"/>
    </row>
    <row r="85" spans="2:15" x14ac:dyDescent="0.25">
      <c r="B85" s="84"/>
      <c r="C85" s="88" t="str">
        <f>IF(COUNTIF($F$62:$F85,$F85)&gt;1,"Adiantada","")</f>
        <v/>
      </c>
      <c r="D85" s="100"/>
      <c r="E85" s="11"/>
      <c r="F85" s="8"/>
      <c r="G85" s="63"/>
      <c r="H85" s="8"/>
      <c r="I85" s="9"/>
      <c r="J85" s="9"/>
      <c r="K85" s="101" t="str">
        <f t="shared" si="1"/>
        <v xml:space="preserve"> </v>
      </c>
      <c r="L85" s="87"/>
      <c r="M85" s="89"/>
      <c r="N85" s="89"/>
      <c r="O85" s="84"/>
    </row>
    <row r="86" spans="2:15" x14ac:dyDescent="0.25">
      <c r="B86" s="84"/>
      <c r="C86" s="88" t="str">
        <f>IF(COUNTIF($F$62:$F86,$F86)&gt;1,"Adiantada","")</f>
        <v/>
      </c>
      <c r="D86" s="100"/>
      <c r="E86" s="11"/>
      <c r="F86" s="8"/>
      <c r="G86" s="63"/>
      <c r="H86" s="8"/>
      <c r="I86" s="9"/>
      <c r="J86" s="9"/>
      <c r="K86" s="101" t="str">
        <f t="shared" si="1"/>
        <v xml:space="preserve"> </v>
      </c>
      <c r="L86" s="87"/>
      <c r="M86" s="89"/>
      <c r="N86" s="89"/>
      <c r="O86" s="84"/>
    </row>
    <row r="87" spans="2:15" x14ac:dyDescent="0.25">
      <c r="B87" s="84"/>
      <c r="C87" s="88" t="str">
        <f>IF(COUNTIF($F$62:$F87,$F87)&gt;1,"Adiantada","")</f>
        <v/>
      </c>
      <c r="D87" s="100"/>
      <c r="E87" s="11"/>
      <c r="F87" s="8"/>
      <c r="G87" s="63"/>
      <c r="H87" s="8"/>
      <c r="I87" s="9"/>
      <c r="J87" s="9"/>
      <c r="K87" s="101" t="str">
        <f t="shared" si="1"/>
        <v xml:space="preserve"> </v>
      </c>
      <c r="L87" s="87"/>
      <c r="M87" s="89"/>
      <c r="N87" s="89"/>
      <c r="O87" s="84"/>
    </row>
    <row r="88" spans="2:15" x14ac:dyDescent="0.25">
      <c r="B88" s="84"/>
      <c r="C88" s="88" t="str">
        <f>IF(COUNTIF($F$62:$F88,$F88)&gt;1,"Adiantada","")</f>
        <v/>
      </c>
      <c r="D88" s="100"/>
      <c r="E88" s="11"/>
      <c r="F88" s="8"/>
      <c r="G88" s="63"/>
      <c r="H88" s="8"/>
      <c r="I88" s="9"/>
      <c r="J88" s="9"/>
      <c r="K88" s="101" t="str">
        <f t="shared" si="1"/>
        <v xml:space="preserve"> </v>
      </c>
      <c r="L88" s="87"/>
      <c r="M88" s="89"/>
      <c r="N88" s="89"/>
      <c r="O88" s="84"/>
    </row>
    <row r="89" spans="2:15" x14ac:dyDescent="0.25">
      <c r="B89" s="84"/>
      <c r="C89" s="88" t="str">
        <f>IF(COUNTIF($F$62:$F89,$F89)&gt;1,"Adiantada","")</f>
        <v/>
      </c>
      <c r="D89" s="100"/>
      <c r="E89" s="11"/>
      <c r="F89" s="8"/>
      <c r="G89" s="63"/>
      <c r="H89" s="8"/>
      <c r="I89" s="9"/>
      <c r="J89" s="9"/>
      <c r="K89" s="101" t="str">
        <f t="shared" si="1"/>
        <v xml:space="preserve"> </v>
      </c>
      <c r="L89" s="87"/>
      <c r="M89" s="90"/>
      <c r="N89" s="91"/>
      <c r="O89" s="84"/>
    </row>
    <row r="90" spans="2:15" x14ac:dyDescent="0.25">
      <c r="B90" s="84"/>
      <c r="C90" s="88" t="str">
        <f>IF(COUNTIF($F$62:$F90,$F90)&gt;1,"Adiantada","")</f>
        <v/>
      </c>
      <c r="D90" s="100"/>
      <c r="E90" s="11"/>
      <c r="F90" s="8"/>
      <c r="G90" s="63"/>
      <c r="H90" s="8"/>
      <c r="I90" s="9"/>
      <c r="J90" s="9"/>
      <c r="K90" s="101" t="str">
        <f t="shared" si="1"/>
        <v xml:space="preserve"> </v>
      </c>
      <c r="L90" s="87"/>
      <c r="M90" s="84"/>
      <c r="N90" s="84"/>
      <c r="O90" s="84"/>
    </row>
    <row r="91" spans="2:15" x14ac:dyDescent="0.25">
      <c r="B91" s="84"/>
      <c r="C91" s="88" t="str">
        <f>IF(COUNTIF($F$62:$F91,$F91)&gt;1,"Adiantada","")</f>
        <v/>
      </c>
      <c r="D91" s="100"/>
      <c r="E91" s="11"/>
      <c r="F91" s="8"/>
      <c r="G91" s="63"/>
      <c r="H91" s="8"/>
      <c r="I91" s="9"/>
      <c r="J91" s="9"/>
      <c r="K91" s="101" t="str">
        <f t="shared" si="1"/>
        <v xml:space="preserve"> </v>
      </c>
      <c r="L91" s="87"/>
      <c r="M91" s="84"/>
      <c r="N91" s="84"/>
      <c r="O91" s="84"/>
    </row>
    <row r="92" spans="2:15" x14ac:dyDescent="0.25">
      <c r="B92" s="84"/>
      <c r="C92" s="88" t="str">
        <f>IF(COUNTIF($F$62:$F92,$F92)&gt;1,"Adiantada","")</f>
        <v/>
      </c>
      <c r="D92" s="100"/>
      <c r="E92" s="11"/>
      <c r="F92" s="8"/>
      <c r="G92" s="63"/>
      <c r="H92" s="8"/>
      <c r="I92" s="9"/>
      <c r="J92" s="9"/>
      <c r="K92" s="101" t="str">
        <f t="shared" si="1"/>
        <v xml:space="preserve"> </v>
      </c>
      <c r="L92" s="87"/>
      <c r="M92" s="84"/>
      <c r="N92" s="84"/>
      <c r="O92" s="84"/>
    </row>
    <row r="93" spans="2:15" ht="15.75" x14ac:dyDescent="0.25">
      <c r="B93" s="84"/>
      <c r="C93" s="88" t="str">
        <f>IF(COUNTIF($F$62:$F93,$F93)&gt;1,"Adiantada","")</f>
        <v/>
      </c>
      <c r="D93" s="100"/>
      <c r="E93" s="11"/>
      <c r="F93" s="8"/>
      <c r="G93" s="63"/>
      <c r="H93" s="8"/>
      <c r="I93" s="9"/>
      <c r="J93" s="9"/>
      <c r="K93" s="101" t="str">
        <f t="shared" si="1"/>
        <v xml:space="preserve"> </v>
      </c>
      <c r="L93" s="87"/>
      <c r="M93" s="92"/>
      <c r="N93" s="92"/>
      <c r="O93" s="84"/>
    </row>
    <row r="94" spans="2:15" x14ac:dyDescent="0.25">
      <c r="B94" s="84"/>
      <c r="C94" s="88" t="str">
        <f>IF(COUNTIF($F$62:$F94,$F94)&gt;1,"Adiantada","")</f>
        <v/>
      </c>
      <c r="D94" s="100"/>
      <c r="E94" s="11"/>
      <c r="F94" s="8"/>
      <c r="G94" s="63"/>
      <c r="H94" s="8"/>
      <c r="I94" s="9"/>
      <c r="J94" s="9"/>
      <c r="K94" s="101" t="str">
        <f t="shared" si="1"/>
        <v xml:space="preserve"> </v>
      </c>
      <c r="L94" s="87"/>
      <c r="M94" s="93"/>
      <c r="N94" s="93"/>
      <c r="O94" s="84"/>
    </row>
    <row r="95" spans="2:15" x14ac:dyDescent="0.25">
      <c r="B95" s="84"/>
      <c r="C95" s="88" t="str">
        <f>IF(COUNTIF($F$62:$F95,$F95)&gt;1,"Adiantada","")</f>
        <v/>
      </c>
      <c r="D95" s="100"/>
      <c r="E95" s="11"/>
      <c r="F95" s="8"/>
      <c r="G95" s="63"/>
      <c r="H95" s="8"/>
      <c r="I95" s="9"/>
      <c r="J95" s="9"/>
      <c r="K95" s="101" t="str">
        <f t="shared" si="1"/>
        <v xml:space="preserve"> </v>
      </c>
      <c r="L95" s="87"/>
      <c r="M95" s="89"/>
      <c r="N95" s="89"/>
      <c r="O95" s="84"/>
    </row>
    <row r="96" spans="2:15" x14ac:dyDescent="0.25">
      <c r="B96" s="84"/>
      <c r="C96" s="88" t="str">
        <f>IF(COUNTIF($F$62:$F96,$F96)&gt;1,"Adiantada","")</f>
        <v/>
      </c>
      <c r="D96" s="100"/>
      <c r="E96" s="11"/>
      <c r="F96" s="8"/>
      <c r="G96" s="63"/>
      <c r="H96" s="8"/>
      <c r="I96" s="9"/>
      <c r="J96" s="9"/>
      <c r="K96" s="101" t="str">
        <f t="shared" si="1"/>
        <v xml:space="preserve"> </v>
      </c>
      <c r="L96" s="87"/>
      <c r="M96" s="89"/>
      <c r="N96" s="89"/>
      <c r="O96" s="84"/>
    </row>
    <row r="97" spans="2:15" x14ac:dyDescent="0.25">
      <c r="B97" s="84"/>
      <c r="C97" s="88" t="str">
        <f>IF(COUNTIF($F$62:$F97,$F97)&gt;1,"Adiantada","")</f>
        <v/>
      </c>
      <c r="D97" s="100"/>
      <c r="E97" s="11"/>
      <c r="F97" s="8"/>
      <c r="G97" s="63"/>
      <c r="H97" s="8"/>
      <c r="I97" s="9"/>
      <c r="J97" s="9"/>
      <c r="K97" s="101" t="str">
        <f t="shared" si="1"/>
        <v xml:space="preserve"> </v>
      </c>
      <c r="L97" s="87"/>
      <c r="M97" s="89"/>
      <c r="N97" s="89"/>
      <c r="O97" s="84"/>
    </row>
    <row r="98" spans="2:15" x14ac:dyDescent="0.25">
      <c r="B98" s="84"/>
      <c r="C98" s="88" t="str">
        <f>IF(COUNTIF($F$62:$F98,$F98)&gt;1,"Adiantada","")</f>
        <v/>
      </c>
      <c r="D98" s="100"/>
      <c r="E98" s="11"/>
      <c r="F98" s="8"/>
      <c r="G98" s="63"/>
      <c r="H98" s="8"/>
      <c r="I98" s="9"/>
      <c r="J98" s="9"/>
      <c r="K98" s="101" t="str">
        <f t="shared" si="1"/>
        <v xml:space="preserve"> </v>
      </c>
      <c r="L98" s="87"/>
      <c r="M98" s="89"/>
      <c r="N98" s="89"/>
      <c r="O98" s="84"/>
    </row>
    <row r="99" spans="2:15" x14ac:dyDescent="0.25">
      <c r="B99" s="84"/>
      <c r="C99" s="88" t="str">
        <f>IF(COUNTIF($F$62:$F99,$F99)&gt;1,"Adiantada","")</f>
        <v/>
      </c>
      <c r="D99" s="100"/>
      <c r="E99" s="11"/>
      <c r="F99" s="8"/>
      <c r="G99" s="63"/>
      <c r="H99" s="8"/>
      <c r="I99" s="9"/>
      <c r="J99" s="9"/>
      <c r="K99" s="101" t="str">
        <f t="shared" si="1"/>
        <v xml:space="preserve"> </v>
      </c>
      <c r="L99" s="87"/>
      <c r="M99" s="89"/>
      <c r="N99" s="89"/>
      <c r="O99" s="84"/>
    </row>
    <row r="100" spans="2:15" x14ac:dyDescent="0.25">
      <c r="B100" s="84"/>
      <c r="C100" s="88" t="str">
        <f>IF(COUNTIF($F$62:$F100,$F100)&gt;1,"Adiantada","")</f>
        <v/>
      </c>
      <c r="D100" s="100"/>
      <c r="E100" s="11"/>
      <c r="F100" s="8"/>
      <c r="G100" s="63"/>
      <c r="H100" s="8"/>
      <c r="I100" s="9"/>
      <c r="J100" s="9"/>
      <c r="K100" s="101" t="str">
        <f t="shared" si="1"/>
        <v xml:space="preserve"> </v>
      </c>
      <c r="L100" s="87"/>
      <c r="M100" s="89"/>
      <c r="N100" s="89"/>
      <c r="O100" s="84"/>
    </row>
    <row r="101" spans="2:15" x14ac:dyDescent="0.25">
      <c r="B101" s="84"/>
      <c r="C101" s="88" t="str">
        <f>IF(COUNTIF($F$62:$F101,$F101)&gt;1,"Adiantada","")</f>
        <v/>
      </c>
      <c r="D101" s="100"/>
      <c r="E101" s="11"/>
      <c r="F101" s="8"/>
      <c r="G101" s="63"/>
      <c r="H101" s="8"/>
      <c r="I101" s="9"/>
      <c r="J101" s="9"/>
      <c r="K101" s="101" t="str">
        <f t="shared" si="1"/>
        <v xml:space="preserve"> </v>
      </c>
      <c r="L101" s="87"/>
      <c r="M101" s="89"/>
      <c r="N101" s="89"/>
      <c r="O101" s="84"/>
    </row>
    <row r="102" spans="2:15" x14ac:dyDescent="0.25">
      <c r="B102" s="84"/>
      <c r="C102" s="88" t="str">
        <f>IF(COUNTIF($F$62:$F102,$F102)&gt;1,"Adiantada","")</f>
        <v/>
      </c>
      <c r="D102" s="100"/>
      <c r="E102" s="11"/>
      <c r="F102" s="8"/>
      <c r="G102" s="63"/>
      <c r="H102" s="8"/>
      <c r="I102" s="9"/>
      <c r="J102" s="9"/>
      <c r="K102" s="101" t="str">
        <f t="shared" si="1"/>
        <v xml:space="preserve"> </v>
      </c>
      <c r="L102" s="87"/>
      <c r="M102" s="89"/>
      <c r="N102" s="89"/>
      <c r="O102" s="84"/>
    </row>
    <row r="103" spans="2:15" x14ac:dyDescent="0.25">
      <c r="B103" s="84"/>
      <c r="C103" s="88" t="str">
        <f>IF(COUNTIF($F$62:$F103,$F103)&gt;1,"Adiantada","")</f>
        <v/>
      </c>
      <c r="D103" s="100"/>
      <c r="E103" s="11"/>
      <c r="F103" s="8"/>
      <c r="G103" s="63"/>
      <c r="H103" s="8"/>
      <c r="I103" s="9"/>
      <c r="J103" s="9"/>
      <c r="K103" s="101" t="str">
        <f t="shared" si="1"/>
        <v xml:space="preserve"> </v>
      </c>
      <c r="L103" s="87"/>
      <c r="M103" s="89"/>
      <c r="N103" s="89"/>
      <c r="O103" s="84"/>
    </row>
    <row r="104" spans="2:15" x14ac:dyDescent="0.25">
      <c r="B104" s="84"/>
      <c r="C104" s="88" t="str">
        <f>IF(COUNTIF($F$62:$F104,$F104)&gt;1,"Adiantada","")</f>
        <v/>
      </c>
      <c r="D104" s="100"/>
      <c r="E104" s="11"/>
      <c r="F104" s="8"/>
      <c r="G104" s="63"/>
      <c r="H104" s="8"/>
      <c r="I104" s="9"/>
      <c r="J104" s="9"/>
      <c r="K104" s="101" t="str">
        <f t="shared" si="1"/>
        <v xml:space="preserve"> </v>
      </c>
      <c r="L104" s="87"/>
      <c r="M104" s="89"/>
      <c r="N104" s="89"/>
      <c r="O104" s="84"/>
    </row>
    <row r="105" spans="2:15" x14ac:dyDescent="0.25">
      <c r="B105" s="84"/>
      <c r="C105" s="88" t="str">
        <f>IF(COUNTIF($F$62:$F105,$F105)&gt;1,"Adiantada","")</f>
        <v/>
      </c>
      <c r="D105" s="100"/>
      <c r="E105" s="11"/>
      <c r="F105" s="8"/>
      <c r="G105" s="63"/>
      <c r="H105" s="8"/>
      <c r="I105" s="9"/>
      <c r="J105" s="9"/>
      <c r="K105" s="101" t="str">
        <f t="shared" si="1"/>
        <v xml:space="preserve"> </v>
      </c>
      <c r="L105" s="87"/>
      <c r="M105" s="89"/>
      <c r="N105" s="89"/>
      <c r="O105" s="84"/>
    </row>
    <row r="106" spans="2:15" x14ac:dyDescent="0.25">
      <c r="B106" s="84"/>
      <c r="C106" s="88" t="str">
        <f>IF(COUNTIF($F$62:$F106,$F106)&gt;1,"Adiantada","")</f>
        <v/>
      </c>
      <c r="D106" s="100"/>
      <c r="E106" s="11"/>
      <c r="F106" s="8"/>
      <c r="G106" s="63"/>
      <c r="H106" s="8"/>
      <c r="I106" s="9"/>
      <c r="J106" s="9"/>
      <c r="K106" s="101" t="str">
        <f t="shared" si="1"/>
        <v xml:space="preserve"> </v>
      </c>
      <c r="L106" s="87"/>
      <c r="M106" s="89"/>
      <c r="N106" s="89"/>
      <c r="O106" s="84"/>
    </row>
    <row r="107" spans="2:15" x14ac:dyDescent="0.25">
      <c r="B107" s="84"/>
      <c r="C107" s="88" t="str">
        <f>IF(COUNTIF($F$62:$F107,$F107)&gt;1,"Adiantada","")</f>
        <v/>
      </c>
      <c r="D107" s="100"/>
      <c r="E107" s="11"/>
      <c r="F107" s="8"/>
      <c r="G107" s="63"/>
      <c r="H107" s="8"/>
      <c r="I107" s="9"/>
      <c r="J107" s="9"/>
      <c r="K107" s="101" t="str">
        <f t="shared" si="1"/>
        <v xml:space="preserve"> </v>
      </c>
      <c r="L107" s="87"/>
      <c r="M107" s="89"/>
      <c r="N107" s="89"/>
      <c r="O107" s="84"/>
    </row>
    <row r="108" spans="2:15" x14ac:dyDescent="0.25">
      <c r="B108" s="84"/>
      <c r="C108" s="88" t="str">
        <f>IF(COUNTIF($F$62:$F108,$F108)&gt;1,"Adiantada","")</f>
        <v/>
      </c>
      <c r="D108" s="100"/>
      <c r="E108" s="11"/>
      <c r="F108" s="8"/>
      <c r="G108" s="63"/>
      <c r="H108" s="8"/>
      <c r="I108" s="9"/>
      <c r="J108" s="9"/>
      <c r="K108" s="101" t="str">
        <f t="shared" si="1"/>
        <v xml:space="preserve"> </v>
      </c>
      <c r="L108" s="87"/>
      <c r="M108" s="89"/>
      <c r="N108" s="89"/>
      <c r="O108" s="84"/>
    </row>
    <row r="109" spans="2:15" x14ac:dyDescent="0.25">
      <c r="B109" s="84"/>
      <c r="C109" s="88" t="str">
        <f>IF(COUNTIF($F$62:$F109,$F109)&gt;1,"Adiantada","")</f>
        <v/>
      </c>
      <c r="D109" s="100"/>
      <c r="E109" s="11"/>
      <c r="F109" s="8"/>
      <c r="G109" s="63"/>
      <c r="H109" s="8"/>
      <c r="I109" s="9"/>
      <c r="J109" s="9"/>
      <c r="K109" s="101" t="str">
        <f t="shared" si="1"/>
        <v xml:space="preserve"> </v>
      </c>
      <c r="L109" s="87"/>
      <c r="M109" s="89"/>
      <c r="N109" s="89"/>
      <c r="O109" s="84"/>
    </row>
    <row r="110" spans="2:15" x14ac:dyDescent="0.25">
      <c r="B110" s="84"/>
      <c r="C110" s="88" t="str">
        <f>IF(COUNTIF($F$62:$F110,$F110)&gt;1,"Adiantada","")</f>
        <v/>
      </c>
      <c r="D110" s="100"/>
      <c r="E110" s="11"/>
      <c r="F110" s="8"/>
      <c r="G110" s="63"/>
      <c r="H110" s="8"/>
      <c r="I110" s="9"/>
      <c r="J110" s="9"/>
      <c r="K110" s="101" t="str">
        <f t="shared" si="1"/>
        <v xml:space="preserve"> </v>
      </c>
      <c r="L110" s="87"/>
      <c r="M110" s="89"/>
      <c r="N110" s="89"/>
      <c r="O110" s="84"/>
    </row>
    <row r="111" spans="2:15" x14ac:dyDescent="0.25">
      <c r="B111" s="84"/>
      <c r="C111" s="88" t="str">
        <f>IF(COUNTIF($F$62:$F111,$F111)&gt;1,"Adiantada","")</f>
        <v/>
      </c>
      <c r="D111" s="100"/>
      <c r="E111" s="11"/>
      <c r="F111" s="8"/>
      <c r="G111" s="63"/>
      <c r="H111" s="8"/>
      <c r="I111" s="9"/>
      <c r="J111" s="9"/>
      <c r="K111" s="101" t="str">
        <f t="shared" si="1"/>
        <v xml:space="preserve"> </v>
      </c>
      <c r="L111" s="87"/>
      <c r="M111" s="89"/>
      <c r="N111" s="89"/>
      <c r="O111" s="84"/>
    </row>
    <row r="112" spans="2:15" x14ac:dyDescent="0.25">
      <c r="B112" s="84"/>
      <c r="C112" s="88" t="str">
        <f>IF(COUNTIF($F$62:$F112,$F112)&gt;1,"Adiantada","")</f>
        <v/>
      </c>
      <c r="D112" s="100"/>
      <c r="E112" s="11"/>
      <c r="F112" s="8"/>
      <c r="G112" s="63"/>
      <c r="H112" s="8"/>
      <c r="I112" s="9"/>
      <c r="J112" s="9"/>
      <c r="K112" s="101" t="str">
        <f t="shared" si="1"/>
        <v xml:space="preserve"> </v>
      </c>
      <c r="L112" s="87"/>
      <c r="M112" s="89"/>
      <c r="N112" s="89"/>
      <c r="O112" s="84"/>
    </row>
    <row r="113" spans="2:15" x14ac:dyDescent="0.25">
      <c r="B113" s="84"/>
      <c r="C113" s="88" t="str">
        <f>IF(COUNTIF($F$62:$F113,$F113)&gt;1,"Adiantada","")</f>
        <v/>
      </c>
      <c r="D113" s="100"/>
      <c r="E113" s="11"/>
      <c r="F113" s="8"/>
      <c r="G113" s="63"/>
      <c r="H113" s="8"/>
      <c r="I113" s="9"/>
      <c r="J113" s="9"/>
      <c r="K113" s="101" t="str">
        <f t="shared" si="1"/>
        <v xml:space="preserve"> </v>
      </c>
      <c r="L113" s="87"/>
      <c r="M113" s="89"/>
      <c r="N113" s="89"/>
      <c r="O113" s="84"/>
    </row>
    <row r="114" spans="2:15" x14ac:dyDescent="0.25">
      <c r="B114" s="84"/>
      <c r="C114" s="88" t="str">
        <f>IF(COUNTIF($F$62:$F114,$F114)&gt;1,"Adiantada","")</f>
        <v/>
      </c>
      <c r="D114" s="100"/>
      <c r="E114" s="11"/>
      <c r="F114" s="8"/>
      <c r="G114" s="63"/>
      <c r="H114" s="8"/>
      <c r="I114" s="9"/>
      <c r="J114" s="9"/>
      <c r="K114" s="101" t="str">
        <f t="shared" si="1"/>
        <v xml:space="preserve"> </v>
      </c>
      <c r="L114" s="87"/>
      <c r="M114" s="89"/>
      <c r="N114" s="89"/>
      <c r="O114" s="84"/>
    </row>
    <row r="115" spans="2:15" x14ac:dyDescent="0.25">
      <c r="B115" s="84"/>
      <c r="C115" s="88" t="str">
        <f>IF(COUNTIF($F$62:$F115,$F115)&gt;1,"Adiantada","")</f>
        <v/>
      </c>
      <c r="D115" s="100"/>
      <c r="E115" s="11"/>
      <c r="F115" s="8"/>
      <c r="G115" s="63"/>
      <c r="H115" s="8"/>
      <c r="I115" s="9"/>
      <c r="J115" s="9"/>
      <c r="K115" s="101" t="str">
        <f t="shared" si="1"/>
        <v xml:space="preserve"> </v>
      </c>
      <c r="L115" s="87"/>
      <c r="M115" s="89"/>
      <c r="N115" s="89"/>
      <c r="O115" s="84"/>
    </row>
    <row r="116" spans="2:15" x14ac:dyDescent="0.25">
      <c r="B116" s="84"/>
      <c r="C116" s="88" t="str">
        <f>IF(COUNTIF($F$62:$F116,$F116)&gt;1,"Adiantada","")</f>
        <v/>
      </c>
      <c r="D116" s="100"/>
      <c r="E116" s="11"/>
      <c r="F116" s="8"/>
      <c r="G116" s="63"/>
      <c r="H116" s="8"/>
      <c r="I116" s="9"/>
      <c r="J116" s="9"/>
      <c r="K116" s="101" t="str">
        <f t="shared" si="1"/>
        <v xml:space="preserve"> </v>
      </c>
      <c r="L116" s="87"/>
      <c r="M116" s="89"/>
      <c r="N116" s="89"/>
      <c r="O116" s="84"/>
    </row>
    <row r="117" spans="2:15" x14ac:dyDescent="0.25">
      <c r="B117" s="84"/>
      <c r="C117" s="88" t="str">
        <f>IF(COUNTIF($F$62:$F117,$F117)&gt;1,"Adiantada","")</f>
        <v/>
      </c>
      <c r="D117" s="100"/>
      <c r="E117" s="11"/>
      <c r="F117" s="8"/>
      <c r="G117" s="63"/>
      <c r="H117" s="8"/>
      <c r="I117" s="9"/>
      <c r="J117" s="9"/>
      <c r="K117" s="101" t="str">
        <f t="shared" si="1"/>
        <v xml:space="preserve"> </v>
      </c>
      <c r="L117" s="87"/>
      <c r="M117" s="89"/>
      <c r="N117" s="89"/>
      <c r="O117" s="84"/>
    </row>
    <row r="118" spans="2:15" x14ac:dyDescent="0.25">
      <c r="B118" s="84"/>
      <c r="C118" s="88" t="str">
        <f>IF(COUNTIF($F$62:$F118,$F118)&gt;1,"Adiantada","")</f>
        <v/>
      </c>
      <c r="D118" s="100"/>
      <c r="E118" s="11"/>
      <c r="F118" s="8"/>
      <c r="G118" s="63"/>
      <c r="H118" s="8"/>
      <c r="I118" s="9"/>
      <c r="J118" s="9"/>
      <c r="K118" s="101" t="str">
        <f t="shared" si="1"/>
        <v xml:space="preserve"> </v>
      </c>
      <c r="L118" s="87"/>
      <c r="M118" s="89"/>
      <c r="N118" s="89"/>
      <c r="O118" s="84"/>
    </row>
    <row r="119" spans="2:15" x14ac:dyDescent="0.25">
      <c r="B119" s="84"/>
      <c r="C119" s="88" t="str">
        <f>IF(COUNTIF($F$62:$F119,$F119)&gt;1,"Adiantada","")</f>
        <v/>
      </c>
      <c r="D119" s="100"/>
      <c r="E119" s="11"/>
      <c r="F119" s="8"/>
      <c r="G119" s="63"/>
      <c r="H119" s="8"/>
      <c r="I119" s="9"/>
      <c r="J119" s="9"/>
      <c r="K119" s="101" t="str">
        <f t="shared" si="1"/>
        <v xml:space="preserve"> </v>
      </c>
      <c r="L119" s="87"/>
      <c r="M119" s="89"/>
      <c r="N119" s="89"/>
      <c r="O119" s="84"/>
    </row>
    <row r="120" spans="2:15" x14ac:dyDescent="0.25">
      <c r="B120" s="84"/>
      <c r="C120" s="88" t="str">
        <f>IF(COUNTIF($F$62:$F120,$F120)&gt;1,"Adiantada","")</f>
        <v/>
      </c>
      <c r="D120" s="100"/>
      <c r="E120" s="11"/>
      <c r="F120" s="8"/>
      <c r="G120" s="63"/>
      <c r="H120" s="8"/>
      <c r="I120" s="9"/>
      <c r="J120" s="9"/>
      <c r="K120" s="101" t="str">
        <f t="shared" si="1"/>
        <v xml:space="preserve"> </v>
      </c>
      <c r="L120" s="87"/>
      <c r="M120" s="89"/>
      <c r="N120" s="89"/>
      <c r="O120" s="84"/>
    </row>
    <row r="121" spans="2:15" x14ac:dyDescent="0.25">
      <c r="B121" s="84"/>
      <c r="C121" s="88" t="str">
        <f>IF(COUNTIF($F$62:$F121,$F121)&gt;1,"Adiantada","")</f>
        <v/>
      </c>
      <c r="D121" s="100"/>
      <c r="E121" s="11"/>
      <c r="F121" s="8"/>
      <c r="G121" s="63"/>
      <c r="H121" s="8"/>
      <c r="I121" s="9"/>
      <c r="J121" s="9"/>
      <c r="K121" s="101" t="str">
        <f t="shared" si="1"/>
        <v xml:space="preserve"> </v>
      </c>
      <c r="L121" s="87"/>
      <c r="M121" s="89"/>
      <c r="N121" s="89"/>
      <c r="O121" s="84"/>
    </row>
    <row r="122" spans="2:15" x14ac:dyDescent="0.25">
      <c r="B122" s="84"/>
      <c r="C122" s="88" t="str">
        <f>IF(COUNTIF($F$62:$F122,$F122)&gt;1,"Adiantada","")</f>
        <v/>
      </c>
      <c r="D122" s="100"/>
      <c r="E122" s="11"/>
      <c r="F122" s="8"/>
      <c r="G122" s="63"/>
      <c r="H122" s="8"/>
      <c r="I122" s="9"/>
      <c r="J122" s="9"/>
      <c r="K122" s="101" t="str">
        <f t="shared" si="1"/>
        <v xml:space="preserve"> </v>
      </c>
      <c r="L122" s="87"/>
      <c r="M122" s="89"/>
      <c r="N122" s="89"/>
      <c r="O122" s="84"/>
    </row>
    <row r="123" spans="2:15" x14ac:dyDescent="0.25">
      <c r="B123" s="84"/>
      <c r="C123" s="88" t="str">
        <f>IF(COUNTIF($F$62:$F123,$F123)&gt;1,"Adiantada","")</f>
        <v/>
      </c>
      <c r="D123" s="100"/>
      <c r="E123" s="11"/>
      <c r="F123" s="8"/>
      <c r="G123" s="63"/>
      <c r="H123" s="8"/>
      <c r="I123" s="9"/>
      <c r="J123" s="9"/>
      <c r="K123" s="101" t="str">
        <f t="shared" si="1"/>
        <v xml:space="preserve"> </v>
      </c>
      <c r="L123" s="87"/>
      <c r="M123" s="89"/>
      <c r="N123" s="89"/>
      <c r="O123" s="84"/>
    </row>
    <row r="124" spans="2:15" x14ac:dyDescent="0.25">
      <c r="B124" s="84"/>
      <c r="C124" s="88" t="str">
        <f>IF(COUNTIF($F$62:$F124,$F124)&gt;1,"Adiantada","")</f>
        <v/>
      </c>
      <c r="D124" s="100"/>
      <c r="E124" s="11"/>
      <c r="F124" s="8"/>
      <c r="G124" s="63"/>
      <c r="H124" s="8"/>
      <c r="I124" s="9"/>
      <c r="J124" s="9"/>
      <c r="K124" s="101" t="str">
        <f t="shared" si="1"/>
        <v xml:space="preserve"> </v>
      </c>
      <c r="L124" s="87"/>
      <c r="M124" s="89"/>
      <c r="N124" s="89"/>
      <c r="O124" s="84"/>
    </row>
    <row r="125" spans="2:15" x14ac:dyDescent="0.25">
      <c r="B125" s="84"/>
      <c r="C125" s="88" t="str">
        <f>IF(COUNTIF($F$62:$F125,$F125)&gt;1,"Adiantada","")</f>
        <v/>
      </c>
      <c r="D125" s="100"/>
      <c r="E125" s="11"/>
      <c r="F125" s="8"/>
      <c r="G125" s="63"/>
      <c r="H125" s="8"/>
      <c r="I125" s="9"/>
      <c r="J125" s="9"/>
      <c r="K125" s="101" t="str">
        <f t="shared" si="1"/>
        <v xml:space="preserve"> </v>
      </c>
      <c r="L125" s="87"/>
      <c r="M125" s="90"/>
      <c r="N125" s="91"/>
      <c r="O125" s="84"/>
    </row>
    <row r="126" spans="2:15" x14ac:dyDescent="0.25">
      <c r="B126" s="84"/>
      <c r="C126" s="88" t="str">
        <f>IF(COUNTIF($F$62:$F126,$F126)&gt;1,"Adiantada","")</f>
        <v/>
      </c>
      <c r="D126" s="100"/>
      <c r="E126" s="11"/>
      <c r="F126" s="8"/>
      <c r="G126" s="63"/>
      <c r="H126" s="8"/>
      <c r="I126" s="9"/>
      <c r="J126" s="9"/>
      <c r="K126" s="101" t="str">
        <f t="shared" si="1"/>
        <v xml:space="preserve"> </v>
      </c>
      <c r="L126" s="87"/>
      <c r="M126" s="84"/>
      <c r="N126" s="84"/>
      <c r="O126" s="84"/>
    </row>
    <row r="127" spans="2:15" x14ac:dyDescent="0.25">
      <c r="B127" s="84"/>
      <c r="C127" s="88" t="str">
        <f>IF(COUNTIF($F$62:$F127,$F127)&gt;1,"Adiantada","")</f>
        <v/>
      </c>
      <c r="D127" s="100"/>
      <c r="E127" s="11"/>
      <c r="F127" s="8"/>
      <c r="G127" s="63"/>
      <c r="H127" s="8"/>
      <c r="I127" s="9"/>
      <c r="J127" s="9"/>
      <c r="K127" s="101" t="str">
        <f t="shared" ref="K127:K190" si="2">IFERROR(IF($J127&lt;&gt;"",$H127/$J127," "),"")</f>
        <v xml:space="preserve"> </v>
      </c>
      <c r="L127" s="87"/>
      <c r="M127" s="84"/>
      <c r="N127" s="84"/>
      <c r="O127" s="84"/>
    </row>
    <row r="128" spans="2:15" x14ac:dyDescent="0.25">
      <c r="B128" s="84"/>
      <c r="C128" s="88" t="str">
        <f>IF(COUNTIF($F$62:$F128,$F128)&gt;1,"Adiantada","")</f>
        <v/>
      </c>
      <c r="D128" s="100"/>
      <c r="E128" s="11"/>
      <c r="F128" s="8"/>
      <c r="G128" s="63"/>
      <c r="H128" s="8"/>
      <c r="I128" s="9"/>
      <c r="J128" s="9"/>
      <c r="K128" s="101" t="str">
        <f t="shared" si="2"/>
        <v xml:space="preserve"> </v>
      </c>
      <c r="L128" s="87"/>
      <c r="M128" s="84"/>
      <c r="N128" s="84"/>
      <c r="O128" s="84"/>
    </row>
    <row r="129" spans="2:15" x14ac:dyDescent="0.25">
      <c r="B129" s="84"/>
      <c r="C129" s="88" t="str">
        <f>IF(COUNTIF($F$62:$F129,$F129)&gt;1,"Adiantada","")</f>
        <v/>
      </c>
      <c r="D129" s="100"/>
      <c r="E129" s="11"/>
      <c r="F129" s="8"/>
      <c r="G129" s="63"/>
      <c r="H129" s="8"/>
      <c r="I129" s="9"/>
      <c r="J129" s="9"/>
      <c r="K129" s="101" t="str">
        <f t="shared" si="2"/>
        <v xml:space="preserve"> </v>
      </c>
      <c r="L129" s="87"/>
      <c r="M129" s="84"/>
      <c r="N129" s="84"/>
      <c r="O129" s="84"/>
    </row>
    <row r="130" spans="2:15" x14ac:dyDescent="0.25">
      <c r="B130" s="84"/>
      <c r="C130" s="88" t="str">
        <f>IF(COUNTIF($F$62:$F130,$F130)&gt;1,"Adiantada","")</f>
        <v/>
      </c>
      <c r="D130" s="100"/>
      <c r="E130" s="11"/>
      <c r="F130" s="8"/>
      <c r="G130" s="63"/>
      <c r="H130" s="8"/>
      <c r="I130" s="9"/>
      <c r="J130" s="9"/>
      <c r="K130" s="101" t="str">
        <f t="shared" si="2"/>
        <v xml:space="preserve"> </v>
      </c>
      <c r="L130" s="87"/>
      <c r="M130" s="94"/>
      <c r="N130" s="94"/>
      <c r="O130" s="94"/>
    </row>
    <row r="131" spans="2:15" x14ac:dyDescent="0.25">
      <c r="B131" s="84"/>
      <c r="C131" s="88" t="str">
        <f>IF(COUNTIF($F$62:$F131,$F131)&gt;1,"Adiantada","")</f>
        <v/>
      </c>
      <c r="D131" s="100"/>
      <c r="E131" s="11"/>
      <c r="F131" s="8"/>
      <c r="G131" s="63"/>
      <c r="H131" s="8"/>
      <c r="I131" s="9"/>
      <c r="J131" s="9"/>
      <c r="K131" s="101" t="str">
        <f t="shared" si="2"/>
        <v xml:space="preserve"> </v>
      </c>
      <c r="L131" s="87"/>
      <c r="M131" s="94"/>
      <c r="N131" s="94"/>
      <c r="O131" s="94"/>
    </row>
    <row r="132" spans="2:15" x14ac:dyDescent="0.25">
      <c r="B132" s="84"/>
      <c r="C132" s="88" t="str">
        <f>IF(COUNTIF($F$62:$F132,$F132)&gt;1,"Adiantada","")</f>
        <v/>
      </c>
      <c r="D132" s="100"/>
      <c r="E132" s="11"/>
      <c r="F132" s="8"/>
      <c r="G132" s="63"/>
      <c r="H132" s="8"/>
      <c r="I132" s="9"/>
      <c r="J132" s="9"/>
      <c r="K132" s="101" t="str">
        <f t="shared" si="2"/>
        <v xml:space="preserve"> </v>
      </c>
      <c r="L132" s="87"/>
      <c r="M132" s="94"/>
      <c r="N132" s="94"/>
      <c r="O132" s="94"/>
    </row>
    <row r="133" spans="2:15" x14ac:dyDescent="0.25">
      <c r="B133" s="84"/>
      <c r="C133" s="88" t="str">
        <f>IF(COUNTIF($F$62:$F133,$F133)&gt;1,"Adiantada","")</f>
        <v/>
      </c>
      <c r="D133" s="100"/>
      <c r="E133" s="11"/>
      <c r="F133" s="8"/>
      <c r="G133" s="63"/>
      <c r="H133" s="8"/>
      <c r="I133" s="9"/>
      <c r="J133" s="9"/>
      <c r="K133" s="101" t="str">
        <f t="shared" si="2"/>
        <v xml:space="preserve"> </v>
      </c>
      <c r="L133" s="87"/>
      <c r="M133" s="94"/>
      <c r="N133" s="94"/>
      <c r="O133" s="94"/>
    </row>
    <row r="134" spans="2:15" x14ac:dyDescent="0.25">
      <c r="B134" s="84"/>
      <c r="C134" s="88" t="str">
        <f>IF(COUNTIF($F$62:$F134,$F134)&gt;1,"Adiantada","")</f>
        <v/>
      </c>
      <c r="D134" s="100"/>
      <c r="E134" s="11"/>
      <c r="F134" s="8"/>
      <c r="G134" s="63"/>
      <c r="H134" s="8"/>
      <c r="I134" s="9"/>
      <c r="J134" s="9"/>
      <c r="K134" s="101" t="str">
        <f t="shared" si="2"/>
        <v xml:space="preserve"> </v>
      </c>
      <c r="L134" s="87"/>
      <c r="M134" s="84"/>
      <c r="N134" s="84"/>
      <c r="O134" s="94"/>
    </row>
    <row r="135" spans="2:15" x14ac:dyDescent="0.25">
      <c r="B135" s="84"/>
      <c r="C135" s="88" t="str">
        <f>IF(COUNTIF($F$62:$F135,$F135)&gt;1,"Adiantada","")</f>
        <v/>
      </c>
      <c r="D135" s="100"/>
      <c r="E135" s="11"/>
      <c r="F135" s="8"/>
      <c r="G135" s="63"/>
      <c r="H135" s="8"/>
      <c r="I135" s="9"/>
      <c r="J135" s="9"/>
      <c r="K135" s="101" t="str">
        <f t="shared" si="2"/>
        <v xml:space="preserve"> </v>
      </c>
      <c r="L135" s="87"/>
      <c r="M135" s="84"/>
      <c r="N135" s="84"/>
      <c r="O135" s="94"/>
    </row>
    <row r="136" spans="2:15" x14ac:dyDescent="0.25">
      <c r="B136" s="84"/>
      <c r="C136" s="88" t="str">
        <f>IF(COUNTIF($F$62:$F136,$F136)&gt;1,"Adiantada","")</f>
        <v/>
      </c>
      <c r="D136" s="100"/>
      <c r="E136" s="11"/>
      <c r="F136" s="8"/>
      <c r="G136" s="63"/>
      <c r="H136" s="8"/>
      <c r="I136" s="9"/>
      <c r="J136" s="9"/>
      <c r="K136" s="101" t="str">
        <f t="shared" si="2"/>
        <v xml:space="preserve"> </v>
      </c>
      <c r="L136" s="87"/>
      <c r="M136" s="84"/>
      <c r="N136" s="84"/>
      <c r="O136" s="94"/>
    </row>
    <row r="137" spans="2:15" x14ac:dyDescent="0.25">
      <c r="B137" s="84"/>
      <c r="C137" s="88" t="str">
        <f>IF(COUNTIF($F$62:$F137,$F137)&gt;1,"Adiantada","")</f>
        <v/>
      </c>
      <c r="D137" s="100"/>
      <c r="E137" s="11"/>
      <c r="F137" s="8"/>
      <c r="G137" s="63"/>
      <c r="H137" s="8"/>
      <c r="I137" s="9"/>
      <c r="J137" s="9"/>
      <c r="K137" s="101" t="str">
        <f t="shared" si="2"/>
        <v xml:space="preserve"> </v>
      </c>
      <c r="L137" s="87"/>
      <c r="M137" s="84"/>
      <c r="N137" s="84"/>
      <c r="O137" s="94"/>
    </row>
    <row r="138" spans="2:15" x14ac:dyDescent="0.25">
      <c r="B138" s="84"/>
      <c r="C138" s="88" t="str">
        <f>IF(COUNTIF($F$62:$F138,$F138)&gt;1,"Adiantada","")</f>
        <v/>
      </c>
      <c r="D138" s="100"/>
      <c r="E138" s="11"/>
      <c r="F138" s="8"/>
      <c r="G138" s="63"/>
      <c r="H138" s="8"/>
      <c r="I138" s="9"/>
      <c r="J138" s="9"/>
      <c r="K138" s="101" t="str">
        <f t="shared" si="2"/>
        <v xml:space="preserve"> </v>
      </c>
      <c r="L138" s="87"/>
      <c r="M138" s="84"/>
      <c r="N138" s="84"/>
      <c r="O138" s="84"/>
    </row>
    <row r="139" spans="2:15" x14ac:dyDescent="0.25">
      <c r="B139" s="84"/>
      <c r="C139" s="88" t="str">
        <f>IF(COUNTIF($F$62:$F139,$F139)&gt;1,"Adiantada","")</f>
        <v/>
      </c>
      <c r="D139" s="100"/>
      <c r="E139" s="11"/>
      <c r="F139" s="8"/>
      <c r="G139" s="63"/>
      <c r="H139" s="8"/>
      <c r="I139" s="9"/>
      <c r="J139" s="9"/>
      <c r="K139" s="101" t="str">
        <f t="shared" si="2"/>
        <v xml:space="preserve"> </v>
      </c>
      <c r="L139" s="87"/>
      <c r="M139" s="84"/>
      <c r="N139" s="84"/>
      <c r="O139" s="84"/>
    </row>
    <row r="140" spans="2:15" x14ac:dyDescent="0.25">
      <c r="B140" s="84"/>
      <c r="C140" s="88" t="str">
        <f>IF(COUNTIF($F$62:$F140,$F140)&gt;1,"Adiantada","")</f>
        <v/>
      </c>
      <c r="D140" s="100"/>
      <c r="E140" s="11"/>
      <c r="F140" s="8"/>
      <c r="G140" s="63"/>
      <c r="H140" s="8"/>
      <c r="I140" s="9"/>
      <c r="J140" s="9"/>
      <c r="K140" s="101" t="str">
        <f t="shared" si="2"/>
        <v xml:space="preserve"> </v>
      </c>
      <c r="L140" s="87"/>
      <c r="M140" s="84"/>
      <c r="N140" s="84"/>
      <c r="O140" s="84"/>
    </row>
    <row r="141" spans="2:15" x14ac:dyDescent="0.25">
      <c r="B141" s="84"/>
      <c r="C141" s="88" t="str">
        <f>IF(COUNTIF($F$62:$F141,$F141)&gt;1,"Adiantada","")</f>
        <v/>
      </c>
      <c r="D141" s="100"/>
      <c r="E141" s="11"/>
      <c r="F141" s="8"/>
      <c r="G141" s="63"/>
      <c r="H141" s="8"/>
      <c r="I141" s="9"/>
      <c r="J141" s="9"/>
      <c r="K141" s="101" t="str">
        <f t="shared" si="2"/>
        <v xml:space="preserve"> </v>
      </c>
      <c r="L141" s="87"/>
      <c r="M141" s="84"/>
      <c r="N141" s="84"/>
      <c r="O141" s="84"/>
    </row>
    <row r="142" spans="2:15" x14ac:dyDescent="0.25">
      <c r="B142" s="84"/>
      <c r="C142" s="88" t="str">
        <f>IF(COUNTIF($F$62:$F142,$F142)&gt;1,"Adiantada","")</f>
        <v/>
      </c>
      <c r="D142" s="100"/>
      <c r="E142" s="11"/>
      <c r="F142" s="8"/>
      <c r="G142" s="63"/>
      <c r="H142" s="8"/>
      <c r="I142" s="9"/>
      <c r="J142" s="9"/>
      <c r="K142" s="101" t="str">
        <f t="shared" si="2"/>
        <v xml:space="preserve"> </v>
      </c>
      <c r="L142" s="87"/>
      <c r="M142" s="84"/>
      <c r="N142" s="84"/>
      <c r="O142" s="84"/>
    </row>
    <row r="143" spans="2:15" x14ac:dyDescent="0.25">
      <c r="B143" s="84"/>
      <c r="C143" s="88" t="str">
        <f>IF(COUNTIF($F$62:$F143,$F143)&gt;1,"Adiantada","")</f>
        <v/>
      </c>
      <c r="D143" s="100"/>
      <c r="E143" s="11"/>
      <c r="F143" s="8"/>
      <c r="G143" s="63"/>
      <c r="H143" s="8"/>
      <c r="I143" s="9"/>
      <c r="J143" s="9"/>
      <c r="K143" s="101" t="str">
        <f t="shared" si="2"/>
        <v xml:space="preserve"> </v>
      </c>
      <c r="L143" s="87"/>
      <c r="M143" s="84"/>
      <c r="N143" s="84"/>
      <c r="O143" s="84"/>
    </row>
    <row r="144" spans="2:15" x14ac:dyDescent="0.25">
      <c r="B144" s="84"/>
      <c r="C144" s="88" t="str">
        <f>IF(COUNTIF($F$62:$F144,$F144)&gt;1,"Adiantada","")</f>
        <v/>
      </c>
      <c r="D144" s="100"/>
      <c r="E144" s="11"/>
      <c r="F144" s="8"/>
      <c r="G144" s="63"/>
      <c r="H144" s="8"/>
      <c r="I144" s="9"/>
      <c r="J144" s="9"/>
      <c r="K144" s="101" t="str">
        <f t="shared" si="2"/>
        <v xml:space="preserve"> </v>
      </c>
      <c r="L144" s="87"/>
      <c r="M144" s="84"/>
      <c r="N144" s="84"/>
      <c r="O144" s="84"/>
    </row>
    <row r="145" spans="2:15" x14ac:dyDescent="0.25">
      <c r="B145" s="84"/>
      <c r="C145" s="88" t="str">
        <f>IF(COUNTIF($F$62:$F145,$F145)&gt;1,"Adiantada","")</f>
        <v/>
      </c>
      <c r="D145" s="100"/>
      <c r="E145" s="11"/>
      <c r="F145" s="8"/>
      <c r="G145" s="63"/>
      <c r="H145" s="8"/>
      <c r="I145" s="9"/>
      <c r="J145" s="9"/>
      <c r="K145" s="101" t="str">
        <f t="shared" si="2"/>
        <v xml:space="preserve"> </v>
      </c>
      <c r="L145" s="87"/>
      <c r="M145" s="84"/>
      <c r="N145" s="84"/>
      <c r="O145" s="84"/>
    </row>
    <row r="146" spans="2:15" x14ac:dyDescent="0.25">
      <c r="B146" s="84"/>
      <c r="C146" s="88" t="str">
        <f>IF(COUNTIF($F$62:$F146,$F146)&gt;1,"Adiantada","")</f>
        <v/>
      </c>
      <c r="D146" s="100"/>
      <c r="E146" s="11"/>
      <c r="F146" s="8"/>
      <c r="G146" s="63"/>
      <c r="H146" s="8"/>
      <c r="I146" s="9"/>
      <c r="J146" s="9"/>
      <c r="K146" s="101" t="str">
        <f t="shared" si="2"/>
        <v xml:space="preserve"> </v>
      </c>
      <c r="L146" s="87"/>
      <c r="M146" s="84"/>
      <c r="N146" s="84"/>
      <c r="O146" s="84"/>
    </row>
    <row r="147" spans="2:15" x14ac:dyDescent="0.25">
      <c r="B147" s="84"/>
      <c r="C147" s="88" t="str">
        <f>IF(COUNTIF($F$62:$F147,$F147)&gt;1,"Adiantada","")</f>
        <v/>
      </c>
      <c r="D147" s="100"/>
      <c r="E147" s="11"/>
      <c r="F147" s="8"/>
      <c r="G147" s="63"/>
      <c r="H147" s="8"/>
      <c r="I147" s="9"/>
      <c r="J147" s="9"/>
      <c r="K147" s="101" t="str">
        <f t="shared" si="2"/>
        <v xml:space="preserve"> </v>
      </c>
      <c r="L147" s="87"/>
      <c r="M147" s="84"/>
      <c r="N147" s="84"/>
      <c r="O147" s="84"/>
    </row>
    <row r="148" spans="2:15" x14ac:dyDescent="0.25">
      <c r="B148" s="84"/>
      <c r="C148" s="88" t="str">
        <f>IF(COUNTIF($F$62:$F148,$F148)&gt;1,"Adiantada","")</f>
        <v/>
      </c>
      <c r="D148" s="100"/>
      <c r="E148" s="11"/>
      <c r="F148" s="8"/>
      <c r="G148" s="63"/>
      <c r="H148" s="8"/>
      <c r="I148" s="9"/>
      <c r="J148" s="9"/>
      <c r="K148" s="101" t="str">
        <f t="shared" si="2"/>
        <v xml:space="preserve"> </v>
      </c>
      <c r="L148" s="87"/>
      <c r="M148" s="84"/>
      <c r="N148" s="84"/>
      <c r="O148" s="84"/>
    </row>
    <row r="149" spans="2:15" x14ac:dyDescent="0.25">
      <c r="B149" s="84"/>
      <c r="C149" s="88" t="str">
        <f>IF(COUNTIF($F$62:$F149,$F149)&gt;1,"Adiantada","")</f>
        <v/>
      </c>
      <c r="D149" s="100"/>
      <c r="E149" s="11"/>
      <c r="F149" s="8"/>
      <c r="G149" s="63"/>
      <c r="H149" s="8"/>
      <c r="I149" s="9"/>
      <c r="J149" s="9"/>
      <c r="K149" s="101" t="str">
        <f t="shared" si="2"/>
        <v xml:space="preserve"> </v>
      </c>
      <c r="L149" s="87"/>
      <c r="M149" s="84"/>
      <c r="N149" s="84"/>
      <c r="O149" s="84"/>
    </row>
    <row r="150" spans="2:15" x14ac:dyDescent="0.25">
      <c r="B150" s="84"/>
      <c r="C150" s="88" t="str">
        <f>IF(COUNTIF($F$62:$F150,$F150)&gt;1,"Adiantada","")</f>
        <v/>
      </c>
      <c r="D150" s="100"/>
      <c r="E150" s="11"/>
      <c r="F150" s="8"/>
      <c r="G150" s="63"/>
      <c r="H150" s="8"/>
      <c r="I150" s="9"/>
      <c r="J150" s="9"/>
      <c r="K150" s="101" t="str">
        <f t="shared" si="2"/>
        <v xml:space="preserve"> </v>
      </c>
      <c r="L150" s="87"/>
      <c r="M150" s="84"/>
      <c r="N150" s="84"/>
      <c r="O150" s="84"/>
    </row>
    <row r="151" spans="2:15" x14ac:dyDescent="0.25">
      <c r="B151" s="84"/>
      <c r="C151" s="88" t="str">
        <f>IF(COUNTIF($F$62:$F151,$F151)&gt;1,"Adiantada","")</f>
        <v/>
      </c>
      <c r="D151" s="100"/>
      <c r="E151" s="11"/>
      <c r="F151" s="8"/>
      <c r="G151" s="63"/>
      <c r="H151" s="8"/>
      <c r="I151" s="9"/>
      <c r="J151" s="9"/>
      <c r="K151" s="101" t="str">
        <f t="shared" si="2"/>
        <v xml:space="preserve"> </v>
      </c>
      <c r="L151" s="87"/>
      <c r="M151" s="84"/>
      <c r="N151" s="84"/>
      <c r="O151" s="84"/>
    </row>
    <row r="152" spans="2:15" x14ac:dyDescent="0.25">
      <c r="B152" s="84"/>
      <c r="C152" s="88" t="str">
        <f>IF(COUNTIF($F$62:$F152,$F152)&gt;1,"Adiantada","")</f>
        <v/>
      </c>
      <c r="D152" s="100"/>
      <c r="E152" s="11"/>
      <c r="F152" s="8"/>
      <c r="G152" s="63"/>
      <c r="H152" s="8"/>
      <c r="I152" s="9"/>
      <c r="J152" s="9"/>
      <c r="K152" s="101" t="str">
        <f t="shared" si="2"/>
        <v xml:space="preserve"> </v>
      </c>
      <c r="L152" s="87"/>
      <c r="M152" s="84"/>
      <c r="N152" s="84"/>
      <c r="O152" s="84"/>
    </row>
    <row r="153" spans="2:15" x14ac:dyDescent="0.25">
      <c r="B153" s="84"/>
      <c r="C153" s="88" t="str">
        <f>IF(COUNTIF($F$62:$F153,$F153)&gt;1,"Adiantada","")</f>
        <v/>
      </c>
      <c r="D153" s="100"/>
      <c r="E153" s="11"/>
      <c r="F153" s="8"/>
      <c r="G153" s="63"/>
      <c r="H153" s="8"/>
      <c r="I153" s="9"/>
      <c r="J153" s="9"/>
      <c r="K153" s="101" t="str">
        <f t="shared" si="2"/>
        <v xml:space="preserve"> </v>
      </c>
      <c r="L153" s="87"/>
      <c r="M153" s="84"/>
      <c r="N153" s="84"/>
      <c r="O153" s="84"/>
    </row>
    <row r="154" spans="2:15" x14ac:dyDescent="0.25">
      <c r="B154" s="84"/>
      <c r="C154" s="88" t="str">
        <f>IF(COUNTIF($F$62:$F154,$F154)&gt;1,"Adiantada","")</f>
        <v/>
      </c>
      <c r="D154" s="100"/>
      <c r="E154" s="11"/>
      <c r="F154" s="8"/>
      <c r="G154" s="63"/>
      <c r="H154" s="8"/>
      <c r="I154" s="9"/>
      <c r="J154" s="9"/>
      <c r="K154" s="101" t="str">
        <f t="shared" si="2"/>
        <v xml:space="preserve"> </v>
      </c>
      <c r="L154" s="87"/>
      <c r="M154" s="84"/>
      <c r="N154" s="84"/>
      <c r="O154" s="84"/>
    </row>
    <row r="155" spans="2:15" x14ac:dyDescent="0.25">
      <c r="B155" s="84"/>
      <c r="C155" s="88" t="str">
        <f>IF(COUNTIF($F$62:$F155,$F155)&gt;1,"Adiantada","")</f>
        <v/>
      </c>
      <c r="D155" s="100"/>
      <c r="E155" s="11"/>
      <c r="F155" s="8"/>
      <c r="G155" s="63"/>
      <c r="H155" s="8"/>
      <c r="I155" s="9"/>
      <c r="J155" s="9"/>
      <c r="K155" s="101" t="str">
        <f t="shared" si="2"/>
        <v xml:space="preserve"> </v>
      </c>
      <c r="L155" s="87"/>
      <c r="M155" s="84"/>
      <c r="N155" s="84"/>
      <c r="O155" s="84"/>
    </row>
    <row r="156" spans="2:15" x14ac:dyDescent="0.25">
      <c r="B156" s="84"/>
      <c r="C156" s="88" t="str">
        <f>IF(COUNTIF($F$62:$F156,$F156)&gt;1,"Adiantada","")</f>
        <v/>
      </c>
      <c r="D156" s="100"/>
      <c r="E156" s="11"/>
      <c r="F156" s="8"/>
      <c r="G156" s="63"/>
      <c r="H156" s="8"/>
      <c r="I156" s="9"/>
      <c r="J156" s="9"/>
      <c r="K156" s="101" t="str">
        <f t="shared" si="2"/>
        <v xml:space="preserve"> </v>
      </c>
      <c r="L156" s="87"/>
      <c r="M156" s="84"/>
      <c r="N156" s="84"/>
      <c r="O156" s="84"/>
    </row>
    <row r="157" spans="2:15" x14ac:dyDescent="0.25">
      <c r="B157" s="84"/>
      <c r="C157" s="88" t="str">
        <f>IF(COUNTIF($F$62:$F157,$F157)&gt;1,"Adiantada","")</f>
        <v/>
      </c>
      <c r="D157" s="100"/>
      <c r="E157" s="11"/>
      <c r="F157" s="8"/>
      <c r="G157" s="63"/>
      <c r="H157" s="8"/>
      <c r="I157" s="9"/>
      <c r="J157" s="9"/>
      <c r="K157" s="101" t="str">
        <f t="shared" si="2"/>
        <v xml:space="preserve"> </v>
      </c>
      <c r="L157" s="87"/>
      <c r="M157" s="84"/>
      <c r="N157" s="84"/>
      <c r="O157" s="84"/>
    </row>
    <row r="158" spans="2:15" x14ac:dyDescent="0.25">
      <c r="B158" s="84"/>
      <c r="C158" s="88" t="str">
        <f>IF(COUNTIF($F$62:$F158,$F158)&gt;1,"Adiantada","")</f>
        <v/>
      </c>
      <c r="D158" s="100"/>
      <c r="E158" s="11"/>
      <c r="F158" s="8"/>
      <c r="G158" s="63"/>
      <c r="H158" s="8"/>
      <c r="I158" s="9"/>
      <c r="J158" s="9"/>
      <c r="K158" s="101" t="str">
        <f t="shared" si="2"/>
        <v xml:space="preserve"> </v>
      </c>
      <c r="L158" s="87"/>
      <c r="M158" s="84"/>
      <c r="N158" s="84"/>
      <c r="O158" s="84"/>
    </row>
    <row r="159" spans="2:15" x14ac:dyDescent="0.25">
      <c r="B159" s="84"/>
      <c r="C159" s="88" t="str">
        <f>IF(COUNTIF($F$62:$F159,$F159)&gt;1,"Adiantada","")</f>
        <v/>
      </c>
      <c r="D159" s="100"/>
      <c r="E159" s="11"/>
      <c r="F159" s="8"/>
      <c r="G159" s="63"/>
      <c r="H159" s="8"/>
      <c r="I159" s="9"/>
      <c r="J159" s="9"/>
      <c r="K159" s="101" t="str">
        <f t="shared" si="2"/>
        <v xml:space="preserve"> </v>
      </c>
      <c r="L159" s="87"/>
      <c r="M159" s="84"/>
      <c r="N159" s="84"/>
      <c r="O159" s="84"/>
    </row>
    <row r="160" spans="2:15" x14ac:dyDescent="0.25">
      <c r="B160" s="84"/>
      <c r="C160" s="88" t="str">
        <f>IF(COUNTIF($F$62:$F160,$F160)&gt;1,"Adiantada","")</f>
        <v/>
      </c>
      <c r="D160" s="100"/>
      <c r="E160" s="11"/>
      <c r="F160" s="8"/>
      <c r="G160" s="63"/>
      <c r="H160" s="8"/>
      <c r="I160" s="9"/>
      <c r="J160" s="9"/>
      <c r="K160" s="101" t="str">
        <f t="shared" si="2"/>
        <v xml:space="preserve"> </v>
      </c>
      <c r="L160" s="87"/>
      <c r="M160" s="84"/>
      <c r="N160" s="84"/>
      <c r="O160" s="84"/>
    </row>
    <row r="161" spans="2:15" x14ac:dyDescent="0.25">
      <c r="B161" s="84"/>
      <c r="C161" s="88" t="str">
        <f>IF(COUNTIF($F$62:$F161,$F161)&gt;1,"Adiantada","")</f>
        <v/>
      </c>
      <c r="D161" s="100"/>
      <c r="E161" s="11"/>
      <c r="F161" s="8"/>
      <c r="G161" s="63"/>
      <c r="H161" s="8"/>
      <c r="I161" s="9"/>
      <c r="J161" s="9"/>
      <c r="K161" s="101" t="str">
        <f t="shared" si="2"/>
        <v xml:space="preserve"> </v>
      </c>
      <c r="L161" s="87"/>
      <c r="M161" s="84"/>
      <c r="N161" s="84"/>
      <c r="O161" s="84"/>
    </row>
    <row r="162" spans="2:15" x14ac:dyDescent="0.25">
      <c r="B162" s="84"/>
      <c r="C162" s="88" t="str">
        <f>IF(COUNTIF($F$62:$F162,$F162)&gt;1,"Adiantada","")</f>
        <v/>
      </c>
      <c r="D162" s="100"/>
      <c r="E162" s="11"/>
      <c r="F162" s="8"/>
      <c r="G162" s="63"/>
      <c r="H162" s="8"/>
      <c r="I162" s="9"/>
      <c r="J162" s="9"/>
      <c r="K162" s="101" t="str">
        <f t="shared" si="2"/>
        <v xml:space="preserve"> </v>
      </c>
      <c r="L162" s="87"/>
      <c r="M162" s="84"/>
      <c r="N162" s="84"/>
      <c r="O162" s="84"/>
    </row>
    <row r="163" spans="2:15" x14ac:dyDescent="0.25">
      <c r="B163" s="84"/>
      <c r="C163" s="88" t="str">
        <f>IF(COUNTIF($F$62:$F163,$F163)&gt;1,"Adiantada","")</f>
        <v/>
      </c>
      <c r="D163" s="100"/>
      <c r="E163" s="11"/>
      <c r="F163" s="8"/>
      <c r="G163" s="63"/>
      <c r="H163" s="8"/>
      <c r="I163" s="9"/>
      <c r="J163" s="9"/>
      <c r="K163" s="101" t="str">
        <f t="shared" si="2"/>
        <v xml:space="preserve"> </v>
      </c>
      <c r="L163" s="87"/>
      <c r="M163" s="84"/>
      <c r="N163" s="84"/>
      <c r="O163" s="84"/>
    </row>
    <row r="164" spans="2:15" x14ac:dyDescent="0.25">
      <c r="B164" s="84"/>
      <c r="C164" s="88" t="str">
        <f>IF(COUNTIF($F$62:$F164,$F164)&gt;1,"Adiantada","")</f>
        <v/>
      </c>
      <c r="D164" s="100"/>
      <c r="E164" s="11"/>
      <c r="F164" s="8"/>
      <c r="G164" s="63"/>
      <c r="H164" s="8"/>
      <c r="I164" s="9"/>
      <c r="J164" s="9"/>
      <c r="K164" s="101" t="str">
        <f t="shared" si="2"/>
        <v xml:space="preserve"> </v>
      </c>
      <c r="L164" s="87"/>
      <c r="M164" s="84"/>
      <c r="N164" s="84"/>
      <c r="O164" s="84"/>
    </row>
    <row r="165" spans="2:15" x14ac:dyDescent="0.25">
      <c r="B165" s="84"/>
      <c r="C165" s="88" t="str">
        <f>IF(COUNTIF($F$62:$F165,$F165)&gt;1,"Adiantada","")</f>
        <v/>
      </c>
      <c r="D165" s="100"/>
      <c r="E165" s="11"/>
      <c r="F165" s="8"/>
      <c r="G165" s="63"/>
      <c r="H165" s="8"/>
      <c r="I165" s="9"/>
      <c r="J165" s="9"/>
      <c r="K165" s="101" t="str">
        <f t="shared" si="2"/>
        <v xml:space="preserve"> </v>
      </c>
      <c r="L165" s="87"/>
      <c r="M165" s="84"/>
      <c r="N165" s="84"/>
      <c r="O165" s="84"/>
    </row>
    <row r="166" spans="2:15" x14ac:dyDescent="0.25">
      <c r="B166" s="84"/>
      <c r="C166" s="88" t="str">
        <f>IF(COUNTIF($F$62:$F166,$F166)&gt;1,"Adiantada","")</f>
        <v/>
      </c>
      <c r="D166" s="100"/>
      <c r="E166" s="11"/>
      <c r="F166" s="8"/>
      <c r="G166" s="63"/>
      <c r="H166" s="8"/>
      <c r="I166" s="9"/>
      <c r="J166" s="9"/>
      <c r="K166" s="101" t="str">
        <f t="shared" si="2"/>
        <v xml:space="preserve"> </v>
      </c>
      <c r="L166" s="87"/>
      <c r="M166" s="84"/>
      <c r="N166" s="84"/>
      <c r="O166" s="84"/>
    </row>
    <row r="167" spans="2:15" x14ac:dyDescent="0.25">
      <c r="B167" s="84"/>
      <c r="C167" s="88" t="str">
        <f>IF(COUNTIF($F$62:$F167,$F167)&gt;1,"Adiantada","")</f>
        <v/>
      </c>
      <c r="D167" s="100"/>
      <c r="E167" s="11"/>
      <c r="F167" s="8"/>
      <c r="G167" s="63"/>
      <c r="H167" s="8"/>
      <c r="I167" s="9"/>
      <c r="J167" s="9"/>
      <c r="K167" s="101" t="str">
        <f t="shared" si="2"/>
        <v xml:space="preserve"> </v>
      </c>
      <c r="L167" s="87"/>
      <c r="M167" s="84"/>
      <c r="N167" s="84"/>
      <c r="O167" s="84"/>
    </row>
    <row r="168" spans="2:15" x14ac:dyDescent="0.25">
      <c r="B168" s="84"/>
      <c r="C168" s="88" t="str">
        <f>IF(COUNTIF($F$62:$F168,$F168)&gt;1,"Adiantada","")</f>
        <v/>
      </c>
      <c r="D168" s="100"/>
      <c r="E168" s="11"/>
      <c r="F168" s="8"/>
      <c r="G168" s="63"/>
      <c r="H168" s="8"/>
      <c r="I168" s="9"/>
      <c r="J168" s="9"/>
      <c r="K168" s="101" t="str">
        <f t="shared" si="2"/>
        <v xml:space="preserve"> </v>
      </c>
      <c r="L168" s="87"/>
      <c r="M168" s="84"/>
      <c r="N168" s="84"/>
      <c r="O168" s="84"/>
    </row>
    <row r="169" spans="2:15" x14ac:dyDescent="0.25">
      <c r="B169" s="84"/>
      <c r="C169" s="88" t="str">
        <f>IF(COUNTIF($F$62:$F169,$F169)&gt;1,"Adiantada","")</f>
        <v/>
      </c>
      <c r="D169" s="100"/>
      <c r="E169" s="11"/>
      <c r="F169" s="8"/>
      <c r="G169" s="63"/>
      <c r="H169" s="8"/>
      <c r="I169" s="9"/>
      <c r="J169" s="9"/>
      <c r="K169" s="101" t="str">
        <f t="shared" si="2"/>
        <v xml:space="preserve"> </v>
      </c>
      <c r="L169" s="87"/>
      <c r="M169" s="84"/>
      <c r="N169" s="84"/>
      <c r="O169" s="84"/>
    </row>
    <row r="170" spans="2:15" x14ac:dyDescent="0.25">
      <c r="B170" s="84"/>
      <c r="C170" s="88" t="str">
        <f>IF(COUNTIF($F$62:$F170,$F170)&gt;1,"Adiantada","")</f>
        <v/>
      </c>
      <c r="D170" s="100"/>
      <c r="E170" s="11"/>
      <c r="F170" s="8"/>
      <c r="G170" s="63"/>
      <c r="H170" s="8"/>
      <c r="I170" s="9"/>
      <c r="J170" s="9"/>
      <c r="K170" s="101" t="str">
        <f t="shared" si="2"/>
        <v xml:space="preserve"> </v>
      </c>
      <c r="L170" s="87"/>
      <c r="M170" s="84"/>
      <c r="N170" s="84"/>
      <c r="O170" s="84"/>
    </row>
    <row r="171" spans="2:15" x14ac:dyDescent="0.25">
      <c r="B171" s="84"/>
      <c r="C171" s="88" t="str">
        <f>IF(COUNTIF($F$62:$F171,$F171)&gt;1,"Adiantada","")</f>
        <v/>
      </c>
      <c r="D171" s="100"/>
      <c r="E171" s="11"/>
      <c r="F171" s="8"/>
      <c r="G171" s="63"/>
      <c r="H171" s="8"/>
      <c r="I171" s="9"/>
      <c r="J171" s="9"/>
      <c r="K171" s="101" t="str">
        <f t="shared" si="2"/>
        <v xml:space="preserve"> </v>
      </c>
      <c r="L171" s="87"/>
      <c r="M171" s="84"/>
      <c r="N171" s="84"/>
      <c r="O171" s="84"/>
    </row>
    <row r="172" spans="2:15" x14ac:dyDescent="0.25">
      <c r="B172" s="84"/>
      <c r="C172" s="88" t="str">
        <f>IF(COUNTIF($F$62:$F172,$F172)&gt;1,"Adiantada","")</f>
        <v/>
      </c>
      <c r="D172" s="100"/>
      <c r="E172" s="11"/>
      <c r="F172" s="8"/>
      <c r="G172" s="63"/>
      <c r="H172" s="8"/>
      <c r="I172" s="9"/>
      <c r="J172" s="9"/>
      <c r="K172" s="101" t="str">
        <f t="shared" si="2"/>
        <v xml:space="preserve"> </v>
      </c>
      <c r="L172" s="87"/>
      <c r="M172" s="84"/>
      <c r="N172" s="84"/>
      <c r="O172" s="84"/>
    </row>
    <row r="173" spans="2:15" x14ac:dyDescent="0.25">
      <c r="B173" s="84"/>
      <c r="C173" s="88" t="str">
        <f>IF(COUNTIF($F$62:$F173,$F173)&gt;1,"Adiantada","")</f>
        <v/>
      </c>
      <c r="D173" s="100"/>
      <c r="E173" s="11"/>
      <c r="F173" s="8"/>
      <c r="G173" s="63"/>
      <c r="H173" s="8"/>
      <c r="I173" s="9"/>
      <c r="J173" s="9"/>
      <c r="K173" s="101" t="str">
        <f t="shared" si="2"/>
        <v xml:space="preserve"> </v>
      </c>
      <c r="L173" s="87"/>
      <c r="M173" s="84"/>
      <c r="N173" s="84"/>
      <c r="O173" s="84"/>
    </row>
    <row r="174" spans="2:15" x14ac:dyDescent="0.25">
      <c r="B174" s="84"/>
      <c r="C174" s="88" t="str">
        <f>IF(COUNTIF($F$62:$F174,$F174)&gt;1,"Adiantada","")</f>
        <v/>
      </c>
      <c r="D174" s="100"/>
      <c r="E174" s="11"/>
      <c r="F174" s="8"/>
      <c r="G174" s="63"/>
      <c r="H174" s="8"/>
      <c r="I174" s="9"/>
      <c r="J174" s="9"/>
      <c r="K174" s="101" t="str">
        <f t="shared" si="2"/>
        <v xml:space="preserve"> </v>
      </c>
      <c r="L174" s="87"/>
      <c r="M174" s="84"/>
      <c r="N174" s="84"/>
      <c r="O174" s="84"/>
    </row>
    <row r="175" spans="2:15" x14ac:dyDescent="0.25">
      <c r="B175" s="84"/>
      <c r="C175" s="88" t="str">
        <f>IF(COUNTIF($F$62:$F175,$F175)&gt;1,"Adiantada","")</f>
        <v/>
      </c>
      <c r="D175" s="100"/>
      <c r="E175" s="11"/>
      <c r="F175" s="8"/>
      <c r="G175" s="63"/>
      <c r="H175" s="8"/>
      <c r="I175" s="9"/>
      <c r="J175" s="9"/>
      <c r="K175" s="101" t="str">
        <f t="shared" si="2"/>
        <v xml:space="preserve"> </v>
      </c>
      <c r="L175" s="87"/>
      <c r="M175" s="84"/>
      <c r="N175" s="84"/>
      <c r="O175" s="84"/>
    </row>
    <row r="176" spans="2:15" x14ac:dyDescent="0.25">
      <c r="B176" s="84"/>
      <c r="C176" s="88" t="str">
        <f>IF(COUNTIF($F$62:$F176,$F176)&gt;1,"Adiantada","")</f>
        <v/>
      </c>
      <c r="D176" s="100"/>
      <c r="E176" s="11"/>
      <c r="F176" s="8"/>
      <c r="G176" s="63"/>
      <c r="H176" s="8"/>
      <c r="I176" s="9"/>
      <c r="J176" s="9"/>
      <c r="K176" s="101" t="str">
        <f t="shared" si="2"/>
        <v xml:space="preserve"> </v>
      </c>
      <c r="L176" s="87"/>
      <c r="M176" s="84"/>
      <c r="N176" s="84"/>
      <c r="O176" s="84"/>
    </row>
    <row r="177" spans="2:15" x14ac:dyDescent="0.25">
      <c r="B177" s="84"/>
      <c r="C177" s="88" t="str">
        <f>IF(COUNTIF($F$62:$F177,$F177)&gt;1,"Adiantada","")</f>
        <v/>
      </c>
      <c r="D177" s="100"/>
      <c r="E177" s="11"/>
      <c r="F177" s="8"/>
      <c r="G177" s="63"/>
      <c r="H177" s="8"/>
      <c r="I177" s="9"/>
      <c r="J177" s="9"/>
      <c r="K177" s="101" t="str">
        <f t="shared" si="2"/>
        <v xml:space="preserve"> </v>
      </c>
      <c r="L177" s="87"/>
      <c r="M177" s="84"/>
      <c r="N177" s="84"/>
      <c r="O177" s="84"/>
    </row>
    <row r="178" spans="2:15" x14ac:dyDescent="0.25">
      <c r="B178" s="84"/>
      <c r="C178" s="88" t="str">
        <f>IF(COUNTIF($F$62:$F178,$F178)&gt;1,"Adiantada","")</f>
        <v/>
      </c>
      <c r="D178" s="100"/>
      <c r="E178" s="11"/>
      <c r="F178" s="8"/>
      <c r="G178" s="63"/>
      <c r="H178" s="8"/>
      <c r="I178" s="9"/>
      <c r="J178" s="9"/>
      <c r="K178" s="101" t="str">
        <f t="shared" si="2"/>
        <v xml:space="preserve"> </v>
      </c>
      <c r="L178" s="87"/>
      <c r="M178" s="84"/>
      <c r="N178" s="84"/>
      <c r="O178" s="84"/>
    </row>
    <row r="179" spans="2:15" x14ac:dyDescent="0.25">
      <c r="B179" s="84"/>
      <c r="C179" s="88" t="str">
        <f>IF(COUNTIF($F$62:$F179,$F179)&gt;1,"Adiantada","")</f>
        <v/>
      </c>
      <c r="D179" s="100"/>
      <c r="E179" s="11"/>
      <c r="F179" s="8"/>
      <c r="G179" s="63"/>
      <c r="H179" s="8"/>
      <c r="I179" s="9"/>
      <c r="J179" s="9"/>
      <c r="K179" s="101" t="str">
        <f t="shared" si="2"/>
        <v xml:space="preserve"> </v>
      </c>
      <c r="L179" s="87"/>
      <c r="M179" s="84"/>
      <c r="N179" s="84"/>
      <c r="O179" s="84"/>
    </row>
    <row r="180" spans="2:15" x14ac:dyDescent="0.25">
      <c r="B180" s="84"/>
      <c r="C180" s="88" t="str">
        <f>IF(COUNTIF($F$62:$F180,$F180)&gt;1,"Adiantada","")</f>
        <v/>
      </c>
      <c r="D180" s="100"/>
      <c r="E180" s="11"/>
      <c r="F180" s="8"/>
      <c r="G180" s="63"/>
      <c r="H180" s="8"/>
      <c r="I180" s="9"/>
      <c r="J180" s="9"/>
      <c r="K180" s="101" t="str">
        <f t="shared" si="2"/>
        <v xml:space="preserve"> </v>
      </c>
      <c r="L180" s="87"/>
      <c r="M180" s="84"/>
      <c r="N180" s="84"/>
      <c r="O180" s="84"/>
    </row>
    <row r="181" spans="2:15" x14ac:dyDescent="0.25">
      <c r="B181" s="84"/>
      <c r="C181" s="88" t="str">
        <f>IF(COUNTIF($F$62:$F181,$F181)&gt;1,"Adiantada","")</f>
        <v/>
      </c>
      <c r="D181" s="100"/>
      <c r="E181" s="11"/>
      <c r="F181" s="8"/>
      <c r="G181" s="63"/>
      <c r="H181" s="8"/>
      <c r="I181" s="9"/>
      <c r="J181" s="9"/>
      <c r="K181" s="101" t="str">
        <f t="shared" si="2"/>
        <v xml:space="preserve"> </v>
      </c>
      <c r="L181" s="87"/>
      <c r="M181" s="84"/>
      <c r="N181" s="84"/>
      <c r="O181" s="84"/>
    </row>
    <row r="182" spans="2:15" x14ac:dyDescent="0.25">
      <c r="B182" s="84"/>
      <c r="C182" s="88" t="str">
        <f>IF(COUNTIF($F$62:$F182,$F182)&gt;1,"Adiantada","")</f>
        <v/>
      </c>
      <c r="D182" s="100"/>
      <c r="E182" s="11"/>
      <c r="F182" s="8"/>
      <c r="G182" s="63"/>
      <c r="H182" s="8"/>
      <c r="I182" s="9"/>
      <c r="J182" s="9"/>
      <c r="K182" s="101" t="str">
        <f t="shared" si="2"/>
        <v xml:space="preserve"> </v>
      </c>
      <c r="L182" s="87"/>
      <c r="M182" s="84"/>
      <c r="N182" s="84"/>
      <c r="O182" s="84"/>
    </row>
    <row r="183" spans="2:15" x14ac:dyDescent="0.25">
      <c r="B183" s="84"/>
      <c r="C183" s="88" t="str">
        <f>IF(COUNTIF($F$62:$F183,$F183)&gt;1,"Adiantada","")</f>
        <v/>
      </c>
      <c r="D183" s="100"/>
      <c r="E183" s="11"/>
      <c r="F183" s="8"/>
      <c r="G183" s="63"/>
      <c r="H183" s="8"/>
      <c r="I183" s="9"/>
      <c r="J183" s="9"/>
      <c r="K183" s="101" t="str">
        <f t="shared" si="2"/>
        <v xml:space="preserve"> </v>
      </c>
      <c r="L183" s="87"/>
      <c r="M183" s="84"/>
      <c r="N183" s="84"/>
      <c r="O183" s="84"/>
    </row>
    <row r="184" spans="2:15" x14ac:dyDescent="0.25">
      <c r="B184" s="84"/>
      <c r="C184" s="88" t="str">
        <f>IF(COUNTIF($F$62:$F184,$F184)&gt;1,"Adiantada","")</f>
        <v/>
      </c>
      <c r="D184" s="100"/>
      <c r="E184" s="11"/>
      <c r="F184" s="8"/>
      <c r="G184" s="63"/>
      <c r="H184" s="8"/>
      <c r="I184" s="9"/>
      <c r="J184" s="9"/>
      <c r="K184" s="101" t="str">
        <f t="shared" si="2"/>
        <v xml:space="preserve"> </v>
      </c>
      <c r="L184" s="87"/>
      <c r="M184" s="84"/>
      <c r="N184" s="84"/>
      <c r="O184" s="84"/>
    </row>
    <row r="185" spans="2:15" x14ac:dyDescent="0.25">
      <c r="B185" s="84"/>
      <c r="C185" s="88" t="str">
        <f>IF(COUNTIF($F$62:$F185,$F185)&gt;1,"Adiantada","")</f>
        <v/>
      </c>
      <c r="D185" s="100"/>
      <c r="E185" s="11"/>
      <c r="F185" s="8"/>
      <c r="G185" s="63"/>
      <c r="H185" s="8"/>
      <c r="I185" s="9"/>
      <c r="J185" s="9"/>
      <c r="K185" s="101" t="str">
        <f t="shared" si="2"/>
        <v xml:space="preserve"> </v>
      </c>
      <c r="L185" s="87"/>
      <c r="M185" s="84"/>
      <c r="N185" s="84"/>
      <c r="O185" s="84"/>
    </row>
    <row r="186" spans="2:15" x14ac:dyDescent="0.25">
      <c r="B186" s="84"/>
      <c r="C186" s="88" t="str">
        <f>IF(COUNTIF($F$62:$F186,$F186)&gt;1,"Adiantada","")</f>
        <v/>
      </c>
      <c r="D186" s="100"/>
      <c r="E186" s="11"/>
      <c r="F186" s="8"/>
      <c r="G186" s="63"/>
      <c r="H186" s="8"/>
      <c r="I186" s="9"/>
      <c r="J186" s="9"/>
      <c r="K186" s="101" t="str">
        <f t="shared" si="2"/>
        <v xml:space="preserve"> </v>
      </c>
      <c r="L186" s="87"/>
      <c r="M186" s="84"/>
      <c r="N186" s="84"/>
      <c r="O186" s="84"/>
    </row>
    <row r="187" spans="2:15" x14ac:dyDescent="0.25">
      <c r="B187" s="84"/>
      <c r="C187" s="88" t="str">
        <f>IF(COUNTIF($F$62:$F187,$F187)&gt;1,"Adiantada","")</f>
        <v/>
      </c>
      <c r="D187" s="100"/>
      <c r="E187" s="11"/>
      <c r="F187" s="8"/>
      <c r="G187" s="63"/>
      <c r="H187" s="8"/>
      <c r="I187" s="9"/>
      <c r="J187" s="9"/>
      <c r="K187" s="101" t="str">
        <f t="shared" si="2"/>
        <v xml:space="preserve"> </v>
      </c>
      <c r="L187" s="87"/>
      <c r="M187" s="84"/>
      <c r="N187" s="84"/>
      <c r="O187" s="84"/>
    </row>
    <row r="188" spans="2:15" x14ac:dyDescent="0.25">
      <c r="B188" s="84"/>
      <c r="C188" s="88" t="str">
        <f>IF(COUNTIF($F$62:$F188,$F188)&gt;1,"Adiantada","")</f>
        <v/>
      </c>
      <c r="D188" s="100"/>
      <c r="E188" s="11"/>
      <c r="F188" s="8"/>
      <c r="G188" s="63"/>
      <c r="H188" s="8"/>
      <c r="I188" s="9"/>
      <c r="J188" s="9"/>
      <c r="K188" s="101" t="str">
        <f t="shared" si="2"/>
        <v xml:space="preserve"> </v>
      </c>
      <c r="L188" s="87"/>
      <c r="M188" s="84"/>
      <c r="N188" s="84"/>
      <c r="O188" s="84"/>
    </row>
    <row r="189" spans="2:15" x14ac:dyDescent="0.25">
      <c r="B189" s="84"/>
      <c r="C189" s="88" t="str">
        <f>IF(COUNTIF($F$62:$F189,$F189)&gt;1,"Adiantada","")</f>
        <v/>
      </c>
      <c r="D189" s="100"/>
      <c r="E189" s="11"/>
      <c r="F189" s="8"/>
      <c r="G189" s="63"/>
      <c r="H189" s="8"/>
      <c r="I189" s="9"/>
      <c r="J189" s="9"/>
      <c r="K189" s="101" t="str">
        <f t="shared" si="2"/>
        <v xml:space="preserve"> </v>
      </c>
      <c r="L189" s="87"/>
      <c r="M189" s="84"/>
      <c r="N189" s="84"/>
      <c r="O189" s="84"/>
    </row>
    <row r="190" spans="2:15" x14ac:dyDescent="0.25">
      <c r="B190" s="84"/>
      <c r="C190" s="88" t="str">
        <f>IF(COUNTIF($F$62:$F190,$F190)&gt;1,"Adiantada","")</f>
        <v/>
      </c>
      <c r="D190" s="100"/>
      <c r="E190" s="11"/>
      <c r="F190" s="8"/>
      <c r="G190" s="63"/>
      <c r="H190" s="8"/>
      <c r="I190" s="9"/>
      <c r="J190" s="9"/>
      <c r="K190" s="101" t="str">
        <f t="shared" si="2"/>
        <v xml:space="preserve"> </v>
      </c>
      <c r="L190" s="87"/>
      <c r="M190" s="84"/>
      <c r="N190" s="84"/>
      <c r="O190" s="84"/>
    </row>
    <row r="191" spans="2:15" x14ac:dyDescent="0.25">
      <c r="B191" s="84"/>
      <c r="C191" s="88" t="str">
        <f>IF(COUNTIF($F$62:$F191,$F191)&gt;1,"Adiantada","")</f>
        <v/>
      </c>
      <c r="D191" s="100"/>
      <c r="E191" s="11"/>
      <c r="F191" s="8"/>
      <c r="G191" s="63"/>
      <c r="H191" s="8"/>
      <c r="I191" s="9"/>
      <c r="J191" s="9"/>
      <c r="K191" s="101" t="str">
        <f t="shared" ref="K191:K254" si="3">IFERROR(IF($J191&lt;&gt;"",$H191/$J191," "),"")</f>
        <v xml:space="preserve"> </v>
      </c>
      <c r="L191" s="87"/>
      <c r="M191" s="84"/>
      <c r="N191" s="84"/>
      <c r="O191" s="84"/>
    </row>
    <row r="192" spans="2:15" x14ac:dyDescent="0.25">
      <c r="B192" s="84"/>
      <c r="C192" s="88" t="str">
        <f>IF(COUNTIF($F$62:$F192,$F192)&gt;1,"Adiantada","")</f>
        <v/>
      </c>
      <c r="D192" s="100"/>
      <c r="E192" s="11"/>
      <c r="F192" s="8"/>
      <c r="G192" s="63"/>
      <c r="H192" s="8"/>
      <c r="I192" s="9"/>
      <c r="J192" s="9"/>
      <c r="K192" s="101" t="str">
        <f t="shared" si="3"/>
        <v xml:space="preserve"> </v>
      </c>
      <c r="L192" s="87"/>
      <c r="M192" s="84"/>
      <c r="N192" s="84"/>
      <c r="O192" s="84"/>
    </row>
    <row r="193" spans="2:15" x14ac:dyDescent="0.25">
      <c r="B193" s="84"/>
      <c r="C193" s="88" t="str">
        <f>IF(COUNTIF($F$62:$F193,$F193)&gt;1,"Adiantada","")</f>
        <v/>
      </c>
      <c r="D193" s="100"/>
      <c r="E193" s="11"/>
      <c r="F193" s="8"/>
      <c r="G193" s="63"/>
      <c r="H193" s="8"/>
      <c r="I193" s="9"/>
      <c r="J193" s="9"/>
      <c r="K193" s="101" t="str">
        <f t="shared" si="3"/>
        <v xml:space="preserve"> </v>
      </c>
      <c r="L193" s="87"/>
      <c r="M193" s="84"/>
      <c r="N193" s="84"/>
      <c r="O193" s="84"/>
    </row>
    <row r="194" spans="2:15" x14ac:dyDescent="0.25">
      <c r="B194" s="84"/>
      <c r="C194" s="88" t="str">
        <f>IF(COUNTIF($F$62:$F194,$F194)&gt;1,"Adiantada","")</f>
        <v/>
      </c>
      <c r="D194" s="100"/>
      <c r="E194" s="11"/>
      <c r="F194" s="8"/>
      <c r="G194" s="63"/>
      <c r="H194" s="8"/>
      <c r="I194" s="9"/>
      <c r="J194" s="9"/>
      <c r="K194" s="101" t="str">
        <f t="shared" si="3"/>
        <v xml:space="preserve"> </v>
      </c>
      <c r="L194" s="87"/>
      <c r="M194" s="84"/>
      <c r="N194" s="84"/>
      <c r="O194" s="84"/>
    </row>
    <row r="195" spans="2:15" x14ac:dyDescent="0.25">
      <c r="B195" s="84"/>
      <c r="C195" s="88" t="str">
        <f>IF(COUNTIF($F$62:$F195,$F195)&gt;1,"Adiantada","")</f>
        <v/>
      </c>
      <c r="D195" s="100"/>
      <c r="E195" s="11"/>
      <c r="F195" s="8"/>
      <c r="G195" s="63"/>
      <c r="H195" s="8"/>
      <c r="I195" s="9"/>
      <c r="J195" s="9"/>
      <c r="K195" s="101" t="str">
        <f t="shared" si="3"/>
        <v xml:space="preserve"> </v>
      </c>
      <c r="L195" s="87"/>
      <c r="M195" s="84"/>
      <c r="N195" s="84"/>
      <c r="O195" s="84"/>
    </row>
    <row r="196" spans="2:15" x14ac:dyDescent="0.25">
      <c r="B196" s="84"/>
      <c r="C196" s="88" t="str">
        <f>IF(COUNTIF($F$62:$F196,$F196)&gt;1,"Adiantada","")</f>
        <v/>
      </c>
      <c r="D196" s="100"/>
      <c r="E196" s="11"/>
      <c r="F196" s="8"/>
      <c r="G196" s="63"/>
      <c r="H196" s="8"/>
      <c r="I196" s="9"/>
      <c r="J196" s="9"/>
      <c r="K196" s="101" t="str">
        <f t="shared" si="3"/>
        <v xml:space="preserve"> </v>
      </c>
      <c r="L196" s="87"/>
      <c r="M196" s="84"/>
      <c r="N196" s="84"/>
      <c r="O196" s="84"/>
    </row>
    <row r="197" spans="2:15" x14ac:dyDescent="0.25">
      <c r="B197" s="84"/>
      <c r="C197" s="88" t="str">
        <f>IF(COUNTIF($F$62:$F197,$F197)&gt;1,"Adiantada","")</f>
        <v/>
      </c>
      <c r="D197" s="100"/>
      <c r="E197" s="11"/>
      <c r="F197" s="8"/>
      <c r="G197" s="63"/>
      <c r="H197" s="8"/>
      <c r="I197" s="9"/>
      <c r="J197" s="9"/>
      <c r="K197" s="101" t="str">
        <f t="shared" si="3"/>
        <v xml:space="preserve"> </v>
      </c>
      <c r="L197" s="87"/>
      <c r="M197" s="84"/>
      <c r="N197" s="84"/>
      <c r="O197" s="84"/>
    </row>
    <row r="198" spans="2:15" x14ac:dyDescent="0.25">
      <c r="B198" s="84"/>
      <c r="C198" s="88" t="str">
        <f>IF(COUNTIF($F$62:$F198,$F198)&gt;1,"Adiantada","")</f>
        <v/>
      </c>
      <c r="D198" s="100"/>
      <c r="E198" s="11"/>
      <c r="F198" s="8"/>
      <c r="G198" s="63"/>
      <c r="H198" s="8"/>
      <c r="I198" s="9"/>
      <c r="J198" s="9"/>
      <c r="K198" s="101" t="str">
        <f t="shared" si="3"/>
        <v xml:space="preserve"> </v>
      </c>
      <c r="L198" s="87"/>
      <c r="M198" s="84"/>
      <c r="N198" s="84"/>
      <c r="O198" s="84"/>
    </row>
    <row r="199" spans="2:15" x14ac:dyDescent="0.25">
      <c r="B199" s="84"/>
      <c r="C199" s="88" t="str">
        <f>IF(COUNTIF($F$62:$F199,$F199)&gt;1,"Adiantada","")</f>
        <v/>
      </c>
      <c r="D199" s="100"/>
      <c r="E199" s="11"/>
      <c r="F199" s="8"/>
      <c r="G199" s="63"/>
      <c r="H199" s="8"/>
      <c r="I199" s="9"/>
      <c r="J199" s="9"/>
      <c r="K199" s="101" t="str">
        <f t="shared" si="3"/>
        <v xml:space="preserve"> </v>
      </c>
      <c r="L199" s="87"/>
      <c r="M199" s="84"/>
      <c r="N199" s="84"/>
      <c r="O199" s="84"/>
    </row>
    <row r="200" spans="2:15" x14ac:dyDescent="0.25">
      <c r="B200" s="84"/>
      <c r="C200" s="88" t="str">
        <f>IF(COUNTIF($F$62:$F200,$F200)&gt;1,"Adiantada","")</f>
        <v/>
      </c>
      <c r="D200" s="100"/>
      <c r="E200" s="11"/>
      <c r="F200" s="8"/>
      <c r="G200" s="63"/>
      <c r="H200" s="8"/>
      <c r="I200" s="9"/>
      <c r="J200" s="9"/>
      <c r="K200" s="101" t="str">
        <f t="shared" si="3"/>
        <v xml:space="preserve"> </v>
      </c>
      <c r="L200" s="87"/>
      <c r="M200" s="84"/>
      <c r="N200" s="84"/>
      <c r="O200" s="84"/>
    </row>
    <row r="201" spans="2:15" x14ac:dyDescent="0.25">
      <c r="B201" s="84"/>
      <c r="C201" s="88" t="str">
        <f>IF(COUNTIF($F$62:$F201,$F201)&gt;1,"Adiantada","")</f>
        <v/>
      </c>
      <c r="D201" s="100"/>
      <c r="E201" s="11"/>
      <c r="F201" s="8"/>
      <c r="G201" s="63"/>
      <c r="H201" s="8"/>
      <c r="I201" s="9"/>
      <c r="J201" s="9"/>
      <c r="K201" s="101" t="str">
        <f t="shared" si="3"/>
        <v xml:space="preserve"> </v>
      </c>
      <c r="L201" s="87"/>
      <c r="M201" s="84"/>
      <c r="N201" s="84"/>
      <c r="O201" s="84"/>
    </row>
    <row r="202" spans="2:15" x14ac:dyDescent="0.25">
      <c r="B202" s="84"/>
      <c r="C202" s="88" t="str">
        <f>IF(COUNTIF($F$62:$F202,$F202)&gt;1,"Adiantada","")</f>
        <v/>
      </c>
      <c r="D202" s="100"/>
      <c r="E202" s="11"/>
      <c r="F202" s="8"/>
      <c r="G202" s="63"/>
      <c r="H202" s="8"/>
      <c r="I202" s="9"/>
      <c r="J202" s="9"/>
      <c r="K202" s="101" t="str">
        <f t="shared" si="3"/>
        <v xml:space="preserve"> </v>
      </c>
      <c r="L202" s="87"/>
      <c r="M202" s="84"/>
      <c r="N202" s="84"/>
      <c r="O202" s="84"/>
    </row>
    <row r="203" spans="2:15" x14ac:dyDescent="0.25">
      <c r="B203" s="84"/>
      <c r="C203" s="88" t="str">
        <f>IF(COUNTIF($F$62:$F203,$F203)&gt;1,"Adiantada","")</f>
        <v/>
      </c>
      <c r="D203" s="100"/>
      <c r="E203" s="11"/>
      <c r="F203" s="8"/>
      <c r="G203" s="63"/>
      <c r="H203" s="8"/>
      <c r="I203" s="9"/>
      <c r="J203" s="9"/>
      <c r="K203" s="101" t="str">
        <f t="shared" si="3"/>
        <v xml:space="preserve"> </v>
      </c>
      <c r="L203" s="87"/>
      <c r="M203" s="84"/>
      <c r="N203" s="84"/>
      <c r="O203" s="84"/>
    </row>
    <row r="204" spans="2:15" x14ac:dyDescent="0.25">
      <c r="B204" s="84"/>
      <c r="C204" s="88" t="str">
        <f>IF(COUNTIF($F$62:$F204,$F204)&gt;1,"Adiantada","")</f>
        <v/>
      </c>
      <c r="D204" s="100"/>
      <c r="E204" s="11"/>
      <c r="F204" s="8"/>
      <c r="G204" s="63"/>
      <c r="H204" s="8"/>
      <c r="I204" s="9"/>
      <c r="J204" s="9"/>
      <c r="K204" s="101" t="str">
        <f t="shared" si="3"/>
        <v xml:space="preserve"> </v>
      </c>
      <c r="L204" s="87"/>
      <c r="M204" s="84"/>
      <c r="N204" s="84"/>
      <c r="O204" s="84"/>
    </row>
    <row r="205" spans="2:15" x14ac:dyDescent="0.25">
      <c r="B205" s="84"/>
      <c r="C205" s="88" t="str">
        <f>IF(COUNTIF($F$62:$F205,$F205)&gt;1,"Adiantada","")</f>
        <v/>
      </c>
      <c r="D205" s="100"/>
      <c r="E205" s="11"/>
      <c r="F205" s="8"/>
      <c r="G205" s="63"/>
      <c r="H205" s="8"/>
      <c r="I205" s="9"/>
      <c r="J205" s="9"/>
      <c r="K205" s="101" t="str">
        <f t="shared" si="3"/>
        <v xml:space="preserve"> </v>
      </c>
      <c r="L205" s="87"/>
      <c r="M205" s="84"/>
      <c r="N205" s="84"/>
      <c r="O205" s="84"/>
    </row>
    <row r="206" spans="2:15" x14ac:dyDescent="0.25">
      <c r="B206" s="84"/>
      <c r="C206" s="88" t="str">
        <f>IF(COUNTIF($F$62:$F206,$F206)&gt;1,"Adiantada","")</f>
        <v/>
      </c>
      <c r="D206" s="100"/>
      <c r="E206" s="11"/>
      <c r="F206" s="8"/>
      <c r="G206" s="63"/>
      <c r="H206" s="8"/>
      <c r="I206" s="9"/>
      <c r="J206" s="9"/>
      <c r="K206" s="101" t="str">
        <f t="shared" si="3"/>
        <v xml:space="preserve"> </v>
      </c>
      <c r="L206" s="87"/>
      <c r="M206" s="84"/>
      <c r="N206" s="84"/>
      <c r="O206" s="84"/>
    </row>
    <row r="207" spans="2:15" x14ac:dyDescent="0.25">
      <c r="B207" s="84"/>
      <c r="C207" s="88" t="str">
        <f>IF(COUNTIF($F$62:$F207,$F207)&gt;1,"Adiantada","")</f>
        <v/>
      </c>
      <c r="D207" s="100"/>
      <c r="E207" s="11"/>
      <c r="F207" s="8"/>
      <c r="G207" s="63"/>
      <c r="H207" s="8"/>
      <c r="I207" s="9"/>
      <c r="J207" s="9"/>
      <c r="K207" s="101" t="str">
        <f t="shared" si="3"/>
        <v xml:space="preserve"> </v>
      </c>
      <c r="L207" s="87"/>
      <c r="M207" s="84"/>
      <c r="N207" s="84"/>
      <c r="O207" s="84"/>
    </row>
    <row r="208" spans="2:15" x14ac:dyDescent="0.25">
      <c r="B208" s="84"/>
      <c r="C208" s="88" t="str">
        <f>IF(COUNTIF($F$62:$F208,$F208)&gt;1,"Adiantada","")</f>
        <v/>
      </c>
      <c r="D208" s="100"/>
      <c r="E208" s="11"/>
      <c r="F208" s="8"/>
      <c r="G208" s="63"/>
      <c r="H208" s="8"/>
      <c r="I208" s="9"/>
      <c r="J208" s="9"/>
      <c r="K208" s="101" t="str">
        <f t="shared" si="3"/>
        <v xml:space="preserve"> </v>
      </c>
      <c r="L208" s="87"/>
      <c r="M208" s="84"/>
      <c r="N208" s="84"/>
      <c r="O208" s="84"/>
    </row>
    <row r="209" spans="2:15" x14ac:dyDescent="0.25">
      <c r="B209" s="84"/>
      <c r="C209" s="88" t="str">
        <f>IF(COUNTIF($F$62:$F209,$F209)&gt;1,"Adiantada","")</f>
        <v/>
      </c>
      <c r="D209" s="100"/>
      <c r="E209" s="11"/>
      <c r="F209" s="8"/>
      <c r="G209" s="63"/>
      <c r="H209" s="8"/>
      <c r="I209" s="9"/>
      <c r="J209" s="9"/>
      <c r="K209" s="101" t="str">
        <f t="shared" si="3"/>
        <v xml:space="preserve"> </v>
      </c>
      <c r="L209" s="87"/>
      <c r="M209" s="84"/>
      <c r="N209" s="84"/>
      <c r="O209" s="84"/>
    </row>
    <row r="210" spans="2:15" x14ac:dyDescent="0.25">
      <c r="B210" s="84"/>
      <c r="C210" s="88" t="str">
        <f>IF(COUNTIF($F$62:$F210,$F210)&gt;1,"Adiantada","")</f>
        <v/>
      </c>
      <c r="D210" s="100"/>
      <c r="E210" s="11"/>
      <c r="F210" s="8"/>
      <c r="G210" s="63"/>
      <c r="H210" s="8"/>
      <c r="I210" s="9"/>
      <c r="J210" s="9"/>
      <c r="K210" s="101" t="str">
        <f t="shared" si="3"/>
        <v xml:space="preserve"> </v>
      </c>
      <c r="L210" s="87"/>
      <c r="M210" s="84"/>
      <c r="N210" s="84"/>
      <c r="O210" s="84"/>
    </row>
    <row r="211" spans="2:15" x14ac:dyDescent="0.25">
      <c r="B211" s="84"/>
      <c r="C211" s="88" t="str">
        <f>IF(COUNTIF($F$62:$F211,$F211)&gt;1,"Adiantada","")</f>
        <v/>
      </c>
      <c r="D211" s="100"/>
      <c r="E211" s="11"/>
      <c r="F211" s="8"/>
      <c r="G211" s="63"/>
      <c r="H211" s="8"/>
      <c r="I211" s="9"/>
      <c r="J211" s="9"/>
      <c r="K211" s="101" t="str">
        <f t="shared" si="3"/>
        <v xml:space="preserve"> </v>
      </c>
      <c r="L211" s="87"/>
      <c r="M211" s="84"/>
      <c r="N211" s="84"/>
      <c r="O211" s="84"/>
    </row>
    <row r="212" spans="2:15" x14ac:dyDescent="0.25">
      <c r="B212" s="84"/>
      <c r="C212" s="88" t="str">
        <f>IF(COUNTIF($F$62:$F212,$F212)&gt;1,"Adiantada","")</f>
        <v/>
      </c>
      <c r="D212" s="100"/>
      <c r="E212" s="11"/>
      <c r="F212" s="8"/>
      <c r="G212" s="63"/>
      <c r="H212" s="8"/>
      <c r="I212" s="9"/>
      <c r="J212" s="9"/>
      <c r="K212" s="101" t="str">
        <f t="shared" si="3"/>
        <v xml:space="preserve"> </v>
      </c>
      <c r="L212" s="87"/>
      <c r="M212" s="84"/>
      <c r="N212" s="84"/>
      <c r="O212" s="84"/>
    </row>
    <row r="213" spans="2:15" x14ac:dyDescent="0.25">
      <c r="B213" s="84"/>
      <c r="C213" s="88" t="str">
        <f>IF(COUNTIF($F$62:$F213,$F213)&gt;1,"Adiantada","")</f>
        <v/>
      </c>
      <c r="D213" s="100"/>
      <c r="E213" s="11"/>
      <c r="F213" s="8"/>
      <c r="G213" s="63"/>
      <c r="H213" s="8"/>
      <c r="I213" s="9"/>
      <c r="J213" s="9"/>
      <c r="K213" s="101" t="str">
        <f t="shared" si="3"/>
        <v xml:space="preserve"> </v>
      </c>
      <c r="L213" s="87"/>
      <c r="M213" s="84"/>
      <c r="N213" s="84"/>
      <c r="O213" s="84"/>
    </row>
    <row r="214" spans="2:15" x14ac:dyDescent="0.25">
      <c r="B214" s="84"/>
      <c r="C214" s="88" t="str">
        <f>IF(COUNTIF($F$62:$F214,$F214)&gt;1,"Adiantada","")</f>
        <v/>
      </c>
      <c r="D214" s="100"/>
      <c r="E214" s="11"/>
      <c r="F214" s="8"/>
      <c r="G214" s="63"/>
      <c r="H214" s="8"/>
      <c r="I214" s="9"/>
      <c r="J214" s="9"/>
      <c r="K214" s="101" t="str">
        <f t="shared" si="3"/>
        <v xml:space="preserve"> </v>
      </c>
      <c r="L214" s="87"/>
      <c r="M214" s="84"/>
      <c r="N214" s="84"/>
      <c r="O214" s="84"/>
    </row>
    <row r="215" spans="2:15" x14ac:dyDescent="0.25">
      <c r="B215" s="84"/>
      <c r="C215" s="88" t="str">
        <f>IF(COUNTIF($F$62:$F215,$F215)&gt;1,"Adiantada","")</f>
        <v/>
      </c>
      <c r="D215" s="100"/>
      <c r="E215" s="11"/>
      <c r="F215" s="8"/>
      <c r="G215" s="63"/>
      <c r="H215" s="8"/>
      <c r="I215" s="9"/>
      <c r="J215" s="9"/>
      <c r="K215" s="101" t="str">
        <f t="shared" si="3"/>
        <v xml:space="preserve"> </v>
      </c>
      <c r="L215" s="87"/>
      <c r="M215" s="84"/>
      <c r="N215" s="84"/>
      <c r="O215" s="84"/>
    </row>
    <row r="216" spans="2:15" x14ac:dyDescent="0.25">
      <c r="B216" s="84"/>
      <c r="C216" s="88" t="str">
        <f>IF(COUNTIF($F$62:$F216,$F216)&gt;1,"Adiantada","")</f>
        <v/>
      </c>
      <c r="D216" s="100"/>
      <c r="E216" s="11"/>
      <c r="F216" s="8"/>
      <c r="G216" s="63"/>
      <c r="H216" s="8"/>
      <c r="I216" s="9"/>
      <c r="J216" s="9"/>
      <c r="K216" s="101" t="str">
        <f t="shared" si="3"/>
        <v xml:space="preserve"> </v>
      </c>
      <c r="L216" s="87"/>
      <c r="M216" s="84"/>
      <c r="N216" s="84"/>
      <c r="O216" s="84"/>
    </row>
    <row r="217" spans="2:15" x14ac:dyDescent="0.25">
      <c r="B217" s="84"/>
      <c r="C217" s="88" t="str">
        <f>IF(COUNTIF($F$62:$F217,$F217)&gt;1,"Adiantada","")</f>
        <v/>
      </c>
      <c r="D217" s="100"/>
      <c r="E217" s="11"/>
      <c r="F217" s="8"/>
      <c r="G217" s="63"/>
      <c r="H217" s="8"/>
      <c r="I217" s="9"/>
      <c r="J217" s="9"/>
      <c r="K217" s="101" t="str">
        <f t="shared" si="3"/>
        <v xml:space="preserve"> </v>
      </c>
      <c r="L217" s="87"/>
      <c r="M217" s="84"/>
      <c r="N217" s="84"/>
      <c r="O217" s="84"/>
    </row>
    <row r="218" spans="2:15" x14ac:dyDescent="0.25">
      <c r="B218" s="84"/>
      <c r="C218" s="88" t="str">
        <f>IF(COUNTIF($F$62:$F218,$F218)&gt;1,"Adiantada","")</f>
        <v/>
      </c>
      <c r="D218" s="100"/>
      <c r="E218" s="11"/>
      <c r="F218" s="8"/>
      <c r="G218" s="63"/>
      <c r="H218" s="8"/>
      <c r="I218" s="9"/>
      <c r="J218" s="9"/>
      <c r="K218" s="101" t="str">
        <f t="shared" si="3"/>
        <v xml:space="preserve"> </v>
      </c>
      <c r="L218" s="87"/>
      <c r="M218" s="84"/>
      <c r="N218" s="84"/>
      <c r="O218" s="84"/>
    </row>
    <row r="219" spans="2:15" x14ac:dyDescent="0.25">
      <c r="B219" s="84"/>
      <c r="C219" s="88" t="str">
        <f>IF(COUNTIF($F$62:$F219,$F219)&gt;1,"Adiantada","")</f>
        <v/>
      </c>
      <c r="D219" s="100"/>
      <c r="E219" s="11"/>
      <c r="F219" s="8"/>
      <c r="G219" s="63"/>
      <c r="H219" s="8"/>
      <c r="I219" s="9"/>
      <c r="J219" s="9"/>
      <c r="K219" s="101" t="str">
        <f t="shared" si="3"/>
        <v xml:space="preserve"> </v>
      </c>
      <c r="L219" s="87"/>
      <c r="M219" s="84"/>
      <c r="N219" s="84"/>
      <c r="O219" s="84"/>
    </row>
    <row r="220" spans="2:15" x14ac:dyDescent="0.25">
      <c r="B220" s="84"/>
      <c r="C220" s="88" t="str">
        <f>IF(COUNTIF($F$62:$F220,$F220)&gt;1,"Adiantada","")</f>
        <v/>
      </c>
      <c r="D220" s="100"/>
      <c r="E220" s="11"/>
      <c r="F220" s="8"/>
      <c r="G220" s="63"/>
      <c r="H220" s="8"/>
      <c r="I220" s="9"/>
      <c r="J220" s="9"/>
      <c r="K220" s="101" t="str">
        <f t="shared" si="3"/>
        <v xml:space="preserve"> </v>
      </c>
      <c r="L220" s="87"/>
      <c r="M220" s="84"/>
      <c r="N220" s="84"/>
      <c r="O220" s="84"/>
    </row>
    <row r="221" spans="2:15" x14ac:dyDescent="0.25">
      <c r="B221" s="84"/>
      <c r="C221" s="88" t="str">
        <f>IF(COUNTIF($F$62:$F221,$F221)&gt;1,"Adiantada","")</f>
        <v/>
      </c>
      <c r="D221" s="100"/>
      <c r="E221" s="11"/>
      <c r="F221" s="8"/>
      <c r="G221" s="63"/>
      <c r="H221" s="8"/>
      <c r="I221" s="9"/>
      <c r="J221" s="9"/>
      <c r="K221" s="101" t="str">
        <f t="shared" si="3"/>
        <v xml:space="preserve"> </v>
      </c>
      <c r="L221" s="87"/>
      <c r="M221" s="84"/>
      <c r="N221" s="84"/>
      <c r="O221" s="84"/>
    </row>
    <row r="222" spans="2:15" x14ac:dyDescent="0.25">
      <c r="B222" s="84"/>
      <c r="C222" s="88" t="str">
        <f>IF(COUNTIF($F$62:$F222,$F222)&gt;1,"Adiantada","")</f>
        <v/>
      </c>
      <c r="D222" s="100"/>
      <c r="E222" s="11"/>
      <c r="F222" s="8"/>
      <c r="G222" s="63"/>
      <c r="H222" s="8"/>
      <c r="I222" s="9"/>
      <c r="J222" s="9"/>
      <c r="K222" s="101" t="str">
        <f t="shared" si="3"/>
        <v xml:space="preserve"> </v>
      </c>
      <c r="L222" s="87"/>
      <c r="M222" s="84"/>
      <c r="N222" s="84"/>
      <c r="O222" s="84"/>
    </row>
    <row r="223" spans="2:15" x14ac:dyDescent="0.25">
      <c r="B223" s="84"/>
      <c r="C223" s="88" t="str">
        <f>IF(COUNTIF($F$62:$F223,$F223)&gt;1,"Adiantada","")</f>
        <v/>
      </c>
      <c r="D223" s="100"/>
      <c r="E223" s="11"/>
      <c r="F223" s="8"/>
      <c r="G223" s="63"/>
      <c r="H223" s="8"/>
      <c r="I223" s="9"/>
      <c r="J223" s="9"/>
      <c r="K223" s="101" t="str">
        <f t="shared" si="3"/>
        <v xml:space="preserve"> </v>
      </c>
      <c r="L223" s="87"/>
      <c r="M223" s="84"/>
      <c r="N223" s="84"/>
      <c r="O223" s="84"/>
    </row>
    <row r="224" spans="2:15" x14ac:dyDescent="0.25">
      <c r="B224" s="84"/>
      <c r="C224" s="88" t="str">
        <f>IF(COUNTIF($F$62:$F224,$F224)&gt;1,"Adiantada","")</f>
        <v/>
      </c>
      <c r="D224" s="100"/>
      <c r="E224" s="11"/>
      <c r="F224" s="8"/>
      <c r="G224" s="63"/>
      <c r="H224" s="8"/>
      <c r="I224" s="9"/>
      <c r="J224" s="9"/>
      <c r="K224" s="101" t="str">
        <f t="shared" si="3"/>
        <v xml:space="preserve"> </v>
      </c>
      <c r="L224" s="87"/>
      <c r="M224" s="84"/>
      <c r="N224" s="84"/>
      <c r="O224" s="84"/>
    </row>
    <row r="225" spans="2:15" x14ac:dyDescent="0.25">
      <c r="B225" s="84"/>
      <c r="C225" s="88" t="str">
        <f>IF(COUNTIF($F$62:$F225,$F225)&gt;1,"Adiantada","")</f>
        <v/>
      </c>
      <c r="D225" s="100"/>
      <c r="E225" s="11"/>
      <c r="F225" s="8"/>
      <c r="G225" s="63"/>
      <c r="H225" s="8"/>
      <c r="I225" s="9"/>
      <c r="J225" s="9"/>
      <c r="K225" s="101" t="str">
        <f t="shared" si="3"/>
        <v xml:space="preserve"> </v>
      </c>
      <c r="L225" s="87"/>
      <c r="M225" s="84"/>
      <c r="N225" s="84"/>
      <c r="O225" s="84"/>
    </row>
    <row r="226" spans="2:15" x14ac:dyDescent="0.25">
      <c r="B226" s="84"/>
      <c r="C226" s="88" t="str">
        <f>IF(COUNTIF($F$62:$F226,$F226)&gt;1,"Adiantada","")</f>
        <v/>
      </c>
      <c r="D226" s="100"/>
      <c r="E226" s="11"/>
      <c r="F226" s="8"/>
      <c r="G226" s="63"/>
      <c r="H226" s="8"/>
      <c r="I226" s="9"/>
      <c r="J226" s="9"/>
      <c r="K226" s="101" t="str">
        <f t="shared" si="3"/>
        <v xml:space="preserve"> </v>
      </c>
      <c r="L226" s="87"/>
      <c r="M226" s="84"/>
      <c r="N226" s="84"/>
      <c r="O226" s="84"/>
    </row>
    <row r="227" spans="2:15" x14ac:dyDescent="0.25">
      <c r="B227" s="84"/>
      <c r="C227" s="88" t="str">
        <f>IF(COUNTIF($F$62:$F227,$F227)&gt;1,"Adiantada","")</f>
        <v/>
      </c>
      <c r="D227" s="100"/>
      <c r="E227" s="11"/>
      <c r="F227" s="8"/>
      <c r="G227" s="63"/>
      <c r="H227" s="8"/>
      <c r="I227" s="9"/>
      <c r="J227" s="9"/>
      <c r="K227" s="101" t="str">
        <f t="shared" si="3"/>
        <v xml:space="preserve"> </v>
      </c>
      <c r="L227" s="87"/>
      <c r="M227" s="84"/>
      <c r="N227" s="84"/>
      <c r="O227" s="84"/>
    </row>
    <row r="228" spans="2:15" x14ac:dyDescent="0.25">
      <c r="B228" s="84"/>
      <c r="C228" s="88" t="str">
        <f>IF(COUNTIF($F$62:$F228,$F228)&gt;1,"Adiantada","")</f>
        <v/>
      </c>
      <c r="D228" s="100"/>
      <c r="E228" s="11"/>
      <c r="F228" s="8"/>
      <c r="G228" s="63"/>
      <c r="H228" s="8"/>
      <c r="I228" s="9"/>
      <c r="J228" s="9"/>
      <c r="K228" s="101" t="str">
        <f t="shared" si="3"/>
        <v xml:space="preserve"> </v>
      </c>
      <c r="L228" s="87"/>
      <c r="M228" s="84"/>
      <c r="N228" s="84"/>
      <c r="O228" s="84"/>
    </row>
    <row r="229" spans="2:15" x14ac:dyDescent="0.25">
      <c r="B229" s="84"/>
      <c r="C229" s="88" t="str">
        <f>IF(COUNTIF($F$62:$F229,$F229)&gt;1,"Adiantada","")</f>
        <v/>
      </c>
      <c r="D229" s="100"/>
      <c r="E229" s="11"/>
      <c r="F229" s="8"/>
      <c r="G229" s="63"/>
      <c r="H229" s="8"/>
      <c r="I229" s="9"/>
      <c r="J229" s="9"/>
      <c r="K229" s="101" t="str">
        <f t="shared" si="3"/>
        <v xml:space="preserve"> </v>
      </c>
      <c r="L229" s="87"/>
      <c r="M229" s="84"/>
      <c r="N229" s="84"/>
      <c r="O229" s="84"/>
    </row>
    <row r="230" spans="2:15" x14ac:dyDescent="0.25">
      <c r="B230" s="84"/>
      <c r="C230" s="88" t="str">
        <f>IF(COUNTIF($F$62:$F230,$F230)&gt;1,"Adiantada","")</f>
        <v/>
      </c>
      <c r="D230" s="100"/>
      <c r="E230" s="11"/>
      <c r="F230" s="8"/>
      <c r="G230" s="63"/>
      <c r="H230" s="8"/>
      <c r="I230" s="9"/>
      <c r="J230" s="9"/>
      <c r="K230" s="101" t="str">
        <f t="shared" si="3"/>
        <v xml:space="preserve"> </v>
      </c>
      <c r="L230" s="87"/>
      <c r="M230" s="84"/>
      <c r="N230" s="84"/>
      <c r="O230" s="84"/>
    </row>
    <row r="231" spans="2:15" x14ac:dyDescent="0.25">
      <c r="B231" s="84"/>
      <c r="C231" s="88" t="str">
        <f>IF(COUNTIF($F$62:$F231,$F231)&gt;1,"Adiantada","")</f>
        <v/>
      </c>
      <c r="D231" s="100"/>
      <c r="E231" s="11"/>
      <c r="F231" s="8"/>
      <c r="G231" s="63"/>
      <c r="H231" s="8"/>
      <c r="I231" s="9"/>
      <c r="J231" s="9"/>
      <c r="K231" s="101" t="str">
        <f t="shared" si="3"/>
        <v xml:space="preserve"> </v>
      </c>
      <c r="L231" s="87"/>
      <c r="M231" s="84"/>
      <c r="N231" s="84"/>
      <c r="O231" s="84"/>
    </row>
    <row r="232" spans="2:15" x14ac:dyDescent="0.25">
      <c r="B232" s="84"/>
      <c r="C232" s="88" t="str">
        <f>IF(COUNTIF($F$62:$F232,$F232)&gt;1,"Adiantada","")</f>
        <v/>
      </c>
      <c r="D232" s="100"/>
      <c r="E232" s="11"/>
      <c r="F232" s="8"/>
      <c r="G232" s="63"/>
      <c r="H232" s="8"/>
      <c r="I232" s="9"/>
      <c r="J232" s="9"/>
      <c r="K232" s="101" t="str">
        <f t="shared" si="3"/>
        <v xml:space="preserve"> </v>
      </c>
      <c r="L232" s="87"/>
      <c r="M232" s="84"/>
      <c r="N232" s="84"/>
      <c r="O232" s="84"/>
    </row>
    <row r="233" spans="2:15" x14ac:dyDescent="0.25">
      <c r="B233" s="84"/>
      <c r="C233" s="88" t="str">
        <f>IF(COUNTIF($F$62:$F233,$F233)&gt;1,"Adiantada","")</f>
        <v/>
      </c>
      <c r="D233" s="100"/>
      <c r="E233" s="11"/>
      <c r="F233" s="8"/>
      <c r="G233" s="63"/>
      <c r="H233" s="8"/>
      <c r="I233" s="9"/>
      <c r="J233" s="9"/>
      <c r="K233" s="101" t="str">
        <f t="shared" si="3"/>
        <v xml:space="preserve"> </v>
      </c>
      <c r="L233" s="87"/>
      <c r="M233" s="84"/>
      <c r="N233" s="84"/>
      <c r="O233" s="84"/>
    </row>
    <row r="234" spans="2:15" x14ac:dyDescent="0.25">
      <c r="B234" s="84"/>
      <c r="C234" s="88" t="str">
        <f>IF(COUNTIF($F$62:$F234,$F234)&gt;1,"Adiantada","")</f>
        <v/>
      </c>
      <c r="D234" s="100"/>
      <c r="E234" s="11"/>
      <c r="F234" s="8"/>
      <c r="G234" s="63"/>
      <c r="H234" s="8"/>
      <c r="I234" s="9"/>
      <c r="J234" s="9"/>
      <c r="K234" s="101" t="str">
        <f t="shared" si="3"/>
        <v xml:space="preserve"> </v>
      </c>
      <c r="L234" s="87"/>
      <c r="M234" s="84"/>
      <c r="N234" s="84"/>
      <c r="O234" s="84"/>
    </row>
    <row r="235" spans="2:15" x14ac:dyDescent="0.25">
      <c r="B235" s="84"/>
      <c r="C235" s="88" t="str">
        <f>IF(COUNTIF($F$62:$F235,$F235)&gt;1,"Adiantada","")</f>
        <v/>
      </c>
      <c r="D235" s="100"/>
      <c r="E235" s="11"/>
      <c r="F235" s="8"/>
      <c r="G235" s="63"/>
      <c r="H235" s="8"/>
      <c r="I235" s="9"/>
      <c r="J235" s="9"/>
      <c r="K235" s="101" t="str">
        <f t="shared" si="3"/>
        <v xml:space="preserve"> </v>
      </c>
      <c r="L235" s="87"/>
      <c r="M235" s="84"/>
      <c r="N235" s="84"/>
      <c r="O235" s="84"/>
    </row>
    <row r="236" spans="2:15" x14ac:dyDescent="0.25">
      <c r="B236" s="84"/>
      <c r="C236" s="88" t="str">
        <f>IF(COUNTIF($F$62:$F236,$F236)&gt;1,"Adiantada","")</f>
        <v/>
      </c>
      <c r="D236" s="100"/>
      <c r="E236" s="11"/>
      <c r="F236" s="8"/>
      <c r="G236" s="63"/>
      <c r="H236" s="8"/>
      <c r="I236" s="9"/>
      <c r="J236" s="9"/>
      <c r="K236" s="101" t="str">
        <f t="shared" si="3"/>
        <v xml:space="preserve"> </v>
      </c>
      <c r="L236" s="87"/>
      <c r="M236" s="84"/>
      <c r="N236" s="84"/>
      <c r="O236" s="84"/>
    </row>
    <row r="237" spans="2:15" x14ac:dyDescent="0.25">
      <c r="B237" s="84"/>
      <c r="C237" s="88" t="str">
        <f>IF(COUNTIF($F$62:$F237,$F237)&gt;1,"Adiantada","")</f>
        <v/>
      </c>
      <c r="D237" s="100"/>
      <c r="E237" s="11"/>
      <c r="F237" s="8"/>
      <c r="G237" s="63"/>
      <c r="H237" s="8"/>
      <c r="I237" s="9"/>
      <c r="J237" s="9"/>
      <c r="K237" s="101" t="str">
        <f t="shared" si="3"/>
        <v xml:space="preserve"> </v>
      </c>
      <c r="L237" s="87"/>
      <c r="M237" s="84"/>
      <c r="N237" s="84"/>
      <c r="O237" s="84"/>
    </row>
    <row r="238" spans="2:15" x14ac:dyDescent="0.25">
      <c r="B238" s="84"/>
      <c r="C238" s="88" t="str">
        <f>IF(COUNTIF($F$62:$F238,$F238)&gt;1,"Adiantada","")</f>
        <v/>
      </c>
      <c r="D238" s="100"/>
      <c r="E238" s="11"/>
      <c r="F238" s="8"/>
      <c r="G238" s="63"/>
      <c r="H238" s="8"/>
      <c r="I238" s="9"/>
      <c r="J238" s="9"/>
      <c r="K238" s="101" t="str">
        <f t="shared" si="3"/>
        <v xml:space="preserve"> </v>
      </c>
      <c r="L238" s="87"/>
      <c r="M238" s="84"/>
      <c r="N238" s="84"/>
      <c r="O238" s="84"/>
    </row>
    <row r="239" spans="2:15" x14ac:dyDescent="0.25">
      <c r="B239" s="84"/>
      <c r="C239" s="88" t="str">
        <f>IF(COUNTIF($F$62:$F239,$F239)&gt;1,"Adiantada","")</f>
        <v/>
      </c>
      <c r="D239" s="100"/>
      <c r="E239" s="11"/>
      <c r="F239" s="8"/>
      <c r="G239" s="63"/>
      <c r="H239" s="8"/>
      <c r="I239" s="9"/>
      <c r="J239" s="9"/>
      <c r="K239" s="101" t="str">
        <f t="shared" si="3"/>
        <v xml:space="preserve"> </v>
      </c>
      <c r="L239" s="87"/>
      <c r="M239" s="84"/>
      <c r="N239" s="84"/>
      <c r="O239" s="84"/>
    </row>
    <row r="240" spans="2:15" x14ac:dyDescent="0.25">
      <c r="B240" s="84"/>
      <c r="C240" s="88" t="str">
        <f>IF(COUNTIF($F$62:$F240,$F240)&gt;1,"Adiantada","")</f>
        <v/>
      </c>
      <c r="D240" s="100"/>
      <c r="E240" s="11"/>
      <c r="F240" s="8"/>
      <c r="G240" s="63"/>
      <c r="H240" s="8"/>
      <c r="I240" s="9"/>
      <c r="J240" s="9"/>
      <c r="K240" s="101" t="str">
        <f t="shared" si="3"/>
        <v xml:space="preserve"> </v>
      </c>
      <c r="L240" s="87"/>
      <c r="M240" s="84"/>
      <c r="N240" s="84"/>
      <c r="O240" s="84"/>
    </row>
    <row r="241" spans="2:15" x14ac:dyDescent="0.25">
      <c r="B241" s="84"/>
      <c r="C241" s="88" t="str">
        <f>IF(COUNTIF($F$62:$F241,$F241)&gt;1,"Adiantada","")</f>
        <v/>
      </c>
      <c r="D241" s="100"/>
      <c r="E241" s="11"/>
      <c r="F241" s="8"/>
      <c r="G241" s="63"/>
      <c r="H241" s="8"/>
      <c r="I241" s="9"/>
      <c r="J241" s="9"/>
      <c r="K241" s="101" t="str">
        <f t="shared" si="3"/>
        <v xml:space="preserve"> </v>
      </c>
      <c r="L241" s="87"/>
      <c r="M241" s="84"/>
      <c r="N241" s="84"/>
      <c r="O241" s="84"/>
    </row>
    <row r="242" spans="2:15" x14ac:dyDescent="0.25">
      <c r="B242" s="84"/>
      <c r="C242" s="88" t="str">
        <f>IF(COUNTIF($F$62:$F242,$F242)&gt;1,"Adiantada","")</f>
        <v/>
      </c>
      <c r="D242" s="100"/>
      <c r="E242" s="11"/>
      <c r="F242" s="8"/>
      <c r="G242" s="63"/>
      <c r="H242" s="8"/>
      <c r="I242" s="9"/>
      <c r="J242" s="9"/>
      <c r="K242" s="101" t="str">
        <f t="shared" si="3"/>
        <v xml:space="preserve"> </v>
      </c>
      <c r="L242" s="87"/>
      <c r="M242" s="84"/>
      <c r="N242" s="84"/>
      <c r="O242" s="84"/>
    </row>
    <row r="243" spans="2:15" x14ac:dyDescent="0.25">
      <c r="B243" s="84"/>
      <c r="C243" s="88" t="str">
        <f>IF(COUNTIF($F$62:$F243,$F243)&gt;1,"Adiantada","")</f>
        <v/>
      </c>
      <c r="D243" s="100"/>
      <c r="E243" s="11"/>
      <c r="F243" s="8"/>
      <c r="G243" s="63"/>
      <c r="H243" s="8"/>
      <c r="I243" s="9"/>
      <c r="J243" s="9"/>
      <c r="K243" s="101" t="str">
        <f t="shared" si="3"/>
        <v xml:space="preserve"> </v>
      </c>
      <c r="L243" s="87"/>
      <c r="M243" s="84"/>
      <c r="N243" s="84"/>
      <c r="O243" s="84"/>
    </row>
    <row r="244" spans="2:15" x14ac:dyDescent="0.25">
      <c r="B244" s="84"/>
      <c r="C244" s="88" t="str">
        <f>IF(COUNTIF($F$62:$F244,$F244)&gt;1,"Adiantada","")</f>
        <v/>
      </c>
      <c r="D244" s="100"/>
      <c r="E244" s="11"/>
      <c r="F244" s="8"/>
      <c r="G244" s="63"/>
      <c r="H244" s="8"/>
      <c r="I244" s="9"/>
      <c r="J244" s="9"/>
      <c r="K244" s="101" t="str">
        <f t="shared" si="3"/>
        <v xml:space="preserve"> </v>
      </c>
      <c r="L244" s="87"/>
      <c r="M244" s="84"/>
      <c r="N244" s="84"/>
      <c r="O244" s="84"/>
    </row>
    <row r="245" spans="2:15" x14ac:dyDescent="0.25">
      <c r="B245" s="84"/>
      <c r="C245" s="88" t="str">
        <f>IF(COUNTIF($F$62:$F245,$F245)&gt;1,"Adiantada","")</f>
        <v/>
      </c>
      <c r="D245" s="100"/>
      <c r="E245" s="11"/>
      <c r="F245" s="8"/>
      <c r="G245" s="63"/>
      <c r="H245" s="8"/>
      <c r="I245" s="9"/>
      <c r="J245" s="9"/>
      <c r="K245" s="101" t="str">
        <f t="shared" si="3"/>
        <v xml:space="preserve"> </v>
      </c>
      <c r="L245" s="87"/>
      <c r="M245" s="84"/>
      <c r="N245" s="84"/>
      <c r="O245" s="84"/>
    </row>
    <row r="246" spans="2:15" x14ac:dyDescent="0.25">
      <c r="B246" s="84"/>
      <c r="C246" s="88" t="str">
        <f>IF(COUNTIF($F$62:$F246,$F246)&gt;1,"Adiantada","")</f>
        <v/>
      </c>
      <c r="D246" s="100"/>
      <c r="E246" s="11"/>
      <c r="F246" s="8"/>
      <c r="G246" s="63"/>
      <c r="H246" s="8"/>
      <c r="I246" s="9"/>
      <c r="J246" s="9"/>
      <c r="K246" s="101" t="str">
        <f t="shared" si="3"/>
        <v xml:space="preserve"> </v>
      </c>
      <c r="L246" s="87"/>
      <c r="M246" s="84"/>
      <c r="N246" s="84"/>
      <c r="O246" s="84"/>
    </row>
    <row r="247" spans="2:15" x14ac:dyDescent="0.25">
      <c r="B247" s="84"/>
      <c r="C247" s="88" t="str">
        <f>IF(COUNTIF($F$62:$F247,$F247)&gt;1,"Adiantada","")</f>
        <v/>
      </c>
      <c r="D247" s="100"/>
      <c r="E247" s="11"/>
      <c r="F247" s="8"/>
      <c r="G247" s="63"/>
      <c r="H247" s="8"/>
      <c r="I247" s="9"/>
      <c r="J247" s="9"/>
      <c r="K247" s="101" t="str">
        <f t="shared" si="3"/>
        <v xml:space="preserve"> </v>
      </c>
      <c r="L247" s="87"/>
      <c r="M247" s="84"/>
      <c r="N247" s="84"/>
      <c r="O247" s="84"/>
    </row>
    <row r="248" spans="2:15" x14ac:dyDescent="0.25">
      <c r="B248" s="84"/>
      <c r="C248" s="88" t="str">
        <f>IF(COUNTIF($F$62:$F248,$F248)&gt;1,"Adiantada","")</f>
        <v/>
      </c>
      <c r="D248" s="100"/>
      <c r="E248" s="11"/>
      <c r="F248" s="8"/>
      <c r="G248" s="63"/>
      <c r="H248" s="8"/>
      <c r="I248" s="9"/>
      <c r="J248" s="9"/>
      <c r="K248" s="101" t="str">
        <f t="shared" si="3"/>
        <v xml:space="preserve"> </v>
      </c>
      <c r="L248" s="87"/>
      <c r="M248" s="84"/>
      <c r="N248" s="84"/>
      <c r="O248" s="84"/>
    </row>
    <row r="249" spans="2:15" x14ac:dyDescent="0.25">
      <c r="B249" s="84"/>
      <c r="C249" s="88" t="str">
        <f>IF(COUNTIF($F$62:$F249,$F249)&gt;1,"Adiantada","")</f>
        <v/>
      </c>
      <c r="D249" s="100"/>
      <c r="E249" s="11"/>
      <c r="F249" s="8"/>
      <c r="G249" s="63"/>
      <c r="H249" s="8"/>
      <c r="I249" s="9"/>
      <c r="J249" s="9"/>
      <c r="K249" s="101" t="str">
        <f t="shared" si="3"/>
        <v xml:space="preserve"> </v>
      </c>
      <c r="L249" s="87"/>
      <c r="M249" s="84"/>
      <c r="N249" s="84"/>
      <c r="O249" s="84"/>
    </row>
    <row r="250" spans="2:15" x14ac:dyDescent="0.25">
      <c r="B250" s="84"/>
      <c r="C250" s="88" t="str">
        <f>IF(COUNTIF($F$62:$F250,$F250)&gt;1,"Adiantada","")</f>
        <v/>
      </c>
      <c r="D250" s="100"/>
      <c r="E250" s="11"/>
      <c r="F250" s="8"/>
      <c r="G250" s="63"/>
      <c r="H250" s="8"/>
      <c r="I250" s="9"/>
      <c r="J250" s="9"/>
      <c r="K250" s="101" t="str">
        <f t="shared" si="3"/>
        <v xml:space="preserve"> </v>
      </c>
      <c r="L250" s="87"/>
      <c r="M250" s="84"/>
      <c r="N250" s="84"/>
      <c r="O250" s="84"/>
    </row>
    <row r="251" spans="2:15" x14ac:dyDescent="0.25">
      <c r="B251" s="84"/>
      <c r="C251" s="88" t="str">
        <f>IF(COUNTIF($F$62:$F251,$F251)&gt;1,"Adiantada","")</f>
        <v/>
      </c>
      <c r="D251" s="100"/>
      <c r="E251" s="11"/>
      <c r="F251" s="8"/>
      <c r="G251" s="63"/>
      <c r="H251" s="8"/>
      <c r="I251" s="9"/>
      <c r="J251" s="9"/>
      <c r="K251" s="101" t="str">
        <f t="shared" si="3"/>
        <v xml:space="preserve"> </v>
      </c>
      <c r="L251" s="87"/>
      <c r="M251" s="84"/>
      <c r="N251" s="84"/>
      <c r="O251" s="84"/>
    </row>
    <row r="252" spans="2:15" x14ac:dyDescent="0.25">
      <c r="B252" s="84"/>
      <c r="C252" s="88" t="str">
        <f>IF(COUNTIF($F$62:$F252,$F252)&gt;1,"Adiantada","")</f>
        <v/>
      </c>
      <c r="D252" s="100"/>
      <c r="E252" s="11"/>
      <c r="F252" s="8"/>
      <c r="G252" s="63"/>
      <c r="H252" s="8"/>
      <c r="I252" s="9"/>
      <c r="J252" s="9"/>
      <c r="K252" s="101" t="str">
        <f t="shared" si="3"/>
        <v xml:space="preserve"> </v>
      </c>
      <c r="L252" s="87"/>
      <c r="M252" s="84"/>
      <c r="N252" s="84"/>
      <c r="O252" s="84"/>
    </row>
    <row r="253" spans="2:15" x14ac:dyDescent="0.25">
      <c r="B253" s="84"/>
      <c r="C253" s="88" t="str">
        <f>IF(COUNTIF($F$62:$F253,$F253)&gt;1,"Adiantada","")</f>
        <v/>
      </c>
      <c r="D253" s="100"/>
      <c r="E253" s="11"/>
      <c r="F253" s="8"/>
      <c r="G253" s="63"/>
      <c r="H253" s="8"/>
      <c r="I253" s="9"/>
      <c r="J253" s="9"/>
      <c r="K253" s="101" t="str">
        <f t="shared" si="3"/>
        <v xml:space="preserve"> </v>
      </c>
      <c r="L253" s="87"/>
      <c r="M253" s="84"/>
      <c r="N253" s="84"/>
      <c r="O253" s="84"/>
    </row>
    <row r="254" spans="2:15" x14ac:dyDescent="0.25">
      <c r="B254" s="84"/>
      <c r="C254" s="88" t="str">
        <f>IF(COUNTIF($F$62:$F254,$F254)&gt;1,"Adiantada","")</f>
        <v/>
      </c>
      <c r="D254" s="100"/>
      <c r="E254" s="11"/>
      <c r="F254" s="8"/>
      <c r="G254" s="63"/>
      <c r="H254" s="8"/>
      <c r="I254" s="9"/>
      <c r="J254" s="9"/>
      <c r="K254" s="101" t="str">
        <f t="shared" si="3"/>
        <v xml:space="preserve"> </v>
      </c>
      <c r="L254" s="87"/>
      <c r="M254" s="84"/>
      <c r="N254" s="84"/>
      <c r="O254" s="84"/>
    </row>
    <row r="255" spans="2:15" x14ac:dyDescent="0.25">
      <c r="B255" s="84"/>
      <c r="C255" s="88" t="str">
        <f>IF(COUNTIF($F$62:$F255,$F255)&gt;1,"Adiantada","")</f>
        <v/>
      </c>
      <c r="D255" s="100"/>
      <c r="E255" s="11"/>
      <c r="F255" s="8"/>
      <c r="G255" s="63"/>
      <c r="H255" s="8"/>
      <c r="I255" s="9"/>
      <c r="J255" s="9"/>
      <c r="K255" s="101" t="str">
        <f t="shared" ref="K255:K318" si="4">IFERROR(IF($J255&lt;&gt;"",$H255/$J255," "),"")</f>
        <v xml:space="preserve"> </v>
      </c>
      <c r="L255" s="87"/>
      <c r="M255" s="84"/>
      <c r="N255" s="84"/>
      <c r="O255" s="84"/>
    </row>
    <row r="256" spans="2:15" x14ac:dyDescent="0.25">
      <c r="B256" s="84"/>
      <c r="C256" s="88" t="str">
        <f>IF(COUNTIF($F$62:$F256,$F256)&gt;1,"Adiantada","")</f>
        <v/>
      </c>
      <c r="D256" s="100"/>
      <c r="E256" s="11"/>
      <c r="F256" s="8"/>
      <c r="G256" s="63"/>
      <c r="H256" s="8"/>
      <c r="I256" s="9"/>
      <c r="J256" s="9"/>
      <c r="K256" s="101" t="str">
        <f t="shared" si="4"/>
        <v xml:space="preserve"> </v>
      </c>
      <c r="L256" s="87"/>
      <c r="M256" s="84"/>
      <c r="N256" s="84"/>
      <c r="O256" s="84"/>
    </row>
    <row r="257" spans="2:15" x14ac:dyDescent="0.25">
      <c r="B257" s="84"/>
      <c r="C257" s="88" t="str">
        <f>IF(COUNTIF($F$62:$F257,$F257)&gt;1,"Adiantada","")</f>
        <v/>
      </c>
      <c r="D257" s="100"/>
      <c r="E257" s="11"/>
      <c r="F257" s="8"/>
      <c r="G257" s="63"/>
      <c r="H257" s="8"/>
      <c r="I257" s="9"/>
      <c r="J257" s="9"/>
      <c r="K257" s="101" t="str">
        <f t="shared" si="4"/>
        <v xml:space="preserve"> </v>
      </c>
      <c r="L257" s="87"/>
      <c r="M257" s="84"/>
      <c r="N257" s="84"/>
      <c r="O257" s="84"/>
    </row>
    <row r="258" spans="2:15" x14ac:dyDescent="0.25">
      <c r="B258" s="84"/>
      <c r="C258" s="88" t="str">
        <f>IF(COUNTIF($F$62:$F258,$F258)&gt;1,"Adiantada","")</f>
        <v/>
      </c>
      <c r="D258" s="100"/>
      <c r="E258" s="11"/>
      <c r="F258" s="8"/>
      <c r="G258" s="63"/>
      <c r="H258" s="8"/>
      <c r="I258" s="9"/>
      <c r="J258" s="9"/>
      <c r="K258" s="101" t="str">
        <f t="shared" si="4"/>
        <v xml:space="preserve"> </v>
      </c>
      <c r="L258" s="87"/>
      <c r="M258" s="84"/>
      <c r="N258" s="84"/>
      <c r="O258" s="84"/>
    </row>
    <row r="259" spans="2:15" x14ac:dyDescent="0.25">
      <c r="B259" s="84"/>
      <c r="C259" s="88" t="str">
        <f>IF(COUNTIF($F$62:$F259,$F259)&gt;1,"Adiantada","")</f>
        <v/>
      </c>
      <c r="D259" s="100"/>
      <c r="E259" s="11"/>
      <c r="F259" s="8"/>
      <c r="G259" s="63"/>
      <c r="H259" s="8"/>
      <c r="I259" s="9"/>
      <c r="J259" s="9"/>
      <c r="K259" s="101" t="str">
        <f t="shared" si="4"/>
        <v xml:space="preserve"> </v>
      </c>
      <c r="L259" s="87"/>
      <c r="M259" s="84"/>
      <c r="N259" s="84"/>
      <c r="O259" s="84"/>
    </row>
    <row r="260" spans="2:15" x14ac:dyDescent="0.25">
      <c r="B260" s="84"/>
      <c r="C260" s="88" t="str">
        <f>IF(COUNTIF($F$62:$F260,$F260)&gt;1,"Adiantada","")</f>
        <v/>
      </c>
      <c r="D260" s="100"/>
      <c r="E260" s="11"/>
      <c r="F260" s="8"/>
      <c r="G260" s="63"/>
      <c r="H260" s="8"/>
      <c r="I260" s="9"/>
      <c r="J260" s="9"/>
      <c r="K260" s="101" t="str">
        <f t="shared" si="4"/>
        <v xml:space="preserve"> </v>
      </c>
      <c r="L260" s="87"/>
      <c r="M260" s="84"/>
      <c r="N260" s="84"/>
      <c r="O260" s="84"/>
    </row>
    <row r="261" spans="2:15" x14ac:dyDescent="0.25">
      <c r="B261" s="84"/>
      <c r="C261" s="88" t="str">
        <f>IF(COUNTIF($F$62:$F261,$F261)&gt;1,"Adiantada","")</f>
        <v/>
      </c>
      <c r="D261" s="100"/>
      <c r="E261" s="11"/>
      <c r="F261" s="8"/>
      <c r="G261" s="63"/>
      <c r="H261" s="8"/>
      <c r="I261" s="9"/>
      <c r="J261" s="9"/>
      <c r="K261" s="101" t="str">
        <f t="shared" si="4"/>
        <v xml:space="preserve"> </v>
      </c>
      <c r="L261" s="87"/>
      <c r="M261" s="84"/>
      <c r="N261" s="84"/>
      <c r="O261" s="84"/>
    </row>
    <row r="262" spans="2:15" x14ac:dyDescent="0.25">
      <c r="B262" s="84"/>
      <c r="C262" s="88" t="str">
        <f>IF(COUNTIF($F$62:$F262,$F262)&gt;1,"Adiantada","")</f>
        <v/>
      </c>
      <c r="D262" s="100"/>
      <c r="E262" s="11"/>
      <c r="F262" s="8"/>
      <c r="G262" s="63"/>
      <c r="H262" s="8"/>
      <c r="I262" s="9"/>
      <c r="J262" s="9"/>
      <c r="K262" s="101" t="str">
        <f t="shared" si="4"/>
        <v xml:space="preserve"> </v>
      </c>
      <c r="L262" s="87"/>
      <c r="M262" s="84"/>
      <c r="N262" s="84"/>
      <c r="O262" s="84"/>
    </row>
    <row r="263" spans="2:15" x14ac:dyDescent="0.25">
      <c r="B263" s="84"/>
      <c r="C263" s="88" t="str">
        <f>IF(COUNTIF($F$62:$F263,$F263)&gt;1,"Adiantada","")</f>
        <v/>
      </c>
      <c r="D263" s="100"/>
      <c r="E263" s="11"/>
      <c r="F263" s="8"/>
      <c r="G263" s="63"/>
      <c r="H263" s="8"/>
      <c r="I263" s="9"/>
      <c r="J263" s="9"/>
      <c r="K263" s="101" t="str">
        <f t="shared" si="4"/>
        <v xml:space="preserve"> </v>
      </c>
      <c r="L263" s="87"/>
      <c r="M263" s="84"/>
      <c r="N263" s="84"/>
      <c r="O263" s="84"/>
    </row>
    <row r="264" spans="2:15" x14ac:dyDescent="0.25">
      <c r="B264" s="84"/>
      <c r="C264" s="88" t="str">
        <f>IF(COUNTIF($F$62:$F264,$F264)&gt;1,"Adiantada","")</f>
        <v/>
      </c>
      <c r="D264" s="100"/>
      <c r="E264" s="11"/>
      <c r="F264" s="8"/>
      <c r="G264" s="63"/>
      <c r="H264" s="8"/>
      <c r="I264" s="9"/>
      <c r="J264" s="9"/>
      <c r="K264" s="101" t="str">
        <f t="shared" si="4"/>
        <v xml:space="preserve"> </v>
      </c>
      <c r="L264" s="87"/>
      <c r="M264" s="84"/>
      <c r="N264" s="84"/>
      <c r="O264" s="84"/>
    </row>
    <row r="265" spans="2:15" x14ac:dyDescent="0.25">
      <c r="B265" s="84"/>
      <c r="C265" s="88" t="str">
        <f>IF(COUNTIF($F$62:$F265,$F265)&gt;1,"Adiantada","")</f>
        <v/>
      </c>
      <c r="D265" s="100"/>
      <c r="E265" s="11"/>
      <c r="F265" s="8"/>
      <c r="G265" s="63"/>
      <c r="H265" s="8"/>
      <c r="I265" s="9"/>
      <c r="J265" s="9"/>
      <c r="K265" s="101" t="str">
        <f t="shared" si="4"/>
        <v xml:space="preserve"> </v>
      </c>
      <c r="L265" s="87"/>
      <c r="M265" s="84"/>
      <c r="N265" s="84"/>
      <c r="O265" s="84"/>
    </row>
    <row r="266" spans="2:15" x14ac:dyDescent="0.25">
      <c r="B266" s="84"/>
      <c r="C266" s="88" t="str">
        <f>IF(COUNTIF($F$62:$F266,$F266)&gt;1,"Adiantada","")</f>
        <v/>
      </c>
      <c r="D266" s="100"/>
      <c r="E266" s="11"/>
      <c r="F266" s="8"/>
      <c r="G266" s="63"/>
      <c r="H266" s="8"/>
      <c r="I266" s="9"/>
      <c r="J266" s="9"/>
      <c r="K266" s="101" t="str">
        <f t="shared" si="4"/>
        <v xml:space="preserve"> </v>
      </c>
      <c r="L266" s="87"/>
      <c r="M266" s="84"/>
      <c r="N266" s="84"/>
      <c r="O266" s="84"/>
    </row>
    <row r="267" spans="2:15" x14ac:dyDescent="0.25">
      <c r="B267" s="84"/>
      <c r="C267" s="88" t="str">
        <f>IF(COUNTIF($F$62:$F267,$F267)&gt;1,"Adiantada","")</f>
        <v/>
      </c>
      <c r="D267" s="100"/>
      <c r="E267" s="11"/>
      <c r="F267" s="8"/>
      <c r="G267" s="63"/>
      <c r="H267" s="8"/>
      <c r="I267" s="9"/>
      <c r="J267" s="9"/>
      <c r="K267" s="101" t="str">
        <f t="shared" si="4"/>
        <v xml:space="preserve"> </v>
      </c>
      <c r="L267" s="87"/>
      <c r="M267" s="84"/>
      <c r="N267" s="84"/>
      <c r="O267" s="84"/>
    </row>
    <row r="268" spans="2:15" x14ac:dyDescent="0.25">
      <c r="B268" s="84"/>
      <c r="C268" s="88" t="str">
        <f>IF(COUNTIF($F$62:$F268,$F268)&gt;1,"Adiantada","")</f>
        <v/>
      </c>
      <c r="D268" s="100"/>
      <c r="E268" s="11"/>
      <c r="F268" s="8"/>
      <c r="G268" s="63"/>
      <c r="H268" s="8"/>
      <c r="I268" s="9"/>
      <c r="J268" s="9"/>
      <c r="K268" s="101" t="str">
        <f t="shared" si="4"/>
        <v xml:space="preserve"> </v>
      </c>
      <c r="L268" s="87"/>
      <c r="M268" s="84"/>
      <c r="N268" s="84"/>
      <c r="O268" s="84"/>
    </row>
    <row r="269" spans="2:15" x14ac:dyDescent="0.25">
      <c r="B269" s="84"/>
      <c r="C269" s="88" t="str">
        <f>IF(COUNTIF($F$62:$F269,$F269)&gt;1,"Adiantada","")</f>
        <v/>
      </c>
      <c r="D269" s="100"/>
      <c r="E269" s="11"/>
      <c r="F269" s="8"/>
      <c r="G269" s="63"/>
      <c r="H269" s="8"/>
      <c r="I269" s="9"/>
      <c r="J269" s="9"/>
      <c r="K269" s="101" t="str">
        <f t="shared" si="4"/>
        <v xml:space="preserve"> </v>
      </c>
      <c r="L269" s="87"/>
      <c r="M269" s="84"/>
      <c r="N269" s="84"/>
      <c r="O269" s="84"/>
    </row>
    <row r="270" spans="2:15" x14ac:dyDescent="0.25">
      <c r="B270" s="84"/>
      <c r="C270" s="88" t="str">
        <f>IF(COUNTIF($F$62:$F270,$F270)&gt;1,"Adiantada","")</f>
        <v/>
      </c>
      <c r="D270" s="100"/>
      <c r="E270" s="11"/>
      <c r="F270" s="8"/>
      <c r="G270" s="63"/>
      <c r="H270" s="8"/>
      <c r="I270" s="9"/>
      <c r="J270" s="9"/>
      <c r="K270" s="101" t="str">
        <f t="shared" si="4"/>
        <v xml:space="preserve"> </v>
      </c>
      <c r="L270" s="87"/>
      <c r="M270" s="84"/>
      <c r="N270" s="84"/>
      <c r="O270" s="84"/>
    </row>
    <row r="271" spans="2:15" x14ac:dyDescent="0.25">
      <c r="B271" s="84"/>
      <c r="C271" s="88" t="str">
        <f>IF(COUNTIF($F$62:$F271,$F271)&gt;1,"Adiantada","")</f>
        <v/>
      </c>
      <c r="D271" s="100"/>
      <c r="E271" s="11"/>
      <c r="F271" s="8"/>
      <c r="G271" s="63"/>
      <c r="H271" s="8"/>
      <c r="I271" s="9"/>
      <c r="J271" s="9"/>
      <c r="K271" s="101" t="str">
        <f t="shared" si="4"/>
        <v xml:space="preserve"> </v>
      </c>
      <c r="L271" s="87"/>
      <c r="M271" s="84"/>
      <c r="N271" s="84"/>
      <c r="O271" s="84"/>
    </row>
    <row r="272" spans="2:15" x14ac:dyDescent="0.25">
      <c r="B272" s="84"/>
      <c r="C272" s="88" t="str">
        <f>IF(COUNTIF($F$62:$F272,$F272)&gt;1,"Adiantada","")</f>
        <v/>
      </c>
      <c r="D272" s="100"/>
      <c r="E272" s="11"/>
      <c r="F272" s="8"/>
      <c r="G272" s="63"/>
      <c r="H272" s="8"/>
      <c r="I272" s="9"/>
      <c r="J272" s="9"/>
      <c r="K272" s="101" t="str">
        <f t="shared" si="4"/>
        <v xml:space="preserve"> </v>
      </c>
      <c r="L272" s="87"/>
      <c r="M272" s="84"/>
      <c r="N272" s="84"/>
      <c r="O272" s="84"/>
    </row>
    <row r="273" spans="2:15" x14ac:dyDescent="0.25">
      <c r="B273" s="84"/>
      <c r="C273" s="88" t="str">
        <f>IF(COUNTIF($F$62:$F273,$F273)&gt;1,"Adiantada","")</f>
        <v/>
      </c>
      <c r="D273" s="100"/>
      <c r="E273" s="11"/>
      <c r="F273" s="8"/>
      <c r="G273" s="63"/>
      <c r="H273" s="8"/>
      <c r="I273" s="9"/>
      <c r="J273" s="9"/>
      <c r="K273" s="101" t="str">
        <f t="shared" si="4"/>
        <v xml:space="preserve"> </v>
      </c>
      <c r="L273" s="87"/>
      <c r="M273" s="84"/>
      <c r="N273" s="84"/>
      <c r="O273" s="84"/>
    </row>
    <row r="274" spans="2:15" x14ac:dyDescent="0.25">
      <c r="B274" s="84"/>
      <c r="C274" s="88" t="str">
        <f>IF(COUNTIF($F$62:$F274,$F274)&gt;1,"Adiantada","")</f>
        <v/>
      </c>
      <c r="D274" s="100"/>
      <c r="E274" s="11"/>
      <c r="F274" s="8"/>
      <c r="G274" s="63"/>
      <c r="H274" s="8"/>
      <c r="I274" s="9"/>
      <c r="J274" s="9"/>
      <c r="K274" s="101" t="str">
        <f t="shared" si="4"/>
        <v xml:space="preserve"> </v>
      </c>
      <c r="L274" s="87"/>
      <c r="M274" s="84"/>
      <c r="N274" s="84"/>
      <c r="O274" s="84"/>
    </row>
    <row r="275" spans="2:15" x14ac:dyDescent="0.25">
      <c r="B275" s="84"/>
      <c r="C275" s="88" t="str">
        <f>IF(COUNTIF($F$62:$F275,$F275)&gt;1,"Adiantada","")</f>
        <v/>
      </c>
      <c r="D275" s="100"/>
      <c r="E275" s="11"/>
      <c r="F275" s="8"/>
      <c r="G275" s="63"/>
      <c r="H275" s="8"/>
      <c r="I275" s="9"/>
      <c r="J275" s="9"/>
      <c r="K275" s="101" t="str">
        <f t="shared" si="4"/>
        <v xml:space="preserve"> </v>
      </c>
      <c r="L275" s="87"/>
      <c r="M275" s="84"/>
      <c r="N275" s="84"/>
      <c r="O275" s="84"/>
    </row>
    <row r="276" spans="2:15" x14ac:dyDescent="0.25">
      <c r="B276" s="84"/>
      <c r="C276" s="88" t="str">
        <f>IF(COUNTIF($F$62:$F276,$F276)&gt;1,"Adiantada","")</f>
        <v/>
      </c>
      <c r="D276" s="100"/>
      <c r="E276" s="11"/>
      <c r="F276" s="8"/>
      <c r="G276" s="63"/>
      <c r="H276" s="8"/>
      <c r="I276" s="9"/>
      <c r="J276" s="9"/>
      <c r="K276" s="101" t="str">
        <f t="shared" si="4"/>
        <v xml:space="preserve"> </v>
      </c>
      <c r="L276" s="87"/>
      <c r="M276" s="84"/>
      <c r="N276" s="84"/>
      <c r="O276" s="84"/>
    </row>
    <row r="277" spans="2:15" x14ac:dyDescent="0.25">
      <c r="B277" s="84"/>
      <c r="C277" s="88" t="str">
        <f>IF(COUNTIF($F$62:$F277,$F277)&gt;1,"Adiantada","")</f>
        <v/>
      </c>
      <c r="D277" s="100"/>
      <c r="E277" s="11"/>
      <c r="F277" s="8"/>
      <c r="G277" s="63"/>
      <c r="H277" s="8"/>
      <c r="I277" s="9"/>
      <c r="J277" s="9"/>
      <c r="K277" s="101" t="str">
        <f t="shared" si="4"/>
        <v xml:space="preserve"> </v>
      </c>
      <c r="L277" s="87"/>
      <c r="M277" s="84"/>
      <c r="N277" s="84"/>
      <c r="O277" s="84"/>
    </row>
    <row r="278" spans="2:15" x14ac:dyDescent="0.25">
      <c r="B278" s="84"/>
      <c r="C278" s="88" t="str">
        <f>IF(COUNTIF($F$62:$F278,$F278)&gt;1,"Adiantada","")</f>
        <v/>
      </c>
      <c r="D278" s="100"/>
      <c r="E278" s="11"/>
      <c r="F278" s="8"/>
      <c r="G278" s="63"/>
      <c r="H278" s="8"/>
      <c r="I278" s="9"/>
      <c r="J278" s="9"/>
      <c r="K278" s="101" t="str">
        <f t="shared" si="4"/>
        <v xml:space="preserve"> </v>
      </c>
      <c r="L278" s="87"/>
      <c r="M278" s="84"/>
      <c r="N278" s="84"/>
      <c r="O278" s="84"/>
    </row>
    <row r="279" spans="2:15" x14ac:dyDescent="0.25">
      <c r="B279" s="84"/>
      <c r="C279" s="88" t="str">
        <f>IF(COUNTIF($F$62:$F279,$F279)&gt;1,"Adiantada","")</f>
        <v/>
      </c>
      <c r="D279" s="100"/>
      <c r="E279" s="11"/>
      <c r="F279" s="8"/>
      <c r="G279" s="63"/>
      <c r="H279" s="8"/>
      <c r="I279" s="9"/>
      <c r="J279" s="9"/>
      <c r="K279" s="101" t="str">
        <f t="shared" si="4"/>
        <v xml:space="preserve"> </v>
      </c>
      <c r="L279" s="87"/>
      <c r="M279" s="84"/>
      <c r="N279" s="84"/>
      <c r="O279" s="84"/>
    </row>
    <row r="280" spans="2:15" x14ac:dyDescent="0.25">
      <c r="B280" s="84"/>
      <c r="C280" s="88" t="str">
        <f>IF(COUNTIF($F$62:$F280,$F280)&gt;1,"Adiantada","")</f>
        <v/>
      </c>
      <c r="D280" s="100"/>
      <c r="E280" s="11"/>
      <c r="F280" s="8"/>
      <c r="G280" s="63"/>
      <c r="H280" s="8"/>
      <c r="I280" s="9"/>
      <c r="J280" s="9"/>
      <c r="K280" s="101" t="str">
        <f t="shared" si="4"/>
        <v xml:space="preserve"> </v>
      </c>
      <c r="L280" s="87"/>
      <c r="M280" s="84"/>
      <c r="N280" s="84"/>
      <c r="O280" s="84"/>
    </row>
    <row r="281" spans="2:15" x14ac:dyDescent="0.25">
      <c r="B281" s="84"/>
      <c r="C281" s="88" t="str">
        <f>IF(COUNTIF($F$62:$F281,$F281)&gt;1,"Adiantada","")</f>
        <v/>
      </c>
      <c r="D281" s="100"/>
      <c r="E281" s="11"/>
      <c r="F281" s="8"/>
      <c r="G281" s="63"/>
      <c r="H281" s="8"/>
      <c r="I281" s="9"/>
      <c r="J281" s="9"/>
      <c r="K281" s="101" t="str">
        <f t="shared" si="4"/>
        <v xml:space="preserve"> </v>
      </c>
      <c r="L281" s="87"/>
      <c r="M281" s="84"/>
      <c r="N281" s="84"/>
      <c r="O281" s="84"/>
    </row>
    <row r="282" spans="2:15" x14ac:dyDescent="0.25">
      <c r="B282" s="84"/>
      <c r="C282" s="88" t="str">
        <f>IF(COUNTIF($F$62:$F282,$F282)&gt;1,"Adiantada","")</f>
        <v/>
      </c>
      <c r="D282" s="100"/>
      <c r="E282" s="11"/>
      <c r="F282" s="8"/>
      <c r="G282" s="63"/>
      <c r="H282" s="8"/>
      <c r="I282" s="9"/>
      <c r="J282" s="9"/>
      <c r="K282" s="101" t="str">
        <f t="shared" si="4"/>
        <v xml:space="preserve"> </v>
      </c>
      <c r="L282" s="87"/>
      <c r="M282" s="84"/>
      <c r="N282" s="84"/>
      <c r="O282" s="84"/>
    </row>
    <row r="283" spans="2:15" x14ac:dyDescent="0.25">
      <c r="B283" s="84"/>
      <c r="C283" s="88" t="str">
        <f>IF(COUNTIF($F$62:$F283,$F283)&gt;1,"Adiantada","")</f>
        <v/>
      </c>
      <c r="D283" s="100"/>
      <c r="E283" s="11"/>
      <c r="F283" s="8"/>
      <c r="G283" s="63"/>
      <c r="H283" s="8"/>
      <c r="I283" s="9"/>
      <c r="J283" s="9"/>
      <c r="K283" s="101" t="str">
        <f t="shared" si="4"/>
        <v xml:space="preserve"> </v>
      </c>
      <c r="L283" s="87"/>
      <c r="M283" s="84"/>
      <c r="N283" s="84"/>
      <c r="O283" s="84"/>
    </row>
    <row r="284" spans="2:15" x14ac:dyDescent="0.25">
      <c r="B284" s="84"/>
      <c r="C284" s="88" t="str">
        <f>IF(COUNTIF($F$62:$F284,$F284)&gt;1,"Adiantada","")</f>
        <v/>
      </c>
      <c r="D284" s="100"/>
      <c r="E284" s="11"/>
      <c r="F284" s="8"/>
      <c r="G284" s="63"/>
      <c r="H284" s="8"/>
      <c r="I284" s="9"/>
      <c r="J284" s="9"/>
      <c r="K284" s="101" t="str">
        <f t="shared" si="4"/>
        <v xml:space="preserve"> </v>
      </c>
      <c r="L284" s="87"/>
      <c r="M284" s="84"/>
      <c r="N284" s="84"/>
      <c r="O284" s="84"/>
    </row>
    <row r="285" spans="2:15" x14ac:dyDescent="0.25">
      <c r="B285" s="84"/>
      <c r="C285" s="88" t="str">
        <f>IF(COUNTIF($F$62:$F285,$F285)&gt;1,"Adiantada","")</f>
        <v/>
      </c>
      <c r="D285" s="100"/>
      <c r="E285" s="11"/>
      <c r="F285" s="8"/>
      <c r="G285" s="63"/>
      <c r="H285" s="8"/>
      <c r="I285" s="9"/>
      <c r="J285" s="9"/>
      <c r="K285" s="101" t="str">
        <f t="shared" si="4"/>
        <v xml:space="preserve"> </v>
      </c>
      <c r="L285" s="87"/>
      <c r="M285" s="84"/>
      <c r="N285" s="84"/>
      <c r="O285" s="84"/>
    </row>
    <row r="286" spans="2:15" x14ac:dyDescent="0.25">
      <c r="B286" s="84"/>
      <c r="C286" s="88" t="str">
        <f>IF(COUNTIF($F$62:$F286,$F286)&gt;1,"Adiantada","")</f>
        <v/>
      </c>
      <c r="D286" s="100"/>
      <c r="E286" s="11"/>
      <c r="F286" s="8"/>
      <c r="G286" s="63"/>
      <c r="H286" s="8"/>
      <c r="I286" s="9"/>
      <c r="J286" s="9"/>
      <c r="K286" s="101" t="str">
        <f t="shared" si="4"/>
        <v xml:space="preserve"> </v>
      </c>
      <c r="L286" s="87"/>
      <c r="M286" s="84"/>
      <c r="N286" s="84"/>
      <c r="O286" s="84"/>
    </row>
    <row r="287" spans="2:15" x14ac:dyDescent="0.25">
      <c r="B287" s="84"/>
      <c r="C287" s="88" t="str">
        <f>IF(COUNTIF($F$62:$F287,$F287)&gt;1,"Adiantada","")</f>
        <v/>
      </c>
      <c r="D287" s="100"/>
      <c r="E287" s="11"/>
      <c r="F287" s="8"/>
      <c r="G287" s="63"/>
      <c r="H287" s="8"/>
      <c r="I287" s="9"/>
      <c r="J287" s="9"/>
      <c r="K287" s="101" t="str">
        <f t="shared" si="4"/>
        <v xml:space="preserve"> </v>
      </c>
      <c r="L287" s="87"/>
      <c r="M287" s="84"/>
      <c r="N287" s="84"/>
      <c r="O287" s="84"/>
    </row>
    <row r="288" spans="2:15" x14ac:dyDescent="0.25">
      <c r="B288" s="84"/>
      <c r="C288" s="88" t="str">
        <f>IF(COUNTIF($F$62:$F288,$F288)&gt;1,"Adiantada","")</f>
        <v/>
      </c>
      <c r="D288" s="100"/>
      <c r="E288" s="11"/>
      <c r="F288" s="8"/>
      <c r="G288" s="63"/>
      <c r="H288" s="8"/>
      <c r="I288" s="9"/>
      <c r="J288" s="9"/>
      <c r="K288" s="101" t="str">
        <f t="shared" si="4"/>
        <v xml:space="preserve"> </v>
      </c>
      <c r="L288" s="87"/>
      <c r="M288" s="84"/>
      <c r="N288" s="84"/>
      <c r="O288" s="84"/>
    </row>
    <row r="289" spans="2:15" x14ac:dyDescent="0.25">
      <c r="B289" s="84"/>
      <c r="C289" s="88" t="str">
        <f>IF(COUNTIF($F$62:$F289,$F289)&gt;1,"Adiantada","")</f>
        <v/>
      </c>
      <c r="D289" s="100"/>
      <c r="E289" s="11"/>
      <c r="F289" s="8"/>
      <c r="G289" s="63"/>
      <c r="H289" s="8"/>
      <c r="I289" s="9"/>
      <c r="J289" s="9"/>
      <c r="K289" s="101" t="str">
        <f t="shared" si="4"/>
        <v xml:space="preserve"> </v>
      </c>
      <c r="L289" s="87"/>
      <c r="M289" s="84"/>
      <c r="N289" s="84"/>
      <c r="O289" s="84"/>
    </row>
    <row r="290" spans="2:15" x14ac:dyDescent="0.25">
      <c r="B290" s="84"/>
      <c r="C290" s="88" t="str">
        <f>IF(COUNTIF($F$62:$F290,$F290)&gt;1,"Adiantada","")</f>
        <v/>
      </c>
      <c r="D290" s="100"/>
      <c r="E290" s="11"/>
      <c r="F290" s="8"/>
      <c r="G290" s="63"/>
      <c r="H290" s="8"/>
      <c r="I290" s="9"/>
      <c r="J290" s="9"/>
      <c r="K290" s="101" t="str">
        <f t="shared" si="4"/>
        <v xml:space="preserve"> </v>
      </c>
      <c r="L290" s="87"/>
      <c r="M290" s="84"/>
      <c r="N290" s="84"/>
      <c r="O290" s="84"/>
    </row>
    <row r="291" spans="2:15" x14ac:dyDescent="0.25">
      <c r="B291" s="84"/>
      <c r="C291" s="88" t="str">
        <f>IF(COUNTIF($F$62:$F291,$F291)&gt;1,"Adiantada","")</f>
        <v/>
      </c>
      <c r="D291" s="100"/>
      <c r="E291" s="11"/>
      <c r="F291" s="8"/>
      <c r="G291" s="63"/>
      <c r="H291" s="8"/>
      <c r="I291" s="9"/>
      <c r="J291" s="9"/>
      <c r="K291" s="101" t="str">
        <f t="shared" si="4"/>
        <v xml:space="preserve"> </v>
      </c>
      <c r="L291" s="87"/>
      <c r="M291" s="84"/>
      <c r="N291" s="84"/>
      <c r="O291" s="84"/>
    </row>
    <row r="292" spans="2:15" x14ac:dyDescent="0.25">
      <c r="B292" s="84"/>
      <c r="C292" s="88" t="str">
        <f>IF(COUNTIF($F$62:$F292,$F292)&gt;1,"Adiantada","")</f>
        <v/>
      </c>
      <c r="D292" s="100"/>
      <c r="E292" s="11"/>
      <c r="F292" s="8"/>
      <c r="G292" s="63"/>
      <c r="H292" s="8"/>
      <c r="I292" s="9"/>
      <c r="J292" s="9"/>
      <c r="K292" s="101" t="str">
        <f t="shared" si="4"/>
        <v xml:space="preserve"> </v>
      </c>
      <c r="L292" s="87"/>
      <c r="M292" s="84"/>
      <c r="N292" s="84"/>
      <c r="O292" s="84"/>
    </row>
    <row r="293" spans="2:15" x14ac:dyDescent="0.25">
      <c r="B293" s="84"/>
      <c r="C293" s="88" t="str">
        <f>IF(COUNTIF($F$62:$F293,$F293)&gt;1,"Adiantada","")</f>
        <v/>
      </c>
      <c r="D293" s="100"/>
      <c r="E293" s="11"/>
      <c r="F293" s="8"/>
      <c r="G293" s="63"/>
      <c r="H293" s="8"/>
      <c r="I293" s="9"/>
      <c r="J293" s="9"/>
      <c r="K293" s="101" t="str">
        <f t="shared" si="4"/>
        <v xml:space="preserve"> </v>
      </c>
      <c r="L293" s="87"/>
      <c r="M293" s="84"/>
      <c r="N293" s="84"/>
      <c r="O293" s="84"/>
    </row>
    <row r="294" spans="2:15" x14ac:dyDescent="0.25">
      <c r="B294" s="84"/>
      <c r="C294" s="88" t="str">
        <f>IF(COUNTIF($F$62:$F294,$F294)&gt;1,"Adiantada","")</f>
        <v/>
      </c>
      <c r="D294" s="100"/>
      <c r="E294" s="11"/>
      <c r="F294" s="8"/>
      <c r="G294" s="63"/>
      <c r="H294" s="8"/>
      <c r="I294" s="9"/>
      <c r="J294" s="9"/>
      <c r="K294" s="101" t="str">
        <f t="shared" si="4"/>
        <v xml:space="preserve"> </v>
      </c>
      <c r="L294" s="87"/>
      <c r="M294" s="84"/>
      <c r="N294" s="84"/>
      <c r="O294" s="84"/>
    </row>
    <row r="295" spans="2:15" x14ac:dyDescent="0.25">
      <c r="B295" s="84"/>
      <c r="C295" s="88" t="str">
        <f>IF(COUNTIF($F$62:$F295,$F295)&gt;1,"Adiantada","")</f>
        <v/>
      </c>
      <c r="D295" s="100"/>
      <c r="E295" s="11"/>
      <c r="F295" s="8"/>
      <c r="G295" s="63"/>
      <c r="H295" s="8"/>
      <c r="I295" s="9"/>
      <c r="J295" s="9"/>
      <c r="K295" s="101" t="str">
        <f t="shared" si="4"/>
        <v xml:space="preserve"> </v>
      </c>
      <c r="L295" s="87"/>
      <c r="M295" s="84"/>
      <c r="N295" s="84"/>
      <c r="O295" s="84"/>
    </row>
    <row r="296" spans="2:15" x14ac:dyDescent="0.25">
      <c r="B296" s="84"/>
      <c r="C296" s="88" t="str">
        <f>IF(COUNTIF($F$62:$F296,$F296)&gt;1,"Adiantada","")</f>
        <v/>
      </c>
      <c r="D296" s="100"/>
      <c r="E296" s="11"/>
      <c r="F296" s="8"/>
      <c r="G296" s="63"/>
      <c r="H296" s="8"/>
      <c r="I296" s="9"/>
      <c r="J296" s="9"/>
      <c r="K296" s="101" t="str">
        <f t="shared" si="4"/>
        <v xml:space="preserve"> </v>
      </c>
      <c r="L296" s="87"/>
      <c r="M296" s="84"/>
      <c r="N296" s="84"/>
      <c r="O296" s="84"/>
    </row>
    <row r="297" spans="2:15" x14ac:dyDescent="0.25">
      <c r="B297" s="84"/>
      <c r="C297" s="88" t="str">
        <f>IF(COUNTIF($F$62:$F297,$F297)&gt;1,"Adiantada","")</f>
        <v/>
      </c>
      <c r="D297" s="100"/>
      <c r="E297" s="11"/>
      <c r="F297" s="8"/>
      <c r="G297" s="63"/>
      <c r="H297" s="8"/>
      <c r="I297" s="9"/>
      <c r="J297" s="9"/>
      <c r="K297" s="101" t="str">
        <f t="shared" si="4"/>
        <v xml:space="preserve"> </v>
      </c>
      <c r="L297" s="87"/>
      <c r="M297" s="84"/>
      <c r="N297" s="84"/>
      <c r="O297" s="84"/>
    </row>
    <row r="298" spans="2:15" x14ac:dyDescent="0.25">
      <c r="B298" s="84"/>
      <c r="C298" s="88" t="str">
        <f>IF(COUNTIF($F$62:$F298,$F298)&gt;1,"Adiantada","")</f>
        <v/>
      </c>
      <c r="D298" s="100"/>
      <c r="E298" s="11"/>
      <c r="F298" s="8"/>
      <c r="G298" s="63"/>
      <c r="H298" s="8"/>
      <c r="I298" s="9"/>
      <c r="J298" s="9"/>
      <c r="K298" s="101" t="str">
        <f t="shared" si="4"/>
        <v xml:space="preserve"> </v>
      </c>
      <c r="L298" s="87"/>
      <c r="M298" s="84"/>
      <c r="N298" s="84"/>
      <c r="O298" s="84"/>
    </row>
    <row r="299" spans="2:15" x14ac:dyDescent="0.25">
      <c r="B299" s="84"/>
      <c r="C299" s="88" t="str">
        <f>IF(COUNTIF($F$62:$F299,$F299)&gt;1,"Adiantada","")</f>
        <v/>
      </c>
      <c r="D299" s="100"/>
      <c r="E299" s="11"/>
      <c r="F299" s="8"/>
      <c r="G299" s="63"/>
      <c r="H299" s="8"/>
      <c r="I299" s="9"/>
      <c r="J299" s="9"/>
      <c r="K299" s="101" t="str">
        <f t="shared" si="4"/>
        <v xml:space="preserve"> </v>
      </c>
      <c r="L299" s="87"/>
      <c r="M299" s="84"/>
      <c r="N299" s="84"/>
      <c r="O299" s="84"/>
    </row>
    <row r="300" spans="2:15" x14ac:dyDescent="0.25">
      <c r="B300" s="84"/>
      <c r="C300" s="88" t="str">
        <f>IF(COUNTIF($F$62:$F300,$F300)&gt;1,"Adiantada","")</f>
        <v/>
      </c>
      <c r="D300" s="100"/>
      <c r="E300" s="11"/>
      <c r="F300" s="8"/>
      <c r="G300" s="63"/>
      <c r="H300" s="8"/>
      <c r="I300" s="9"/>
      <c r="J300" s="9"/>
      <c r="K300" s="101" t="str">
        <f t="shared" si="4"/>
        <v xml:space="preserve"> </v>
      </c>
      <c r="L300" s="87"/>
      <c r="M300" s="84"/>
      <c r="N300" s="84"/>
      <c r="O300" s="84"/>
    </row>
    <row r="301" spans="2:15" x14ac:dyDescent="0.25">
      <c r="B301" s="84"/>
      <c r="C301" s="88" t="str">
        <f>IF(COUNTIF($F$62:$F301,$F301)&gt;1,"Adiantada","")</f>
        <v/>
      </c>
      <c r="D301" s="100"/>
      <c r="E301" s="11"/>
      <c r="F301" s="8"/>
      <c r="G301" s="63"/>
      <c r="H301" s="8"/>
      <c r="I301" s="9"/>
      <c r="J301" s="9"/>
      <c r="K301" s="101" t="str">
        <f t="shared" si="4"/>
        <v xml:space="preserve"> </v>
      </c>
      <c r="L301" s="87"/>
      <c r="M301" s="84"/>
      <c r="N301" s="84"/>
      <c r="O301" s="84"/>
    </row>
    <row r="302" spans="2:15" x14ac:dyDescent="0.25">
      <c r="B302" s="84"/>
      <c r="C302" s="88" t="str">
        <f>IF(COUNTIF($F$62:$F302,$F302)&gt;1,"Adiantada","")</f>
        <v/>
      </c>
      <c r="D302" s="100"/>
      <c r="E302" s="11"/>
      <c r="F302" s="8"/>
      <c r="G302" s="63"/>
      <c r="H302" s="8"/>
      <c r="I302" s="9"/>
      <c r="J302" s="9"/>
      <c r="K302" s="101" t="str">
        <f t="shared" si="4"/>
        <v xml:space="preserve"> </v>
      </c>
      <c r="L302" s="87"/>
      <c r="M302" s="84"/>
      <c r="N302" s="84"/>
      <c r="O302" s="84"/>
    </row>
    <row r="303" spans="2:15" x14ac:dyDescent="0.25">
      <c r="B303" s="84"/>
      <c r="C303" s="88" t="str">
        <f>IF(COUNTIF($F$62:$F303,$F303)&gt;1,"Adiantada","")</f>
        <v/>
      </c>
      <c r="D303" s="100"/>
      <c r="E303" s="11"/>
      <c r="F303" s="8"/>
      <c r="G303" s="63"/>
      <c r="H303" s="8"/>
      <c r="I303" s="9"/>
      <c r="J303" s="9"/>
      <c r="K303" s="101" t="str">
        <f t="shared" si="4"/>
        <v xml:space="preserve"> </v>
      </c>
      <c r="L303" s="87"/>
      <c r="M303" s="84"/>
      <c r="N303" s="84"/>
      <c r="O303" s="84"/>
    </row>
    <row r="304" spans="2:15" x14ac:dyDescent="0.25">
      <c r="B304" s="84"/>
      <c r="C304" s="88" t="str">
        <f>IF(COUNTIF($F$62:$F304,$F304)&gt;1,"Adiantada","")</f>
        <v/>
      </c>
      <c r="D304" s="100"/>
      <c r="E304" s="11"/>
      <c r="F304" s="8"/>
      <c r="G304" s="63"/>
      <c r="H304" s="8"/>
      <c r="I304" s="9"/>
      <c r="J304" s="9"/>
      <c r="K304" s="101" t="str">
        <f t="shared" si="4"/>
        <v xml:space="preserve"> </v>
      </c>
      <c r="L304" s="87"/>
      <c r="M304" s="84"/>
      <c r="N304" s="84"/>
      <c r="O304" s="84"/>
    </row>
    <row r="305" spans="2:15" x14ac:dyDescent="0.25">
      <c r="B305" s="84"/>
      <c r="C305" s="88" t="str">
        <f>IF(COUNTIF($F$62:$F305,$F305)&gt;1,"Adiantada","")</f>
        <v/>
      </c>
      <c r="D305" s="100"/>
      <c r="E305" s="11"/>
      <c r="F305" s="8"/>
      <c r="G305" s="63"/>
      <c r="H305" s="8"/>
      <c r="I305" s="9"/>
      <c r="J305" s="9"/>
      <c r="K305" s="101" t="str">
        <f t="shared" si="4"/>
        <v xml:space="preserve"> </v>
      </c>
      <c r="L305" s="87"/>
      <c r="M305" s="84"/>
      <c r="N305" s="84"/>
      <c r="O305" s="84"/>
    </row>
    <row r="306" spans="2:15" x14ac:dyDescent="0.25">
      <c r="B306" s="84"/>
      <c r="C306" s="88" t="str">
        <f>IF(COUNTIF($F$62:$F306,$F306)&gt;1,"Adiantada","")</f>
        <v/>
      </c>
      <c r="D306" s="100"/>
      <c r="E306" s="11"/>
      <c r="F306" s="8"/>
      <c r="G306" s="63"/>
      <c r="H306" s="8"/>
      <c r="I306" s="9"/>
      <c r="J306" s="9"/>
      <c r="K306" s="101" t="str">
        <f t="shared" si="4"/>
        <v xml:space="preserve"> </v>
      </c>
      <c r="L306" s="87"/>
      <c r="M306" s="84"/>
      <c r="N306" s="84"/>
      <c r="O306" s="84"/>
    </row>
    <row r="307" spans="2:15" x14ac:dyDescent="0.25">
      <c r="B307" s="84"/>
      <c r="C307" s="88" t="str">
        <f>IF(COUNTIF($F$62:$F307,$F307)&gt;1,"Adiantada","")</f>
        <v/>
      </c>
      <c r="D307" s="100"/>
      <c r="E307" s="11"/>
      <c r="F307" s="8"/>
      <c r="G307" s="63"/>
      <c r="H307" s="8"/>
      <c r="I307" s="9"/>
      <c r="J307" s="9"/>
      <c r="K307" s="101" t="str">
        <f t="shared" si="4"/>
        <v xml:space="preserve"> </v>
      </c>
      <c r="L307" s="87"/>
      <c r="M307" s="84"/>
      <c r="N307" s="84"/>
      <c r="O307" s="84"/>
    </row>
    <row r="308" spans="2:15" x14ac:dyDescent="0.25">
      <c r="B308" s="84"/>
      <c r="C308" s="88" t="str">
        <f>IF(COUNTIF($F$62:$F308,$F308)&gt;1,"Adiantada","")</f>
        <v/>
      </c>
      <c r="D308" s="100"/>
      <c r="E308" s="11"/>
      <c r="F308" s="8"/>
      <c r="G308" s="63"/>
      <c r="H308" s="8"/>
      <c r="I308" s="9"/>
      <c r="J308" s="9"/>
      <c r="K308" s="101" t="str">
        <f t="shared" si="4"/>
        <v xml:space="preserve"> </v>
      </c>
      <c r="L308" s="87"/>
      <c r="M308" s="84"/>
      <c r="N308" s="84"/>
      <c r="O308" s="84"/>
    </row>
    <row r="309" spans="2:15" x14ac:dyDescent="0.25">
      <c r="B309" s="84"/>
      <c r="C309" s="88" t="str">
        <f>IF(COUNTIF($F$62:$F309,$F309)&gt;1,"Adiantada","")</f>
        <v/>
      </c>
      <c r="D309" s="100"/>
      <c r="E309" s="11"/>
      <c r="F309" s="8"/>
      <c r="G309" s="63"/>
      <c r="H309" s="8"/>
      <c r="I309" s="9"/>
      <c r="J309" s="9"/>
      <c r="K309" s="101" t="str">
        <f t="shared" si="4"/>
        <v xml:space="preserve"> </v>
      </c>
      <c r="L309" s="87"/>
      <c r="M309" s="84"/>
      <c r="N309" s="84"/>
      <c r="O309" s="84"/>
    </row>
    <row r="310" spans="2:15" x14ac:dyDescent="0.25">
      <c r="B310" s="84"/>
      <c r="C310" s="88" t="str">
        <f>IF(COUNTIF($F$62:$F310,$F310)&gt;1,"Adiantada","")</f>
        <v/>
      </c>
      <c r="D310" s="100"/>
      <c r="E310" s="11"/>
      <c r="F310" s="8"/>
      <c r="G310" s="63"/>
      <c r="H310" s="8"/>
      <c r="I310" s="9"/>
      <c r="J310" s="9"/>
      <c r="K310" s="101" t="str">
        <f t="shared" si="4"/>
        <v xml:space="preserve"> </v>
      </c>
      <c r="L310" s="87"/>
      <c r="M310" s="84"/>
      <c r="N310" s="84"/>
      <c r="O310" s="84"/>
    </row>
    <row r="311" spans="2:15" x14ac:dyDescent="0.25">
      <c r="B311" s="84"/>
      <c r="C311" s="88" t="str">
        <f>IF(COUNTIF($F$62:$F311,$F311)&gt;1,"Adiantada","")</f>
        <v/>
      </c>
      <c r="D311" s="100"/>
      <c r="E311" s="11"/>
      <c r="F311" s="8"/>
      <c r="G311" s="63"/>
      <c r="H311" s="8"/>
      <c r="I311" s="9"/>
      <c r="J311" s="9"/>
      <c r="K311" s="101" t="str">
        <f t="shared" si="4"/>
        <v xml:space="preserve"> </v>
      </c>
      <c r="L311" s="87"/>
      <c r="M311" s="84"/>
      <c r="N311" s="84"/>
      <c r="O311" s="84"/>
    </row>
    <row r="312" spans="2:15" x14ac:dyDescent="0.25">
      <c r="B312" s="84"/>
      <c r="C312" s="88" t="str">
        <f>IF(COUNTIF($F$62:$F312,$F312)&gt;1,"Adiantada","")</f>
        <v/>
      </c>
      <c r="D312" s="100"/>
      <c r="E312" s="11"/>
      <c r="F312" s="8"/>
      <c r="G312" s="63"/>
      <c r="H312" s="8"/>
      <c r="I312" s="9"/>
      <c r="J312" s="9"/>
      <c r="K312" s="101" t="str">
        <f t="shared" si="4"/>
        <v xml:space="preserve"> </v>
      </c>
      <c r="L312" s="87"/>
      <c r="M312" s="84"/>
      <c r="N312" s="84"/>
      <c r="O312" s="84"/>
    </row>
    <row r="313" spans="2:15" x14ac:dyDescent="0.25">
      <c r="B313" s="84"/>
      <c r="C313" s="88" t="str">
        <f>IF(COUNTIF($F$62:$F313,$F313)&gt;1,"Adiantada","")</f>
        <v/>
      </c>
      <c r="D313" s="100"/>
      <c r="E313" s="11"/>
      <c r="F313" s="8"/>
      <c r="G313" s="63"/>
      <c r="H313" s="8"/>
      <c r="I313" s="9"/>
      <c r="J313" s="9"/>
      <c r="K313" s="101" t="str">
        <f t="shared" si="4"/>
        <v xml:space="preserve"> </v>
      </c>
      <c r="L313" s="87"/>
      <c r="M313" s="84"/>
      <c r="N313" s="84"/>
      <c r="O313" s="84"/>
    </row>
    <row r="314" spans="2:15" x14ac:dyDescent="0.25">
      <c r="B314" s="84"/>
      <c r="C314" s="88" t="str">
        <f>IF(COUNTIF($F$62:$F314,$F314)&gt;1,"Adiantada","")</f>
        <v/>
      </c>
      <c r="D314" s="100"/>
      <c r="E314" s="11"/>
      <c r="F314" s="8"/>
      <c r="G314" s="63"/>
      <c r="H314" s="8"/>
      <c r="I314" s="9"/>
      <c r="J314" s="9"/>
      <c r="K314" s="101" t="str">
        <f t="shared" si="4"/>
        <v xml:space="preserve"> </v>
      </c>
      <c r="L314" s="87"/>
      <c r="M314" s="84"/>
      <c r="N314" s="84"/>
      <c r="O314" s="84"/>
    </row>
    <row r="315" spans="2:15" x14ac:dyDescent="0.25">
      <c r="B315" s="84"/>
      <c r="C315" s="88" t="str">
        <f>IF(COUNTIF($F$62:$F315,$F315)&gt;1,"Adiantada","")</f>
        <v/>
      </c>
      <c r="D315" s="100"/>
      <c r="E315" s="11"/>
      <c r="F315" s="8"/>
      <c r="G315" s="63"/>
      <c r="H315" s="8"/>
      <c r="I315" s="9"/>
      <c r="J315" s="9"/>
      <c r="K315" s="101" t="str">
        <f t="shared" si="4"/>
        <v xml:space="preserve"> </v>
      </c>
      <c r="L315" s="87"/>
      <c r="M315" s="84"/>
      <c r="N315" s="84"/>
      <c r="O315" s="84"/>
    </row>
    <row r="316" spans="2:15" x14ac:dyDescent="0.25">
      <c r="B316" s="84"/>
      <c r="C316" s="88" t="str">
        <f>IF(COUNTIF($F$62:$F316,$F316)&gt;1,"Adiantada","")</f>
        <v/>
      </c>
      <c r="D316" s="100"/>
      <c r="E316" s="11"/>
      <c r="F316" s="8"/>
      <c r="G316" s="63"/>
      <c r="H316" s="8"/>
      <c r="I316" s="9"/>
      <c r="J316" s="9"/>
      <c r="K316" s="101" t="str">
        <f t="shared" si="4"/>
        <v xml:space="preserve"> </v>
      </c>
      <c r="L316" s="87"/>
      <c r="M316" s="84"/>
      <c r="N316" s="84"/>
      <c r="O316" s="84"/>
    </row>
    <row r="317" spans="2:15" x14ac:dyDescent="0.25">
      <c r="B317" s="84"/>
      <c r="C317" s="88" t="str">
        <f>IF(COUNTIF($F$62:$F317,$F317)&gt;1,"Adiantada","")</f>
        <v/>
      </c>
      <c r="D317" s="100"/>
      <c r="E317" s="11"/>
      <c r="F317" s="8"/>
      <c r="G317" s="63"/>
      <c r="H317" s="8"/>
      <c r="I317" s="9"/>
      <c r="J317" s="9"/>
      <c r="K317" s="101" t="str">
        <f t="shared" si="4"/>
        <v xml:space="preserve"> </v>
      </c>
      <c r="L317" s="87"/>
      <c r="M317" s="84"/>
      <c r="N317" s="84"/>
      <c r="O317" s="84"/>
    </row>
    <row r="318" spans="2:15" x14ac:dyDescent="0.25">
      <c r="B318" s="84"/>
      <c r="C318" s="88" t="str">
        <f>IF(COUNTIF($F$62:$F318,$F318)&gt;1,"Adiantada","")</f>
        <v/>
      </c>
      <c r="D318" s="100"/>
      <c r="E318" s="11"/>
      <c r="F318" s="8"/>
      <c r="G318" s="63"/>
      <c r="H318" s="8"/>
      <c r="I318" s="9"/>
      <c r="J318" s="9"/>
      <c r="K318" s="101" t="str">
        <f t="shared" si="4"/>
        <v xml:space="preserve"> </v>
      </c>
      <c r="L318" s="87"/>
      <c r="M318" s="84"/>
      <c r="N318" s="84"/>
      <c r="O318" s="84"/>
    </row>
    <row r="319" spans="2:15" x14ac:dyDescent="0.25">
      <c r="B319" s="84"/>
      <c r="C319" s="88" t="str">
        <f>IF(COUNTIF($F$62:$F319,$F319)&gt;1,"Adiantada","")</f>
        <v/>
      </c>
      <c r="D319" s="100"/>
      <c r="E319" s="11"/>
      <c r="F319" s="8"/>
      <c r="G319" s="63"/>
      <c r="H319" s="8"/>
      <c r="I319" s="9"/>
      <c r="J319" s="9"/>
      <c r="K319" s="101" t="str">
        <f t="shared" ref="K319:K382" si="5">IFERROR(IF($J319&lt;&gt;"",$H319/$J319," "),"")</f>
        <v xml:space="preserve"> </v>
      </c>
      <c r="L319" s="87"/>
      <c r="M319" s="84"/>
      <c r="N319" s="84"/>
      <c r="O319" s="84"/>
    </row>
    <row r="320" spans="2:15" x14ac:dyDescent="0.25">
      <c r="B320" s="84"/>
      <c r="C320" s="88" t="str">
        <f>IF(COUNTIF($F$62:$F320,$F320)&gt;1,"Adiantada","")</f>
        <v/>
      </c>
      <c r="D320" s="100"/>
      <c r="E320" s="11"/>
      <c r="F320" s="8"/>
      <c r="G320" s="63"/>
      <c r="H320" s="8"/>
      <c r="I320" s="9"/>
      <c r="J320" s="9"/>
      <c r="K320" s="101" t="str">
        <f t="shared" si="5"/>
        <v xml:space="preserve"> </v>
      </c>
      <c r="L320" s="87"/>
      <c r="M320" s="84"/>
      <c r="N320" s="84"/>
      <c r="O320" s="84"/>
    </row>
    <row r="321" spans="2:15" x14ac:dyDescent="0.25">
      <c r="B321" s="84"/>
      <c r="C321" s="88" t="str">
        <f>IF(COUNTIF($F$62:$F321,$F321)&gt;1,"Adiantada","")</f>
        <v/>
      </c>
      <c r="D321" s="100"/>
      <c r="E321" s="11"/>
      <c r="F321" s="8"/>
      <c r="G321" s="63"/>
      <c r="H321" s="8"/>
      <c r="I321" s="9"/>
      <c r="J321" s="9"/>
      <c r="K321" s="101" t="str">
        <f t="shared" si="5"/>
        <v xml:space="preserve"> </v>
      </c>
      <c r="L321" s="87"/>
      <c r="M321" s="84"/>
      <c r="N321" s="84"/>
      <c r="O321" s="84"/>
    </row>
    <row r="322" spans="2:15" x14ac:dyDescent="0.25">
      <c r="B322" s="84"/>
      <c r="C322" s="88" t="str">
        <f>IF(COUNTIF($F$62:$F322,$F322)&gt;1,"Adiantada","")</f>
        <v/>
      </c>
      <c r="D322" s="100"/>
      <c r="E322" s="11"/>
      <c r="F322" s="8"/>
      <c r="G322" s="63"/>
      <c r="H322" s="8"/>
      <c r="I322" s="9"/>
      <c r="J322" s="9"/>
      <c r="K322" s="101" t="str">
        <f t="shared" si="5"/>
        <v xml:space="preserve"> </v>
      </c>
      <c r="L322" s="87"/>
      <c r="M322" s="84"/>
      <c r="N322" s="84"/>
      <c r="O322" s="84"/>
    </row>
    <row r="323" spans="2:15" x14ac:dyDescent="0.25">
      <c r="B323" s="84"/>
      <c r="C323" s="88" t="str">
        <f>IF(COUNTIF($F$62:$F323,$F323)&gt;1,"Adiantada","")</f>
        <v/>
      </c>
      <c r="D323" s="100"/>
      <c r="E323" s="11"/>
      <c r="F323" s="8"/>
      <c r="G323" s="63"/>
      <c r="H323" s="8"/>
      <c r="I323" s="9"/>
      <c r="J323" s="9"/>
      <c r="K323" s="101" t="str">
        <f t="shared" si="5"/>
        <v xml:space="preserve"> </v>
      </c>
      <c r="L323" s="87"/>
      <c r="M323" s="84"/>
      <c r="N323" s="84"/>
      <c r="O323" s="84"/>
    </row>
    <row r="324" spans="2:15" x14ac:dyDescent="0.25">
      <c r="B324" s="84"/>
      <c r="C324" s="88" t="str">
        <f>IF(COUNTIF($F$62:$F324,$F324)&gt;1,"Adiantada","")</f>
        <v/>
      </c>
      <c r="D324" s="100"/>
      <c r="E324" s="11"/>
      <c r="F324" s="8"/>
      <c r="G324" s="63"/>
      <c r="H324" s="8"/>
      <c r="I324" s="9"/>
      <c r="J324" s="9"/>
      <c r="K324" s="101" t="str">
        <f t="shared" si="5"/>
        <v xml:space="preserve"> </v>
      </c>
      <c r="L324" s="87"/>
      <c r="M324" s="84"/>
      <c r="N324" s="84"/>
      <c r="O324" s="84"/>
    </row>
    <row r="325" spans="2:15" x14ac:dyDescent="0.25">
      <c r="B325" s="84"/>
      <c r="C325" s="88" t="str">
        <f>IF(COUNTIF($F$62:$F325,$F325)&gt;1,"Adiantada","")</f>
        <v/>
      </c>
      <c r="D325" s="100"/>
      <c r="E325" s="11"/>
      <c r="F325" s="8"/>
      <c r="G325" s="63"/>
      <c r="H325" s="8"/>
      <c r="I325" s="9"/>
      <c r="J325" s="9"/>
      <c r="K325" s="101" t="str">
        <f t="shared" si="5"/>
        <v xml:space="preserve"> </v>
      </c>
      <c r="L325" s="87"/>
      <c r="M325" s="84"/>
      <c r="N325" s="84"/>
      <c r="O325" s="84"/>
    </row>
    <row r="326" spans="2:15" x14ac:dyDescent="0.25">
      <c r="B326" s="84"/>
      <c r="C326" s="88" t="str">
        <f>IF(COUNTIF($F$62:$F326,$F326)&gt;1,"Adiantada","")</f>
        <v/>
      </c>
      <c r="D326" s="100"/>
      <c r="E326" s="11"/>
      <c r="F326" s="8"/>
      <c r="G326" s="63"/>
      <c r="H326" s="8"/>
      <c r="I326" s="9"/>
      <c r="J326" s="9"/>
      <c r="K326" s="101" t="str">
        <f t="shared" si="5"/>
        <v xml:space="preserve"> </v>
      </c>
      <c r="L326" s="87"/>
      <c r="M326" s="84"/>
      <c r="N326" s="84"/>
      <c r="O326" s="84"/>
    </row>
    <row r="327" spans="2:15" x14ac:dyDescent="0.25">
      <c r="B327" s="84"/>
      <c r="C327" s="88" t="str">
        <f>IF(COUNTIF($F$62:$F327,$F327)&gt;1,"Adiantada","")</f>
        <v/>
      </c>
      <c r="D327" s="100"/>
      <c r="E327" s="11"/>
      <c r="F327" s="8"/>
      <c r="G327" s="63"/>
      <c r="H327" s="8"/>
      <c r="I327" s="9"/>
      <c r="J327" s="9"/>
      <c r="K327" s="101" t="str">
        <f t="shared" si="5"/>
        <v xml:space="preserve"> </v>
      </c>
      <c r="L327" s="87"/>
      <c r="M327" s="84"/>
      <c r="N327" s="84"/>
      <c r="O327" s="84"/>
    </row>
    <row r="328" spans="2:15" x14ac:dyDescent="0.25">
      <c r="B328" s="84"/>
      <c r="C328" s="88" t="str">
        <f>IF(COUNTIF($F$62:$F328,$F328)&gt;1,"Adiantada","")</f>
        <v/>
      </c>
      <c r="D328" s="100"/>
      <c r="E328" s="11"/>
      <c r="F328" s="8"/>
      <c r="G328" s="63"/>
      <c r="H328" s="8"/>
      <c r="I328" s="9"/>
      <c r="J328" s="9"/>
      <c r="K328" s="101" t="str">
        <f t="shared" si="5"/>
        <v xml:space="preserve"> </v>
      </c>
      <c r="L328" s="87"/>
      <c r="M328" s="84"/>
      <c r="N328" s="84"/>
      <c r="O328" s="84"/>
    </row>
    <row r="329" spans="2:15" x14ac:dyDescent="0.25">
      <c r="B329" s="84"/>
      <c r="C329" s="88" t="str">
        <f>IF(COUNTIF($F$62:$F329,$F329)&gt;1,"Adiantada","")</f>
        <v/>
      </c>
      <c r="D329" s="100"/>
      <c r="E329" s="11"/>
      <c r="F329" s="8"/>
      <c r="G329" s="63"/>
      <c r="H329" s="8"/>
      <c r="I329" s="9"/>
      <c r="J329" s="9"/>
      <c r="K329" s="101" t="str">
        <f t="shared" si="5"/>
        <v xml:space="preserve"> </v>
      </c>
      <c r="L329" s="87"/>
      <c r="M329" s="84"/>
      <c r="N329" s="84"/>
      <c r="O329" s="84"/>
    </row>
    <row r="330" spans="2:15" x14ac:dyDescent="0.25">
      <c r="B330" s="84"/>
      <c r="C330" s="88" t="str">
        <f>IF(COUNTIF($F$62:$F330,$F330)&gt;1,"Adiantada","")</f>
        <v/>
      </c>
      <c r="D330" s="100"/>
      <c r="E330" s="11"/>
      <c r="F330" s="8"/>
      <c r="G330" s="63"/>
      <c r="H330" s="8"/>
      <c r="I330" s="9"/>
      <c r="J330" s="9"/>
      <c r="K330" s="101" t="str">
        <f t="shared" si="5"/>
        <v xml:space="preserve"> </v>
      </c>
      <c r="L330" s="87"/>
      <c r="M330" s="84"/>
      <c r="N330" s="84"/>
      <c r="O330" s="84"/>
    </row>
    <row r="331" spans="2:15" x14ac:dyDescent="0.25">
      <c r="B331" s="84"/>
      <c r="C331" s="88" t="str">
        <f>IF(COUNTIF($F$62:$F331,$F331)&gt;1,"Adiantada","")</f>
        <v/>
      </c>
      <c r="D331" s="100"/>
      <c r="E331" s="11"/>
      <c r="F331" s="8"/>
      <c r="G331" s="63"/>
      <c r="H331" s="8"/>
      <c r="I331" s="9"/>
      <c r="J331" s="9"/>
      <c r="K331" s="101" t="str">
        <f t="shared" si="5"/>
        <v xml:space="preserve"> </v>
      </c>
      <c r="L331" s="87"/>
      <c r="M331" s="84"/>
      <c r="N331" s="84"/>
      <c r="O331" s="84"/>
    </row>
    <row r="332" spans="2:15" x14ac:dyDescent="0.25">
      <c r="B332" s="84"/>
      <c r="C332" s="88" t="str">
        <f>IF(COUNTIF($F$62:$F332,$F332)&gt;1,"Adiantada","")</f>
        <v/>
      </c>
      <c r="D332" s="100"/>
      <c r="E332" s="11"/>
      <c r="F332" s="8"/>
      <c r="G332" s="63"/>
      <c r="H332" s="8"/>
      <c r="I332" s="9"/>
      <c r="J332" s="9"/>
      <c r="K332" s="101" t="str">
        <f t="shared" si="5"/>
        <v xml:space="preserve"> </v>
      </c>
      <c r="L332" s="87"/>
      <c r="M332" s="84"/>
      <c r="N332" s="84"/>
      <c r="O332" s="84"/>
    </row>
    <row r="333" spans="2:15" x14ac:dyDescent="0.25">
      <c r="B333" s="84"/>
      <c r="C333" s="88" t="str">
        <f>IF(COUNTIF($F$62:$F333,$F333)&gt;1,"Adiantada","")</f>
        <v/>
      </c>
      <c r="D333" s="100"/>
      <c r="E333" s="11"/>
      <c r="F333" s="8"/>
      <c r="G333" s="63"/>
      <c r="H333" s="8"/>
      <c r="I333" s="9"/>
      <c r="J333" s="9"/>
      <c r="K333" s="101" t="str">
        <f t="shared" si="5"/>
        <v xml:space="preserve"> </v>
      </c>
      <c r="L333" s="87"/>
      <c r="M333" s="84"/>
      <c r="N333" s="84"/>
      <c r="O333" s="84"/>
    </row>
    <row r="334" spans="2:15" x14ac:dyDescent="0.25">
      <c r="B334" s="84"/>
      <c r="C334" s="88" t="str">
        <f>IF(COUNTIF($F$62:$F334,$F334)&gt;1,"Adiantada","")</f>
        <v/>
      </c>
      <c r="D334" s="100"/>
      <c r="E334" s="11"/>
      <c r="F334" s="8"/>
      <c r="G334" s="63"/>
      <c r="H334" s="8"/>
      <c r="I334" s="9"/>
      <c r="J334" s="9"/>
      <c r="K334" s="101" t="str">
        <f t="shared" si="5"/>
        <v xml:space="preserve"> </v>
      </c>
      <c r="L334" s="87"/>
      <c r="M334" s="84"/>
      <c r="N334" s="84"/>
      <c r="O334" s="84"/>
    </row>
    <row r="335" spans="2:15" x14ac:dyDescent="0.25">
      <c r="B335" s="84"/>
      <c r="C335" s="88" t="str">
        <f>IF(COUNTIF($F$62:$F335,$F335)&gt;1,"Adiantada","")</f>
        <v/>
      </c>
      <c r="D335" s="100"/>
      <c r="E335" s="11"/>
      <c r="F335" s="8"/>
      <c r="G335" s="63"/>
      <c r="H335" s="8"/>
      <c r="I335" s="9"/>
      <c r="J335" s="9"/>
      <c r="K335" s="101" t="str">
        <f t="shared" si="5"/>
        <v xml:space="preserve"> </v>
      </c>
      <c r="L335" s="87"/>
      <c r="M335" s="84"/>
      <c r="N335" s="84"/>
      <c r="O335" s="84"/>
    </row>
    <row r="336" spans="2:15" x14ac:dyDescent="0.25">
      <c r="B336" s="84"/>
      <c r="C336" s="88" t="str">
        <f>IF(COUNTIF($F$62:$F336,$F336)&gt;1,"Adiantada","")</f>
        <v/>
      </c>
      <c r="D336" s="100"/>
      <c r="E336" s="11"/>
      <c r="F336" s="8"/>
      <c r="G336" s="63"/>
      <c r="H336" s="8"/>
      <c r="I336" s="9"/>
      <c r="J336" s="9"/>
      <c r="K336" s="101" t="str">
        <f t="shared" si="5"/>
        <v xml:space="preserve"> </v>
      </c>
      <c r="L336" s="87"/>
      <c r="M336" s="84"/>
      <c r="N336" s="84"/>
      <c r="O336" s="84"/>
    </row>
    <row r="337" spans="2:15" x14ac:dyDescent="0.25">
      <c r="B337" s="84"/>
      <c r="C337" s="88" t="str">
        <f>IF(COUNTIF($F$62:$F337,$F337)&gt;1,"Adiantada","")</f>
        <v/>
      </c>
      <c r="D337" s="100"/>
      <c r="E337" s="11"/>
      <c r="F337" s="8"/>
      <c r="G337" s="63"/>
      <c r="H337" s="8"/>
      <c r="I337" s="9"/>
      <c r="J337" s="9"/>
      <c r="K337" s="101" t="str">
        <f t="shared" si="5"/>
        <v xml:space="preserve"> </v>
      </c>
      <c r="L337" s="87"/>
      <c r="M337" s="84"/>
      <c r="N337" s="84"/>
      <c r="O337" s="84"/>
    </row>
    <row r="338" spans="2:15" x14ac:dyDescent="0.25">
      <c r="B338" s="84"/>
      <c r="C338" s="88" t="str">
        <f>IF(COUNTIF($F$62:$F338,$F338)&gt;1,"Adiantada","")</f>
        <v/>
      </c>
      <c r="D338" s="100"/>
      <c r="E338" s="11"/>
      <c r="F338" s="8"/>
      <c r="G338" s="63"/>
      <c r="H338" s="8"/>
      <c r="I338" s="9"/>
      <c r="J338" s="9"/>
      <c r="K338" s="101" t="str">
        <f t="shared" si="5"/>
        <v xml:space="preserve"> </v>
      </c>
      <c r="L338" s="87"/>
      <c r="M338" s="84"/>
      <c r="N338" s="84"/>
      <c r="O338" s="84"/>
    </row>
    <row r="339" spans="2:15" x14ac:dyDescent="0.25">
      <c r="B339" s="84"/>
      <c r="C339" s="88" t="str">
        <f>IF(COUNTIF($F$62:$F339,$F339)&gt;1,"Adiantada","")</f>
        <v/>
      </c>
      <c r="D339" s="100"/>
      <c r="E339" s="11"/>
      <c r="F339" s="8"/>
      <c r="G339" s="63"/>
      <c r="H339" s="8"/>
      <c r="I339" s="9"/>
      <c r="J339" s="9"/>
      <c r="K339" s="101" t="str">
        <f t="shared" si="5"/>
        <v xml:space="preserve"> </v>
      </c>
      <c r="L339" s="87"/>
      <c r="M339" s="84"/>
      <c r="N339" s="84"/>
      <c r="O339" s="84"/>
    </row>
    <row r="340" spans="2:15" x14ac:dyDescent="0.25">
      <c r="B340" s="84"/>
      <c r="C340" s="88" t="str">
        <f>IF(COUNTIF($F$62:$F340,$F340)&gt;1,"Adiantada","")</f>
        <v/>
      </c>
      <c r="D340" s="100"/>
      <c r="E340" s="11"/>
      <c r="F340" s="8"/>
      <c r="G340" s="63"/>
      <c r="H340" s="8"/>
      <c r="I340" s="9"/>
      <c r="J340" s="9"/>
      <c r="K340" s="101" t="str">
        <f t="shared" si="5"/>
        <v xml:space="preserve"> </v>
      </c>
      <c r="L340" s="87"/>
      <c r="M340" s="84"/>
      <c r="N340" s="84"/>
      <c r="O340" s="84"/>
    </row>
    <row r="341" spans="2:15" x14ac:dyDescent="0.25">
      <c r="B341" s="84"/>
      <c r="C341" s="88" t="str">
        <f>IF(COUNTIF($F$62:$F341,$F341)&gt;1,"Adiantada","")</f>
        <v/>
      </c>
      <c r="D341" s="100"/>
      <c r="E341" s="11"/>
      <c r="F341" s="8"/>
      <c r="G341" s="63"/>
      <c r="H341" s="8"/>
      <c r="I341" s="9"/>
      <c r="J341" s="9"/>
      <c r="K341" s="101" t="str">
        <f t="shared" si="5"/>
        <v xml:space="preserve"> </v>
      </c>
      <c r="L341" s="87"/>
      <c r="M341" s="84"/>
      <c r="N341" s="84"/>
      <c r="O341" s="84"/>
    </row>
    <row r="342" spans="2:15" x14ac:dyDescent="0.25">
      <c r="B342" s="84"/>
      <c r="C342" s="88" t="str">
        <f>IF(COUNTIF($F$62:$F342,$F342)&gt;1,"Adiantada","")</f>
        <v/>
      </c>
      <c r="D342" s="100"/>
      <c r="E342" s="11"/>
      <c r="F342" s="8"/>
      <c r="G342" s="63"/>
      <c r="H342" s="8"/>
      <c r="I342" s="9"/>
      <c r="J342" s="9"/>
      <c r="K342" s="101" t="str">
        <f t="shared" si="5"/>
        <v xml:space="preserve"> </v>
      </c>
      <c r="L342" s="87"/>
      <c r="M342" s="84"/>
      <c r="N342" s="84"/>
      <c r="O342" s="84"/>
    </row>
    <row r="343" spans="2:15" x14ac:dyDescent="0.25">
      <c r="B343" s="84"/>
      <c r="C343" s="88" t="str">
        <f>IF(COUNTIF($F$62:$F343,$F343)&gt;1,"Adiantada","")</f>
        <v/>
      </c>
      <c r="D343" s="100"/>
      <c r="E343" s="11"/>
      <c r="F343" s="8"/>
      <c r="G343" s="63"/>
      <c r="H343" s="8"/>
      <c r="I343" s="9"/>
      <c r="J343" s="9"/>
      <c r="K343" s="101" t="str">
        <f t="shared" si="5"/>
        <v xml:space="preserve"> </v>
      </c>
      <c r="L343" s="87"/>
      <c r="M343" s="84"/>
      <c r="N343" s="84"/>
      <c r="O343" s="84"/>
    </row>
    <row r="344" spans="2:15" x14ac:dyDescent="0.25">
      <c r="B344" s="84"/>
      <c r="C344" s="88" t="str">
        <f>IF(COUNTIF($F$62:$F344,$F344)&gt;1,"Adiantada","")</f>
        <v/>
      </c>
      <c r="D344" s="100"/>
      <c r="E344" s="11"/>
      <c r="F344" s="8"/>
      <c r="G344" s="63"/>
      <c r="H344" s="8"/>
      <c r="I344" s="9"/>
      <c r="J344" s="9"/>
      <c r="K344" s="101" t="str">
        <f t="shared" si="5"/>
        <v xml:space="preserve"> </v>
      </c>
      <c r="L344" s="87"/>
      <c r="M344" s="84"/>
      <c r="N344" s="84"/>
      <c r="O344" s="84"/>
    </row>
    <row r="345" spans="2:15" x14ac:dyDescent="0.25">
      <c r="B345" s="84"/>
      <c r="C345" s="88" t="str">
        <f>IF(COUNTIF($F$62:$F345,$F345)&gt;1,"Adiantada","")</f>
        <v/>
      </c>
      <c r="D345" s="100"/>
      <c r="E345" s="11"/>
      <c r="F345" s="8"/>
      <c r="G345" s="63"/>
      <c r="H345" s="8"/>
      <c r="I345" s="9"/>
      <c r="J345" s="9"/>
      <c r="K345" s="101" t="str">
        <f t="shared" si="5"/>
        <v xml:space="preserve"> </v>
      </c>
      <c r="L345" s="87"/>
      <c r="M345" s="84"/>
      <c r="N345" s="84"/>
      <c r="O345" s="84"/>
    </row>
    <row r="346" spans="2:15" x14ac:dyDescent="0.25">
      <c r="B346" s="84"/>
      <c r="C346" s="88" t="str">
        <f>IF(COUNTIF($F$62:$F346,$F346)&gt;1,"Adiantada","")</f>
        <v/>
      </c>
      <c r="D346" s="100"/>
      <c r="E346" s="11"/>
      <c r="F346" s="8"/>
      <c r="G346" s="63"/>
      <c r="H346" s="8"/>
      <c r="I346" s="9"/>
      <c r="J346" s="9"/>
      <c r="K346" s="101" t="str">
        <f t="shared" si="5"/>
        <v xml:space="preserve"> </v>
      </c>
      <c r="L346" s="87"/>
      <c r="M346" s="84"/>
      <c r="N346" s="84"/>
      <c r="O346" s="84"/>
    </row>
    <row r="347" spans="2:15" x14ac:dyDescent="0.25">
      <c r="B347" s="84"/>
      <c r="C347" s="88" t="str">
        <f>IF(COUNTIF($F$62:$F347,$F347)&gt;1,"Adiantada","")</f>
        <v/>
      </c>
      <c r="D347" s="100"/>
      <c r="E347" s="11"/>
      <c r="F347" s="8"/>
      <c r="G347" s="63"/>
      <c r="H347" s="8"/>
      <c r="I347" s="9"/>
      <c r="J347" s="9"/>
      <c r="K347" s="101" t="str">
        <f t="shared" si="5"/>
        <v xml:space="preserve"> </v>
      </c>
      <c r="L347" s="87"/>
      <c r="M347" s="84"/>
      <c r="N347" s="84"/>
      <c r="O347" s="84"/>
    </row>
    <row r="348" spans="2:15" x14ac:dyDescent="0.25">
      <c r="B348" s="84"/>
      <c r="C348" s="88" t="str">
        <f>IF(COUNTIF($F$62:$F348,$F348)&gt;1,"Adiantada","")</f>
        <v/>
      </c>
      <c r="D348" s="100"/>
      <c r="E348" s="11"/>
      <c r="F348" s="8"/>
      <c r="G348" s="63"/>
      <c r="H348" s="8"/>
      <c r="I348" s="9"/>
      <c r="J348" s="9"/>
      <c r="K348" s="101" t="str">
        <f t="shared" si="5"/>
        <v xml:space="preserve"> </v>
      </c>
      <c r="L348" s="87"/>
      <c r="M348" s="84"/>
      <c r="N348" s="84"/>
      <c r="O348" s="84"/>
    </row>
    <row r="349" spans="2:15" x14ac:dyDescent="0.25">
      <c r="B349" s="84"/>
      <c r="C349" s="88" t="str">
        <f>IF(COUNTIF($F$62:$F349,$F349)&gt;1,"Adiantada","")</f>
        <v/>
      </c>
      <c r="D349" s="100"/>
      <c r="E349" s="11"/>
      <c r="F349" s="8"/>
      <c r="G349" s="63"/>
      <c r="H349" s="8"/>
      <c r="I349" s="9"/>
      <c r="J349" s="9"/>
      <c r="K349" s="101" t="str">
        <f t="shared" si="5"/>
        <v xml:space="preserve"> </v>
      </c>
      <c r="L349" s="87"/>
      <c r="M349" s="84"/>
      <c r="N349" s="84"/>
      <c r="O349" s="84"/>
    </row>
    <row r="350" spans="2:15" x14ac:dyDescent="0.25">
      <c r="B350" s="84"/>
      <c r="C350" s="88" t="str">
        <f>IF(COUNTIF($F$62:$F350,$F350)&gt;1,"Adiantada","")</f>
        <v/>
      </c>
      <c r="D350" s="100"/>
      <c r="E350" s="11"/>
      <c r="F350" s="8"/>
      <c r="G350" s="63"/>
      <c r="H350" s="8"/>
      <c r="I350" s="9"/>
      <c r="J350" s="9"/>
      <c r="K350" s="101" t="str">
        <f t="shared" si="5"/>
        <v xml:space="preserve"> </v>
      </c>
      <c r="L350" s="87"/>
      <c r="M350" s="84"/>
      <c r="N350" s="84"/>
      <c r="O350" s="84"/>
    </row>
    <row r="351" spans="2:15" x14ac:dyDescent="0.25">
      <c r="B351" s="84"/>
      <c r="C351" s="88" t="str">
        <f>IF(COUNTIF($F$62:$F351,$F351)&gt;1,"Adiantada","")</f>
        <v/>
      </c>
      <c r="D351" s="100"/>
      <c r="E351" s="11"/>
      <c r="F351" s="8"/>
      <c r="G351" s="63"/>
      <c r="H351" s="8"/>
      <c r="I351" s="9"/>
      <c r="J351" s="9"/>
      <c r="K351" s="101" t="str">
        <f t="shared" si="5"/>
        <v xml:space="preserve"> </v>
      </c>
      <c r="L351" s="87"/>
      <c r="M351" s="84"/>
      <c r="N351" s="84"/>
      <c r="O351" s="84"/>
    </row>
    <row r="352" spans="2:15" x14ac:dyDescent="0.25">
      <c r="B352" s="84"/>
      <c r="C352" s="88" t="str">
        <f>IF(COUNTIF($F$62:$F352,$F352)&gt;1,"Adiantada","")</f>
        <v/>
      </c>
      <c r="D352" s="100"/>
      <c r="E352" s="11"/>
      <c r="F352" s="8"/>
      <c r="G352" s="63"/>
      <c r="H352" s="8"/>
      <c r="I352" s="9"/>
      <c r="J352" s="9"/>
      <c r="K352" s="101" t="str">
        <f t="shared" si="5"/>
        <v xml:space="preserve"> </v>
      </c>
      <c r="L352" s="87"/>
      <c r="M352" s="84"/>
      <c r="N352" s="84"/>
      <c r="O352" s="84"/>
    </row>
    <row r="353" spans="2:15" x14ac:dyDescent="0.25">
      <c r="B353" s="84"/>
      <c r="C353" s="88" t="str">
        <f>IF(COUNTIF($F$62:$F353,$F353)&gt;1,"Adiantada","")</f>
        <v/>
      </c>
      <c r="D353" s="100"/>
      <c r="E353" s="11"/>
      <c r="F353" s="8"/>
      <c r="G353" s="63"/>
      <c r="H353" s="8"/>
      <c r="I353" s="9"/>
      <c r="J353" s="9"/>
      <c r="K353" s="101" t="str">
        <f t="shared" si="5"/>
        <v xml:space="preserve"> </v>
      </c>
      <c r="L353" s="87"/>
      <c r="M353" s="84"/>
      <c r="N353" s="84"/>
      <c r="O353" s="84"/>
    </row>
    <row r="354" spans="2:15" x14ac:dyDescent="0.25">
      <c r="B354" s="84"/>
      <c r="C354" s="88" t="str">
        <f>IF(COUNTIF($F$62:$F354,$F354)&gt;1,"Adiantada","")</f>
        <v/>
      </c>
      <c r="D354" s="100"/>
      <c r="E354" s="11"/>
      <c r="F354" s="8"/>
      <c r="G354" s="63"/>
      <c r="H354" s="8"/>
      <c r="I354" s="9"/>
      <c r="J354" s="9"/>
      <c r="K354" s="101" t="str">
        <f t="shared" si="5"/>
        <v xml:space="preserve"> </v>
      </c>
      <c r="L354" s="87"/>
      <c r="M354" s="84"/>
      <c r="N354" s="84"/>
      <c r="O354" s="84"/>
    </row>
    <row r="355" spans="2:15" x14ac:dyDescent="0.25">
      <c r="B355" s="84"/>
      <c r="C355" s="88" t="str">
        <f>IF(COUNTIF($F$62:$F355,$F355)&gt;1,"Adiantada","")</f>
        <v/>
      </c>
      <c r="D355" s="100"/>
      <c r="E355" s="11"/>
      <c r="F355" s="8"/>
      <c r="G355" s="63"/>
      <c r="H355" s="8"/>
      <c r="I355" s="9"/>
      <c r="J355" s="9"/>
      <c r="K355" s="101" t="str">
        <f t="shared" si="5"/>
        <v xml:space="preserve"> </v>
      </c>
      <c r="L355" s="87"/>
      <c r="M355" s="84"/>
      <c r="N355" s="84"/>
      <c r="O355" s="84"/>
    </row>
    <row r="356" spans="2:15" x14ac:dyDescent="0.25">
      <c r="B356" s="84"/>
      <c r="C356" s="88" t="str">
        <f>IF(COUNTIF($F$62:$F356,$F356)&gt;1,"Adiantada","")</f>
        <v/>
      </c>
      <c r="D356" s="100"/>
      <c r="E356" s="11"/>
      <c r="F356" s="8"/>
      <c r="G356" s="63"/>
      <c r="H356" s="8"/>
      <c r="I356" s="9"/>
      <c r="J356" s="9"/>
      <c r="K356" s="101" t="str">
        <f t="shared" si="5"/>
        <v xml:space="preserve"> </v>
      </c>
      <c r="L356" s="87"/>
      <c r="M356" s="84"/>
      <c r="N356" s="84"/>
      <c r="O356" s="84"/>
    </row>
    <row r="357" spans="2:15" x14ac:dyDescent="0.25">
      <c r="B357" s="84"/>
      <c r="C357" s="88" t="str">
        <f>IF(COUNTIF($F$62:$F357,$F357)&gt;1,"Adiantada","")</f>
        <v/>
      </c>
      <c r="D357" s="100"/>
      <c r="E357" s="11"/>
      <c r="F357" s="8"/>
      <c r="G357" s="63"/>
      <c r="H357" s="8"/>
      <c r="I357" s="9"/>
      <c r="J357" s="9"/>
      <c r="K357" s="101" t="str">
        <f t="shared" si="5"/>
        <v xml:space="preserve"> </v>
      </c>
      <c r="L357" s="87"/>
      <c r="M357" s="84"/>
      <c r="N357" s="84"/>
      <c r="O357" s="84"/>
    </row>
    <row r="358" spans="2:15" x14ac:dyDescent="0.25">
      <c r="B358" s="84"/>
      <c r="C358" s="88" t="str">
        <f>IF(COUNTIF($F$62:$F358,$F358)&gt;1,"Adiantada","")</f>
        <v/>
      </c>
      <c r="D358" s="100"/>
      <c r="E358" s="11"/>
      <c r="F358" s="8"/>
      <c r="G358" s="63"/>
      <c r="H358" s="8"/>
      <c r="I358" s="9"/>
      <c r="J358" s="9"/>
      <c r="K358" s="101" t="str">
        <f t="shared" si="5"/>
        <v xml:space="preserve"> </v>
      </c>
      <c r="L358" s="87"/>
      <c r="M358" s="84"/>
      <c r="N358" s="84"/>
      <c r="O358" s="84"/>
    </row>
    <row r="359" spans="2:15" x14ac:dyDescent="0.25">
      <c r="B359" s="84"/>
      <c r="C359" s="88" t="str">
        <f>IF(COUNTIF($F$62:$F359,$F359)&gt;1,"Adiantada","")</f>
        <v/>
      </c>
      <c r="D359" s="100"/>
      <c r="E359" s="11"/>
      <c r="F359" s="8"/>
      <c r="G359" s="63"/>
      <c r="H359" s="8"/>
      <c r="I359" s="9"/>
      <c r="J359" s="9"/>
      <c r="K359" s="101" t="str">
        <f t="shared" si="5"/>
        <v xml:space="preserve"> </v>
      </c>
      <c r="L359" s="87"/>
      <c r="M359" s="84"/>
      <c r="N359" s="84"/>
      <c r="O359" s="84"/>
    </row>
    <row r="360" spans="2:15" x14ac:dyDescent="0.25">
      <c r="B360" s="84"/>
      <c r="C360" s="88" t="str">
        <f>IF(COUNTIF($F$62:$F360,$F360)&gt;1,"Adiantada","")</f>
        <v/>
      </c>
      <c r="D360" s="100"/>
      <c r="E360" s="11"/>
      <c r="F360" s="8"/>
      <c r="G360" s="63"/>
      <c r="H360" s="8"/>
      <c r="I360" s="9"/>
      <c r="J360" s="9"/>
      <c r="K360" s="101" t="str">
        <f t="shared" si="5"/>
        <v xml:space="preserve"> </v>
      </c>
      <c r="L360" s="87"/>
      <c r="M360" s="84"/>
      <c r="N360" s="84"/>
      <c r="O360" s="84"/>
    </row>
    <row r="361" spans="2:15" x14ac:dyDescent="0.25">
      <c r="B361" s="84"/>
      <c r="C361" s="88" t="str">
        <f>IF(COUNTIF($F$62:$F361,$F361)&gt;1,"Adiantada","")</f>
        <v/>
      </c>
      <c r="D361" s="100"/>
      <c r="E361" s="11"/>
      <c r="F361" s="8"/>
      <c r="G361" s="63"/>
      <c r="H361" s="8"/>
      <c r="I361" s="9"/>
      <c r="J361" s="9"/>
      <c r="K361" s="101" t="str">
        <f t="shared" si="5"/>
        <v xml:space="preserve"> </v>
      </c>
      <c r="L361" s="87"/>
      <c r="M361" s="84"/>
      <c r="N361" s="84"/>
      <c r="O361" s="84"/>
    </row>
    <row r="362" spans="2:15" x14ac:dyDescent="0.25">
      <c r="B362" s="84"/>
      <c r="C362" s="88" t="str">
        <f>IF(COUNTIF($F$62:$F362,$F362)&gt;1,"Adiantada","")</f>
        <v/>
      </c>
      <c r="D362" s="100"/>
      <c r="E362" s="11"/>
      <c r="F362" s="8"/>
      <c r="G362" s="63"/>
      <c r="H362" s="8"/>
      <c r="I362" s="9"/>
      <c r="J362" s="9"/>
      <c r="K362" s="101" t="str">
        <f t="shared" si="5"/>
        <v xml:space="preserve"> </v>
      </c>
      <c r="L362" s="87"/>
      <c r="M362" s="84"/>
      <c r="N362" s="84"/>
      <c r="O362" s="84"/>
    </row>
    <row r="363" spans="2:15" x14ac:dyDescent="0.25">
      <c r="B363" s="84"/>
      <c r="C363" s="88" t="str">
        <f>IF(COUNTIF($F$62:$F363,$F363)&gt;1,"Adiantada","")</f>
        <v/>
      </c>
      <c r="D363" s="100"/>
      <c r="E363" s="11"/>
      <c r="F363" s="8"/>
      <c r="G363" s="63"/>
      <c r="H363" s="8"/>
      <c r="I363" s="9"/>
      <c r="J363" s="9"/>
      <c r="K363" s="101" t="str">
        <f t="shared" si="5"/>
        <v xml:space="preserve"> </v>
      </c>
      <c r="L363" s="87"/>
      <c r="M363" s="84"/>
      <c r="N363" s="84"/>
      <c r="O363" s="84"/>
    </row>
    <row r="364" spans="2:15" x14ac:dyDescent="0.25">
      <c r="B364" s="84"/>
      <c r="C364" s="88" t="str">
        <f>IF(COUNTIF($F$62:$F364,$F364)&gt;1,"Adiantada","")</f>
        <v/>
      </c>
      <c r="D364" s="100"/>
      <c r="E364" s="11"/>
      <c r="F364" s="8"/>
      <c r="G364" s="63"/>
      <c r="H364" s="8"/>
      <c r="I364" s="9"/>
      <c r="J364" s="9"/>
      <c r="K364" s="101" t="str">
        <f t="shared" si="5"/>
        <v xml:space="preserve"> </v>
      </c>
      <c r="L364" s="87"/>
      <c r="M364" s="84"/>
      <c r="N364" s="84"/>
      <c r="O364" s="84"/>
    </row>
    <row r="365" spans="2:15" x14ac:dyDescent="0.25">
      <c r="B365" s="84"/>
      <c r="C365" s="88" t="str">
        <f>IF(COUNTIF($F$62:$F365,$F365)&gt;1,"Adiantada","")</f>
        <v/>
      </c>
      <c r="D365" s="100"/>
      <c r="E365" s="11"/>
      <c r="F365" s="8"/>
      <c r="G365" s="63"/>
      <c r="H365" s="8"/>
      <c r="I365" s="9"/>
      <c r="J365" s="9"/>
      <c r="K365" s="101" t="str">
        <f t="shared" si="5"/>
        <v xml:space="preserve"> </v>
      </c>
      <c r="L365" s="87"/>
      <c r="M365" s="84"/>
      <c r="N365" s="84"/>
      <c r="O365" s="84"/>
    </row>
    <row r="366" spans="2:15" x14ac:dyDescent="0.25">
      <c r="B366" s="84"/>
      <c r="C366" s="88" t="str">
        <f>IF(COUNTIF($F$62:$F366,$F366)&gt;1,"Adiantada","")</f>
        <v/>
      </c>
      <c r="D366" s="100"/>
      <c r="E366" s="11"/>
      <c r="F366" s="8"/>
      <c r="G366" s="63"/>
      <c r="H366" s="8"/>
      <c r="I366" s="9"/>
      <c r="J366" s="9"/>
      <c r="K366" s="101" t="str">
        <f t="shared" si="5"/>
        <v xml:space="preserve"> </v>
      </c>
      <c r="L366" s="87"/>
      <c r="M366" s="84"/>
      <c r="N366" s="84"/>
      <c r="O366" s="84"/>
    </row>
    <row r="367" spans="2:15" x14ac:dyDescent="0.25">
      <c r="B367" s="84"/>
      <c r="C367" s="88" t="str">
        <f>IF(COUNTIF($F$62:$F367,$F367)&gt;1,"Adiantada","")</f>
        <v/>
      </c>
      <c r="D367" s="100"/>
      <c r="E367" s="11"/>
      <c r="F367" s="8"/>
      <c r="G367" s="63"/>
      <c r="H367" s="8"/>
      <c r="I367" s="9"/>
      <c r="J367" s="9"/>
      <c r="K367" s="101" t="str">
        <f t="shared" si="5"/>
        <v xml:space="preserve"> </v>
      </c>
      <c r="L367" s="87"/>
      <c r="M367" s="84"/>
      <c r="N367" s="84"/>
      <c r="O367" s="84"/>
    </row>
    <row r="368" spans="2:15" x14ac:dyDescent="0.25">
      <c r="B368" s="84"/>
      <c r="C368" s="88" t="str">
        <f>IF(COUNTIF($F$62:$F368,$F368)&gt;1,"Adiantada","")</f>
        <v/>
      </c>
      <c r="D368" s="100"/>
      <c r="E368" s="11"/>
      <c r="F368" s="8"/>
      <c r="G368" s="63"/>
      <c r="H368" s="8"/>
      <c r="I368" s="9"/>
      <c r="J368" s="9"/>
      <c r="K368" s="101" t="str">
        <f t="shared" si="5"/>
        <v xml:space="preserve"> </v>
      </c>
      <c r="L368" s="87"/>
      <c r="M368" s="84"/>
      <c r="N368" s="84"/>
      <c r="O368" s="84"/>
    </row>
    <row r="369" spans="2:15" x14ac:dyDescent="0.25">
      <c r="B369" s="84"/>
      <c r="C369" s="88" t="str">
        <f>IF(COUNTIF($F$62:$F369,$F369)&gt;1,"Adiantada","")</f>
        <v/>
      </c>
      <c r="D369" s="100"/>
      <c r="E369" s="11"/>
      <c r="F369" s="8"/>
      <c r="G369" s="63"/>
      <c r="H369" s="8"/>
      <c r="I369" s="9"/>
      <c r="J369" s="9"/>
      <c r="K369" s="101" t="str">
        <f t="shared" si="5"/>
        <v xml:space="preserve"> </v>
      </c>
      <c r="L369" s="87"/>
      <c r="M369" s="84"/>
      <c r="N369" s="84"/>
      <c r="O369" s="84"/>
    </row>
    <row r="370" spans="2:15" x14ac:dyDescent="0.25">
      <c r="B370" s="84"/>
      <c r="C370" s="88" t="str">
        <f>IF(COUNTIF($F$62:$F370,$F370)&gt;1,"Adiantada","")</f>
        <v/>
      </c>
      <c r="D370" s="100"/>
      <c r="E370" s="11"/>
      <c r="F370" s="8"/>
      <c r="G370" s="63"/>
      <c r="H370" s="8"/>
      <c r="I370" s="9"/>
      <c r="J370" s="9"/>
      <c r="K370" s="101" t="str">
        <f t="shared" si="5"/>
        <v xml:space="preserve"> </v>
      </c>
      <c r="L370" s="87"/>
      <c r="M370" s="84"/>
      <c r="N370" s="84"/>
      <c r="O370" s="84"/>
    </row>
    <row r="371" spans="2:15" x14ac:dyDescent="0.25">
      <c r="B371" s="84"/>
      <c r="C371" s="88" t="str">
        <f>IF(COUNTIF($F$62:$F371,$F371)&gt;1,"Adiantada","")</f>
        <v/>
      </c>
      <c r="D371" s="100"/>
      <c r="E371" s="11"/>
      <c r="F371" s="8"/>
      <c r="G371" s="63"/>
      <c r="H371" s="8"/>
      <c r="I371" s="9"/>
      <c r="J371" s="9"/>
      <c r="K371" s="101" t="str">
        <f t="shared" si="5"/>
        <v xml:space="preserve"> </v>
      </c>
      <c r="L371" s="87"/>
      <c r="M371" s="84"/>
      <c r="N371" s="84"/>
      <c r="O371" s="84"/>
    </row>
    <row r="372" spans="2:15" x14ac:dyDescent="0.25">
      <c r="B372" s="84"/>
      <c r="C372" s="88" t="str">
        <f>IF(COUNTIF($F$62:$F372,$F372)&gt;1,"Adiantada","")</f>
        <v/>
      </c>
      <c r="D372" s="100"/>
      <c r="E372" s="11"/>
      <c r="F372" s="8"/>
      <c r="G372" s="63"/>
      <c r="H372" s="8"/>
      <c r="I372" s="9"/>
      <c r="J372" s="9"/>
      <c r="K372" s="101" t="str">
        <f t="shared" si="5"/>
        <v xml:space="preserve"> </v>
      </c>
      <c r="L372" s="87"/>
      <c r="M372" s="84"/>
      <c r="N372" s="84"/>
      <c r="O372" s="84"/>
    </row>
    <row r="373" spans="2:15" x14ac:dyDescent="0.25">
      <c r="B373" s="84"/>
      <c r="C373" s="88" t="str">
        <f>IF(COUNTIF($F$62:$F373,$F373)&gt;1,"Adiantada","")</f>
        <v/>
      </c>
      <c r="D373" s="100"/>
      <c r="E373" s="11"/>
      <c r="F373" s="8"/>
      <c r="G373" s="63"/>
      <c r="H373" s="8"/>
      <c r="I373" s="9"/>
      <c r="J373" s="9"/>
      <c r="K373" s="101" t="str">
        <f t="shared" si="5"/>
        <v xml:space="preserve"> </v>
      </c>
      <c r="L373" s="87"/>
      <c r="M373" s="84"/>
      <c r="N373" s="84"/>
      <c r="O373" s="84"/>
    </row>
    <row r="374" spans="2:15" x14ac:dyDescent="0.25">
      <c r="B374" s="84"/>
      <c r="C374" s="88" t="str">
        <f>IF(COUNTIF($F$62:$F374,$F374)&gt;1,"Adiantada","")</f>
        <v/>
      </c>
      <c r="D374" s="100"/>
      <c r="E374" s="11"/>
      <c r="F374" s="8"/>
      <c r="G374" s="63"/>
      <c r="H374" s="8"/>
      <c r="I374" s="9"/>
      <c r="J374" s="9"/>
      <c r="K374" s="101" t="str">
        <f t="shared" si="5"/>
        <v xml:space="preserve"> </v>
      </c>
      <c r="L374" s="87"/>
      <c r="M374" s="84"/>
      <c r="N374" s="84"/>
      <c r="O374" s="84"/>
    </row>
    <row r="375" spans="2:15" x14ac:dyDescent="0.25">
      <c r="B375" s="84"/>
      <c r="C375" s="88" t="str">
        <f>IF(COUNTIF($F$62:$F375,$F375)&gt;1,"Adiantada","")</f>
        <v/>
      </c>
      <c r="D375" s="100"/>
      <c r="E375" s="11"/>
      <c r="F375" s="8"/>
      <c r="G375" s="63"/>
      <c r="H375" s="8"/>
      <c r="I375" s="9"/>
      <c r="J375" s="9"/>
      <c r="K375" s="101" t="str">
        <f t="shared" si="5"/>
        <v xml:space="preserve"> </v>
      </c>
      <c r="L375" s="87"/>
      <c r="M375" s="84"/>
      <c r="N375" s="84"/>
      <c r="O375" s="84"/>
    </row>
    <row r="376" spans="2:15" x14ac:dyDescent="0.25">
      <c r="B376" s="84"/>
      <c r="C376" s="88" t="str">
        <f>IF(COUNTIF($F$62:$F376,$F376)&gt;1,"Adiantada","")</f>
        <v/>
      </c>
      <c r="D376" s="100"/>
      <c r="E376" s="11"/>
      <c r="F376" s="8"/>
      <c r="G376" s="63"/>
      <c r="H376" s="8"/>
      <c r="I376" s="9"/>
      <c r="J376" s="9"/>
      <c r="K376" s="101" t="str">
        <f t="shared" si="5"/>
        <v xml:space="preserve"> </v>
      </c>
      <c r="L376" s="87"/>
      <c r="M376" s="84"/>
      <c r="N376" s="84"/>
      <c r="O376" s="84"/>
    </row>
    <row r="377" spans="2:15" x14ac:dyDescent="0.25">
      <c r="B377" s="84"/>
      <c r="C377" s="88" t="str">
        <f>IF(COUNTIF($F$62:$F377,$F377)&gt;1,"Adiantada","")</f>
        <v/>
      </c>
      <c r="D377" s="100"/>
      <c r="E377" s="11"/>
      <c r="F377" s="8"/>
      <c r="G377" s="63"/>
      <c r="H377" s="8"/>
      <c r="I377" s="9"/>
      <c r="J377" s="9"/>
      <c r="K377" s="101" t="str">
        <f t="shared" si="5"/>
        <v xml:space="preserve"> </v>
      </c>
      <c r="L377" s="87"/>
      <c r="M377" s="84"/>
      <c r="N377" s="84"/>
      <c r="O377" s="84"/>
    </row>
    <row r="378" spans="2:15" x14ac:dyDescent="0.25">
      <c r="B378" s="84"/>
      <c r="C378" s="88" t="str">
        <f>IF(COUNTIF($F$62:$F378,$F378)&gt;1,"Adiantada","")</f>
        <v/>
      </c>
      <c r="D378" s="100"/>
      <c r="E378" s="11"/>
      <c r="F378" s="8"/>
      <c r="G378" s="63"/>
      <c r="H378" s="8"/>
      <c r="I378" s="9"/>
      <c r="J378" s="9"/>
      <c r="K378" s="101" t="str">
        <f t="shared" si="5"/>
        <v xml:space="preserve"> </v>
      </c>
      <c r="L378" s="87"/>
      <c r="M378" s="84"/>
      <c r="N378" s="84"/>
      <c r="O378" s="84"/>
    </row>
    <row r="379" spans="2:15" x14ac:dyDescent="0.25">
      <c r="B379" s="84"/>
      <c r="C379" s="88" t="str">
        <f>IF(COUNTIF($F$62:$F379,$F379)&gt;1,"Adiantada","")</f>
        <v/>
      </c>
      <c r="D379" s="100"/>
      <c r="E379" s="11"/>
      <c r="F379" s="8"/>
      <c r="G379" s="63"/>
      <c r="H379" s="8"/>
      <c r="I379" s="9"/>
      <c r="J379" s="9"/>
      <c r="K379" s="101" t="str">
        <f t="shared" si="5"/>
        <v xml:space="preserve"> </v>
      </c>
      <c r="L379" s="87"/>
      <c r="M379" s="84"/>
      <c r="N379" s="84"/>
      <c r="O379" s="84"/>
    </row>
    <row r="380" spans="2:15" x14ac:dyDescent="0.25">
      <c r="B380" s="84"/>
      <c r="C380" s="88" t="str">
        <f>IF(COUNTIF($F$62:$F380,$F380)&gt;1,"Adiantada","")</f>
        <v/>
      </c>
      <c r="D380" s="100"/>
      <c r="E380" s="11"/>
      <c r="F380" s="8"/>
      <c r="G380" s="63"/>
      <c r="H380" s="8"/>
      <c r="I380" s="9"/>
      <c r="J380" s="9"/>
      <c r="K380" s="101" t="str">
        <f t="shared" si="5"/>
        <v xml:space="preserve"> </v>
      </c>
      <c r="L380" s="87"/>
      <c r="M380" s="84"/>
      <c r="N380" s="84"/>
      <c r="O380" s="84"/>
    </row>
    <row r="381" spans="2:15" x14ac:dyDescent="0.25">
      <c r="B381" s="84"/>
      <c r="C381" s="88" t="str">
        <f>IF(COUNTIF($F$62:$F381,$F381)&gt;1,"Adiantada","")</f>
        <v/>
      </c>
      <c r="D381" s="100"/>
      <c r="E381" s="11"/>
      <c r="F381" s="8"/>
      <c r="G381" s="63"/>
      <c r="H381" s="8"/>
      <c r="I381" s="9"/>
      <c r="J381" s="9"/>
      <c r="K381" s="101" t="str">
        <f t="shared" si="5"/>
        <v xml:space="preserve"> </v>
      </c>
      <c r="L381" s="87"/>
      <c r="M381" s="84"/>
      <c r="N381" s="84"/>
      <c r="O381" s="84"/>
    </row>
    <row r="382" spans="2:15" x14ac:dyDescent="0.25">
      <c r="B382" s="84"/>
      <c r="C382" s="88" t="str">
        <f>IF(COUNTIF($F$62:$F382,$F382)&gt;1,"Adiantada","")</f>
        <v/>
      </c>
      <c r="D382" s="100"/>
      <c r="E382" s="11"/>
      <c r="F382" s="8"/>
      <c r="G382" s="63"/>
      <c r="H382" s="8"/>
      <c r="I382" s="9"/>
      <c r="J382" s="9"/>
      <c r="K382" s="101" t="str">
        <f t="shared" si="5"/>
        <v xml:space="preserve"> </v>
      </c>
      <c r="L382" s="87"/>
      <c r="M382" s="84"/>
      <c r="N382" s="84"/>
      <c r="O382" s="84"/>
    </row>
    <row r="383" spans="2:15" x14ac:dyDescent="0.25">
      <c r="B383" s="84"/>
      <c r="C383" s="88" t="str">
        <f>IF(COUNTIF($F$62:$F383,$F383)&gt;1,"Adiantada","")</f>
        <v/>
      </c>
      <c r="D383" s="100"/>
      <c r="E383" s="11"/>
      <c r="F383" s="8"/>
      <c r="G383" s="63"/>
      <c r="H383" s="8"/>
      <c r="I383" s="9"/>
      <c r="J383" s="9"/>
      <c r="K383" s="101" t="str">
        <f t="shared" ref="K383:K446" si="6">IFERROR(IF($J383&lt;&gt;"",$H383/$J383," "),"")</f>
        <v xml:space="preserve"> </v>
      </c>
      <c r="L383" s="87"/>
      <c r="M383" s="84"/>
      <c r="N383" s="84"/>
      <c r="O383" s="84"/>
    </row>
    <row r="384" spans="2:15" x14ac:dyDescent="0.25">
      <c r="B384" s="84"/>
      <c r="C384" s="88" t="str">
        <f>IF(COUNTIF($F$62:$F384,$F384)&gt;1,"Adiantada","")</f>
        <v/>
      </c>
      <c r="D384" s="100"/>
      <c r="E384" s="11"/>
      <c r="F384" s="8"/>
      <c r="G384" s="63"/>
      <c r="H384" s="8"/>
      <c r="I384" s="9"/>
      <c r="J384" s="9"/>
      <c r="K384" s="101" t="str">
        <f t="shared" si="6"/>
        <v xml:space="preserve"> </v>
      </c>
      <c r="L384" s="87"/>
      <c r="M384" s="84"/>
      <c r="N384" s="84"/>
      <c r="O384" s="84"/>
    </row>
    <row r="385" spans="2:15" x14ac:dyDescent="0.25">
      <c r="B385" s="84"/>
      <c r="C385" s="88" t="str">
        <f>IF(COUNTIF($F$62:$F385,$F385)&gt;1,"Adiantada","")</f>
        <v/>
      </c>
      <c r="D385" s="100"/>
      <c r="E385" s="11"/>
      <c r="F385" s="8"/>
      <c r="G385" s="63"/>
      <c r="H385" s="8"/>
      <c r="I385" s="9"/>
      <c r="J385" s="9"/>
      <c r="K385" s="101" t="str">
        <f t="shared" si="6"/>
        <v xml:space="preserve"> </v>
      </c>
      <c r="L385" s="87"/>
      <c r="M385" s="84"/>
      <c r="N385" s="84"/>
      <c r="O385" s="84"/>
    </row>
    <row r="386" spans="2:15" x14ac:dyDescent="0.25">
      <c r="B386" s="84"/>
      <c r="C386" s="88" t="str">
        <f>IF(COUNTIF($F$62:$F386,$F386)&gt;1,"Adiantada","")</f>
        <v/>
      </c>
      <c r="D386" s="100"/>
      <c r="E386" s="11"/>
      <c r="F386" s="8"/>
      <c r="G386" s="63"/>
      <c r="H386" s="8"/>
      <c r="I386" s="9"/>
      <c r="J386" s="9"/>
      <c r="K386" s="101" t="str">
        <f t="shared" si="6"/>
        <v xml:space="preserve"> </v>
      </c>
      <c r="L386" s="87"/>
      <c r="M386" s="84"/>
      <c r="N386" s="84"/>
      <c r="O386" s="84"/>
    </row>
    <row r="387" spans="2:15" x14ac:dyDescent="0.25">
      <c r="B387" s="84"/>
      <c r="C387" s="88" t="str">
        <f>IF(COUNTIF($F$62:$F387,$F387)&gt;1,"Adiantada","")</f>
        <v/>
      </c>
      <c r="D387" s="100"/>
      <c r="E387" s="11"/>
      <c r="F387" s="8"/>
      <c r="G387" s="63"/>
      <c r="H387" s="8"/>
      <c r="I387" s="9"/>
      <c r="J387" s="9"/>
      <c r="K387" s="101" t="str">
        <f t="shared" si="6"/>
        <v xml:space="preserve"> </v>
      </c>
      <c r="L387" s="87"/>
      <c r="M387" s="84"/>
      <c r="N387" s="84"/>
      <c r="O387" s="84"/>
    </row>
    <row r="388" spans="2:15" x14ac:dyDescent="0.25">
      <c r="B388" s="84"/>
      <c r="C388" s="88" t="str">
        <f>IF(COUNTIF($F$62:$F388,$F388)&gt;1,"Adiantada","")</f>
        <v/>
      </c>
      <c r="D388" s="100"/>
      <c r="E388" s="11"/>
      <c r="F388" s="8"/>
      <c r="G388" s="63"/>
      <c r="H388" s="8"/>
      <c r="I388" s="9"/>
      <c r="J388" s="9"/>
      <c r="K388" s="101" t="str">
        <f t="shared" si="6"/>
        <v xml:space="preserve"> </v>
      </c>
      <c r="L388" s="87"/>
      <c r="M388" s="84"/>
      <c r="N388" s="84"/>
      <c r="O388" s="84"/>
    </row>
    <row r="389" spans="2:15" x14ac:dyDescent="0.25">
      <c r="B389" s="84"/>
      <c r="C389" s="88" t="str">
        <f>IF(COUNTIF($F$62:$F389,$F389)&gt;1,"Adiantada","")</f>
        <v/>
      </c>
      <c r="D389" s="100"/>
      <c r="E389" s="11"/>
      <c r="F389" s="8"/>
      <c r="G389" s="63"/>
      <c r="H389" s="8"/>
      <c r="I389" s="9"/>
      <c r="J389" s="9"/>
      <c r="K389" s="101" t="str">
        <f t="shared" si="6"/>
        <v xml:space="preserve"> </v>
      </c>
      <c r="L389" s="87"/>
      <c r="M389" s="84"/>
      <c r="N389" s="84"/>
      <c r="O389" s="84"/>
    </row>
    <row r="390" spans="2:15" x14ac:dyDescent="0.25">
      <c r="B390" s="84"/>
      <c r="C390" s="88" t="str">
        <f>IF(COUNTIF($F$62:$F390,$F390)&gt;1,"Adiantada","")</f>
        <v/>
      </c>
      <c r="D390" s="100"/>
      <c r="E390" s="11"/>
      <c r="F390" s="8"/>
      <c r="G390" s="63"/>
      <c r="H390" s="8"/>
      <c r="I390" s="9"/>
      <c r="J390" s="9"/>
      <c r="K390" s="101" t="str">
        <f t="shared" si="6"/>
        <v xml:space="preserve"> </v>
      </c>
      <c r="L390" s="87"/>
      <c r="M390" s="84"/>
      <c r="N390" s="84"/>
      <c r="O390" s="84"/>
    </row>
    <row r="391" spans="2:15" x14ac:dyDescent="0.25">
      <c r="B391" s="84"/>
      <c r="C391" s="88" t="str">
        <f>IF(COUNTIF($F$62:$F391,$F391)&gt;1,"Adiantada","")</f>
        <v/>
      </c>
      <c r="D391" s="100"/>
      <c r="E391" s="11"/>
      <c r="F391" s="8"/>
      <c r="G391" s="63"/>
      <c r="H391" s="8"/>
      <c r="I391" s="9"/>
      <c r="J391" s="9"/>
      <c r="K391" s="101" t="str">
        <f t="shared" si="6"/>
        <v xml:space="preserve"> </v>
      </c>
      <c r="L391" s="87"/>
      <c r="M391" s="84"/>
      <c r="N391" s="84"/>
      <c r="O391" s="84"/>
    </row>
    <row r="392" spans="2:15" x14ac:dyDescent="0.25">
      <c r="B392" s="84"/>
      <c r="C392" s="88" t="str">
        <f>IF(COUNTIF($F$62:$F392,$F392)&gt;1,"Adiantada","")</f>
        <v/>
      </c>
      <c r="D392" s="100"/>
      <c r="E392" s="11"/>
      <c r="F392" s="8"/>
      <c r="G392" s="63"/>
      <c r="H392" s="8"/>
      <c r="I392" s="9"/>
      <c r="J392" s="9"/>
      <c r="K392" s="101" t="str">
        <f t="shared" si="6"/>
        <v xml:space="preserve"> </v>
      </c>
      <c r="L392" s="87"/>
      <c r="M392" s="84"/>
      <c r="N392" s="84"/>
      <c r="O392" s="84"/>
    </row>
    <row r="393" spans="2:15" x14ac:dyDescent="0.25">
      <c r="B393" s="84"/>
      <c r="C393" s="88" t="str">
        <f>IF(COUNTIF($F$62:$F393,$F393)&gt;1,"Adiantada","")</f>
        <v/>
      </c>
      <c r="D393" s="100"/>
      <c r="E393" s="11"/>
      <c r="F393" s="8"/>
      <c r="G393" s="63"/>
      <c r="H393" s="8"/>
      <c r="I393" s="9"/>
      <c r="J393" s="9"/>
      <c r="K393" s="101" t="str">
        <f t="shared" si="6"/>
        <v xml:space="preserve"> </v>
      </c>
      <c r="L393" s="87"/>
      <c r="M393" s="84"/>
      <c r="N393" s="84"/>
      <c r="O393" s="84"/>
    </row>
    <row r="394" spans="2:15" x14ac:dyDescent="0.25">
      <c r="B394" s="84"/>
      <c r="C394" s="88" t="str">
        <f>IF(COUNTIF($F$62:$F394,$F394)&gt;1,"Adiantada","")</f>
        <v/>
      </c>
      <c r="D394" s="100"/>
      <c r="E394" s="11"/>
      <c r="F394" s="8"/>
      <c r="G394" s="63"/>
      <c r="H394" s="8"/>
      <c r="I394" s="9"/>
      <c r="J394" s="9"/>
      <c r="K394" s="101" t="str">
        <f t="shared" si="6"/>
        <v xml:space="preserve"> </v>
      </c>
      <c r="L394" s="87"/>
      <c r="M394" s="84"/>
      <c r="N394" s="84"/>
      <c r="O394" s="84"/>
    </row>
    <row r="395" spans="2:15" x14ac:dyDescent="0.25">
      <c r="B395" s="84"/>
      <c r="C395" s="88" t="str">
        <f>IF(COUNTIF($F$62:$F395,$F395)&gt;1,"Adiantada","")</f>
        <v/>
      </c>
      <c r="D395" s="100"/>
      <c r="E395" s="11"/>
      <c r="F395" s="8"/>
      <c r="G395" s="63"/>
      <c r="H395" s="8"/>
      <c r="I395" s="9"/>
      <c r="J395" s="9"/>
      <c r="K395" s="101" t="str">
        <f t="shared" si="6"/>
        <v xml:space="preserve"> </v>
      </c>
      <c r="L395" s="87"/>
      <c r="M395" s="84"/>
      <c r="N395" s="84"/>
      <c r="O395" s="84"/>
    </row>
    <row r="396" spans="2:15" x14ac:dyDescent="0.25">
      <c r="B396" s="84"/>
      <c r="C396" s="88" t="str">
        <f>IF(COUNTIF($F$62:$F396,$F396)&gt;1,"Adiantada","")</f>
        <v/>
      </c>
      <c r="D396" s="100"/>
      <c r="E396" s="11"/>
      <c r="F396" s="8"/>
      <c r="G396" s="63"/>
      <c r="H396" s="8"/>
      <c r="I396" s="9"/>
      <c r="J396" s="9"/>
      <c r="K396" s="101" t="str">
        <f t="shared" si="6"/>
        <v xml:space="preserve"> </v>
      </c>
      <c r="L396" s="87"/>
      <c r="M396" s="84"/>
      <c r="N396" s="84"/>
      <c r="O396" s="84"/>
    </row>
    <row r="397" spans="2:15" x14ac:dyDescent="0.25">
      <c r="B397" s="84"/>
      <c r="C397" s="88" t="str">
        <f>IF(COUNTIF($F$62:$F397,$F397)&gt;1,"Adiantada","")</f>
        <v/>
      </c>
      <c r="D397" s="100"/>
      <c r="E397" s="11"/>
      <c r="F397" s="8"/>
      <c r="G397" s="63"/>
      <c r="H397" s="8"/>
      <c r="I397" s="9"/>
      <c r="J397" s="9"/>
      <c r="K397" s="101" t="str">
        <f t="shared" si="6"/>
        <v xml:space="preserve"> </v>
      </c>
      <c r="L397" s="87"/>
      <c r="M397" s="84"/>
      <c r="N397" s="84"/>
      <c r="O397" s="84"/>
    </row>
    <row r="398" spans="2:15" x14ac:dyDescent="0.25">
      <c r="B398" s="84"/>
      <c r="C398" s="88" t="str">
        <f>IF(COUNTIF($F$62:$F398,$F398)&gt;1,"Adiantada","")</f>
        <v/>
      </c>
      <c r="D398" s="100"/>
      <c r="E398" s="11"/>
      <c r="F398" s="8"/>
      <c r="G398" s="63"/>
      <c r="H398" s="8"/>
      <c r="I398" s="9"/>
      <c r="J398" s="9"/>
      <c r="K398" s="101" t="str">
        <f t="shared" si="6"/>
        <v xml:space="preserve"> </v>
      </c>
      <c r="L398" s="87"/>
      <c r="M398" s="84"/>
      <c r="N398" s="84"/>
      <c r="O398" s="84"/>
    </row>
    <row r="399" spans="2:15" x14ac:dyDescent="0.25">
      <c r="B399" s="84"/>
      <c r="C399" s="88" t="str">
        <f>IF(COUNTIF($F$62:$F399,$F399)&gt;1,"Adiantada","")</f>
        <v/>
      </c>
      <c r="D399" s="100"/>
      <c r="E399" s="11"/>
      <c r="F399" s="8"/>
      <c r="G399" s="63"/>
      <c r="H399" s="8"/>
      <c r="I399" s="9"/>
      <c r="J399" s="9"/>
      <c r="K399" s="101" t="str">
        <f t="shared" si="6"/>
        <v xml:space="preserve"> </v>
      </c>
      <c r="L399" s="87"/>
      <c r="M399" s="84"/>
      <c r="N399" s="84"/>
      <c r="O399" s="84"/>
    </row>
    <row r="400" spans="2:15" x14ac:dyDescent="0.25">
      <c r="B400" s="84"/>
      <c r="C400" s="88" t="str">
        <f>IF(COUNTIF($F$62:$F400,$F400)&gt;1,"Adiantada","")</f>
        <v/>
      </c>
      <c r="D400" s="100"/>
      <c r="E400" s="11"/>
      <c r="F400" s="8"/>
      <c r="G400" s="63"/>
      <c r="H400" s="8"/>
      <c r="I400" s="9"/>
      <c r="J400" s="9"/>
      <c r="K400" s="101" t="str">
        <f t="shared" si="6"/>
        <v xml:space="preserve"> </v>
      </c>
      <c r="L400" s="87"/>
      <c r="M400" s="84"/>
      <c r="N400" s="84"/>
      <c r="O400" s="84"/>
    </row>
    <row r="401" spans="2:15" x14ac:dyDescent="0.25">
      <c r="B401" s="84"/>
      <c r="C401" s="88" t="str">
        <f>IF(COUNTIF($F$62:$F401,$F401)&gt;1,"Adiantada","")</f>
        <v/>
      </c>
      <c r="D401" s="100"/>
      <c r="E401" s="11"/>
      <c r="F401" s="8"/>
      <c r="G401" s="63"/>
      <c r="H401" s="8"/>
      <c r="I401" s="9"/>
      <c r="J401" s="9"/>
      <c r="K401" s="101" t="str">
        <f t="shared" si="6"/>
        <v xml:space="preserve"> </v>
      </c>
      <c r="L401" s="87"/>
      <c r="M401" s="84"/>
      <c r="N401" s="84"/>
      <c r="O401" s="84"/>
    </row>
    <row r="402" spans="2:15" x14ac:dyDescent="0.25">
      <c r="B402" s="84"/>
      <c r="C402" s="88" t="str">
        <f>IF(COUNTIF($F$62:$F402,$F402)&gt;1,"Adiantada","")</f>
        <v/>
      </c>
      <c r="D402" s="100"/>
      <c r="E402" s="11"/>
      <c r="F402" s="8"/>
      <c r="G402" s="63"/>
      <c r="H402" s="8"/>
      <c r="I402" s="9"/>
      <c r="J402" s="9"/>
      <c r="K402" s="101" t="str">
        <f t="shared" si="6"/>
        <v xml:space="preserve"> </v>
      </c>
      <c r="L402" s="87"/>
      <c r="M402" s="84"/>
      <c r="N402" s="84"/>
      <c r="O402" s="84"/>
    </row>
    <row r="403" spans="2:15" x14ac:dyDescent="0.25">
      <c r="B403" s="84"/>
      <c r="C403" s="88" t="str">
        <f>IF(COUNTIF($F$62:$F403,$F403)&gt;1,"Adiantada","")</f>
        <v/>
      </c>
      <c r="D403" s="100"/>
      <c r="E403" s="11"/>
      <c r="F403" s="8"/>
      <c r="G403" s="63"/>
      <c r="H403" s="8"/>
      <c r="I403" s="9"/>
      <c r="J403" s="9"/>
      <c r="K403" s="101" t="str">
        <f t="shared" si="6"/>
        <v xml:space="preserve"> </v>
      </c>
      <c r="L403" s="87"/>
      <c r="M403" s="84"/>
      <c r="N403" s="84"/>
      <c r="O403" s="84"/>
    </row>
    <row r="404" spans="2:15" x14ac:dyDescent="0.25">
      <c r="B404" s="84"/>
      <c r="C404" s="88" t="str">
        <f>IF(COUNTIF($F$62:$F404,$F404)&gt;1,"Adiantada","")</f>
        <v/>
      </c>
      <c r="D404" s="100"/>
      <c r="E404" s="11"/>
      <c r="F404" s="8"/>
      <c r="G404" s="63"/>
      <c r="H404" s="8"/>
      <c r="I404" s="9"/>
      <c r="J404" s="9"/>
      <c r="K404" s="101" t="str">
        <f t="shared" si="6"/>
        <v xml:space="preserve"> </v>
      </c>
      <c r="L404" s="87"/>
      <c r="M404" s="84"/>
      <c r="N404" s="84"/>
      <c r="O404" s="84"/>
    </row>
    <row r="405" spans="2:15" x14ac:dyDescent="0.25">
      <c r="B405" s="84"/>
      <c r="C405" s="88" t="str">
        <f>IF(COUNTIF($F$62:$F405,$F405)&gt;1,"Adiantada","")</f>
        <v/>
      </c>
      <c r="D405" s="100"/>
      <c r="E405" s="11"/>
      <c r="F405" s="8"/>
      <c r="G405" s="63"/>
      <c r="H405" s="8"/>
      <c r="I405" s="9"/>
      <c r="J405" s="9"/>
      <c r="K405" s="101" t="str">
        <f t="shared" si="6"/>
        <v xml:space="preserve"> </v>
      </c>
      <c r="L405" s="87"/>
      <c r="M405" s="84"/>
      <c r="N405" s="84"/>
      <c r="O405" s="84"/>
    </row>
    <row r="406" spans="2:15" x14ac:dyDescent="0.25">
      <c r="B406" s="84"/>
      <c r="C406" s="88" t="str">
        <f>IF(COUNTIF($F$62:$F406,$F406)&gt;1,"Adiantada","")</f>
        <v/>
      </c>
      <c r="D406" s="100"/>
      <c r="E406" s="11"/>
      <c r="F406" s="8"/>
      <c r="G406" s="63"/>
      <c r="H406" s="8"/>
      <c r="I406" s="9"/>
      <c r="J406" s="9"/>
      <c r="K406" s="101" t="str">
        <f t="shared" si="6"/>
        <v xml:space="preserve"> </v>
      </c>
      <c r="L406" s="87"/>
      <c r="M406" s="84"/>
      <c r="N406" s="84"/>
      <c r="O406" s="84"/>
    </row>
    <row r="407" spans="2:15" x14ac:dyDescent="0.25">
      <c r="B407" s="84"/>
      <c r="C407" s="88" t="str">
        <f>IF(COUNTIF($F$62:$F407,$F407)&gt;1,"Adiantada","")</f>
        <v/>
      </c>
      <c r="D407" s="100"/>
      <c r="E407" s="11"/>
      <c r="F407" s="8"/>
      <c r="G407" s="63"/>
      <c r="H407" s="8"/>
      <c r="I407" s="9"/>
      <c r="J407" s="9"/>
      <c r="K407" s="101" t="str">
        <f t="shared" si="6"/>
        <v xml:space="preserve"> </v>
      </c>
      <c r="L407" s="87"/>
      <c r="M407" s="84"/>
      <c r="N407" s="84"/>
      <c r="O407" s="84"/>
    </row>
    <row r="408" spans="2:15" x14ac:dyDescent="0.25">
      <c r="B408" s="84"/>
      <c r="C408" s="88" t="str">
        <f>IF(COUNTIF($F$62:$F408,$F408)&gt;1,"Adiantada","")</f>
        <v/>
      </c>
      <c r="D408" s="100"/>
      <c r="E408" s="11"/>
      <c r="F408" s="8"/>
      <c r="G408" s="63"/>
      <c r="H408" s="8"/>
      <c r="I408" s="9"/>
      <c r="J408" s="9"/>
      <c r="K408" s="101" t="str">
        <f t="shared" si="6"/>
        <v xml:space="preserve"> </v>
      </c>
      <c r="L408" s="87"/>
      <c r="M408" s="84"/>
      <c r="N408" s="84"/>
      <c r="O408" s="84"/>
    </row>
    <row r="409" spans="2:15" x14ac:dyDescent="0.25">
      <c r="B409" s="84"/>
      <c r="C409" s="88" t="str">
        <f>IF(COUNTIF($F$62:$F409,$F409)&gt;1,"Adiantada","")</f>
        <v/>
      </c>
      <c r="D409" s="100"/>
      <c r="E409" s="11"/>
      <c r="F409" s="8"/>
      <c r="G409" s="63"/>
      <c r="H409" s="8"/>
      <c r="I409" s="9"/>
      <c r="J409" s="9"/>
      <c r="K409" s="101" t="str">
        <f t="shared" si="6"/>
        <v xml:space="preserve"> </v>
      </c>
      <c r="L409" s="87"/>
      <c r="M409" s="84"/>
      <c r="N409" s="84"/>
      <c r="O409" s="84"/>
    </row>
    <row r="410" spans="2:15" x14ac:dyDescent="0.25">
      <c r="B410" s="84"/>
      <c r="C410" s="88" t="str">
        <f>IF(COUNTIF($F$62:$F410,$F410)&gt;1,"Adiantada","")</f>
        <v/>
      </c>
      <c r="D410" s="100"/>
      <c r="E410" s="11"/>
      <c r="F410" s="8"/>
      <c r="G410" s="63"/>
      <c r="H410" s="8"/>
      <c r="I410" s="9"/>
      <c r="J410" s="9"/>
      <c r="K410" s="101" t="str">
        <f t="shared" si="6"/>
        <v xml:space="preserve"> </v>
      </c>
      <c r="L410" s="87"/>
      <c r="M410" s="84"/>
      <c r="N410" s="84"/>
      <c r="O410" s="84"/>
    </row>
    <row r="411" spans="2:15" x14ac:dyDescent="0.25">
      <c r="B411" s="84"/>
      <c r="C411" s="88" t="str">
        <f>IF(COUNTIF($F$62:$F411,$F411)&gt;1,"Adiantada","")</f>
        <v/>
      </c>
      <c r="D411" s="100"/>
      <c r="E411" s="11"/>
      <c r="F411" s="8"/>
      <c r="G411" s="63"/>
      <c r="H411" s="8"/>
      <c r="I411" s="9"/>
      <c r="J411" s="9"/>
      <c r="K411" s="101" t="str">
        <f t="shared" si="6"/>
        <v xml:space="preserve"> </v>
      </c>
      <c r="L411" s="87"/>
      <c r="M411" s="84"/>
      <c r="N411" s="84"/>
      <c r="O411" s="84"/>
    </row>
    <row r="412" spans="2:15" x14ac:dyDescent="0.25">
      <c r="B412" s="84"/>
      <c r="C412" s="88" t="str">
        <f>IF(COUNTIF($F$62:$F412,$F412)&gt;1,"Adiantada","")</f>
        <v/>
      </c>
      <c r="D412" s="100"/>
      <c r="E412" s="11"/>
      <c r="F412" s="8"/>
      <c r="G412" s="63"/>
      <c r="H412" s="8"/>
      <c r="I412" s="9"/>
      <c r="J412" s="9"/>
      <c r="K412" s="101" t="str">
        <f t="shared" si="6"/>
        <v xml:space="preserve"> </v>
      </c>
      <c r="L412" s="87"/>
      <c r="M412" s="84"/>
      <c r="N412" s="84"/>
      <c r="O412" s="84"/>
    </row>
    <row r="413" spans="2:15" x14ac:dyDescent="0.25">
      <c r="B413" s="84"/>
      <c r="C413" s="88" t="str">
        <f>IF(COUNTIF($F$62:$F413,$F413)&gt;1,"Adiantada","")</f>
        <v/>
      </c>
      <c r="D413" s="100"/>
      <c r="E413" s="11"/>
      <c r="F413" s="8"/>
      <c r="G413" s="63"/>
      <c r="H413" s="8"/>
      <c r="I413" s="9"/>
      <c r="J413" s="9"/>
      <c r="K413" s="101" t="str">
        <f t="shared" si="6"/>
        <v xml:space="preserve"> </v>
      </c>
      <c r="L413" s="87"/>
      <c r="M413" s="84"/>
      <c r="N413" s="84"/>
      <c r="O413" s="84"/>
    </row>
    <row r="414" spans="2:15" x14ac:dyDescent="0.25">
      <c r="B414" s="84"/>
      <c r="C414" s="88" t="str">
        <f>IF(COUNTIF($F$62:$F414,$F414)&gt;1,"Adiantada","")</f>
        <v/>
      </c>
      <c r="D414" s="100"/>
      <c r="E414" s="11"/>
      <c r="F414" s="8"/>
      <c r="G414" s="63"/>
      <c r="H414" s="8"/>
      <c r="I414" s="9"/>
      <c r="J414" s="9"/>
      <c r="K414" s="101" t="str">
        <f t="shared" si="6"/>
        <v xml:space="preserve"> </v>
      </c>
      <c r="L414" s="87"/>
      <c r="M414" s="84"/>
      <c r="N414" s="84"/>
      <c r="O414" s="84"/>
    </row>
    <row r="415" spans="2:15" x14ac:dyDescent="0.25">
      <c r="B415" s="84"/>
      <c r="C415" s="88" t="str">
        <f>IF(COUNTIF($F$62:$F415,$F415)&gt;1,"Adiantada","")</f>
        <v/>
      </c>
      <c r="D415" s="100"/>
      <c r="E415" s="11"/>
      <c r="F415" s="8"/>
      <c r="G415" s="63"/>
      <c r="H415" s="8"/>
      <c r="I415" s="9"/>
      <c r="J415" s="9"/>
      <c r="K415" s="101" t="str">
        <f t="shared" si="6"/>
        <v xml:space="preserve"> </v>
      </c>
      <c r="L415" s="87"/>
      <c r="M415" s="84"/>
      <c r="N415" s="84"/>
      <c r="O415" s="84"/>
    </row>
    <row r="416" spans="2:15" x14ac:dyDescent="0.25">
      <c r="B416" s="84"/>
      <c r="C416" s="88" t="str">
        <f>IF(COUNTIF($F$62:$F416,$F416)&gt;1,"Adiantada","")</f>
        <v/>
      </c>
      <c r="D416" s="100"/>
      <c r="E416" s="11"/>
      <c r="F416" s="8"/>
      <c r="G416" s="63"/>
      <c r="H416" s="8"/>
      <c r="I416" s="9"/>
      <c r="J416" s="9"/>
      <c r="K416" s="101" t="str">
        <f t="shared" si="6"/>
        <v xml:space="preserve"> </v>
      </c>
      <c r="L416" s="87"/>
      <c r="M416" s="84"/>
      <c r="N416" s="84"/>
      <c r="O416" s="84"/>
    </row>
    <row r="417" spans="2:15" x14ac:dyDescent="0.25">
      <c r="B417" s="84"/>
      <c r="C417" s="88" t="str">
        <f>IF(COUNTIF($F$62:$F417,$F417)&gt;1,"Adiantada","")</f>
        <v/>
      </c>
      <c r="D417" s="100"/>
      <c r="E417" s="11"/>
      <c r="F417" s="8"/>
      <c r="G417" s="63"/>
      <c r="H417" s="8"/>
      <c r="I417" s="9"/>
      <c r="J417" s="9"/>
      <c r="K417" s="101" t="str">
        <f t="shared" si="6"/>
        <v xml:space="preserve"> </v>
      </c>
      <c r="L417" s="87"/>
      <c r="M417" s="84"/>
      <c r="N417" s="84"/>
      <c r="O417" s="84"/>
    </row>
    <row r="418" spans="2:15" x14ac:dyDescent="0.25">
      <c r="B418" s="84"/>
      <c r="C418" s="88" t="str">
        <f>IF(COUNTIF($F$62:$F418,$F418)&gt;1,"Adiantada","")</f>
        <v/>
      </c>
      <c r="D418" s="100"/>
      <c r="E418" s="11"/>
      <c r="F418" s="8"/>
      <c r="G418" s="63"/>
      <c r="H418" s="8"/>
      <c r="I418" s="9"/>
      <c r="J418" s="9"/>
      <c r="K418" s="101" t="str">
        <f t="shared" si="6"/>
        <v xml:space="preserve"> </v>
      </c>
      <c r="L418" s="87"/>
      <c r="M418" s="84"/>
      <c r="N418" s="84"/>
      <c r="O418" s="84"/>
    </row>
    <row r="419" spans="2:15" x14ac:dyDescent="0.25">
      <c r="B419" s="84"/>
      <c r="C419" s="88" t="str">
        <f>IF(COUNTIF($F$62:$F419,$F419)&gt;1,"Adiantada","")</f>
        <v/>
      </c>
      <c r="D419" s="100"/>
      <c r="E419" s="11"/>
      <c r="F419" s="8"/>
      <c r="G419" s="63"/>
      <c r="H419" s="8"/>
      <c r="I419" s="9"/>
      <c r="J419" s="9"/>
      <c r="K419" s="101" t="str">
        <f t="shared" si="6"/>
        <v xml:space="preserve"> </v>
      </c>
      <c r="L419" s="87"/>
      <c r="M419" s="84"/>
      <c r="N419" s="84"/>
      <c r="O419" s="84"/>
    </row>
    <row r="420" spans="2:15" x14ac:dyDescent="0.25">
      <c r="B420" s="84"/>
      <c r="C420" s="88" t="str">
        <f>IF(COUNTIF($F$62:$F420,$F420)&gt;1,"Adiantada","")</f>
        <v/>
      </c>
      <c r="D420" s="100"/>
      <c r="E420" s="11"/>
      <c r="F420" s="8"/>
      <c r="G420" s="63"/>
      <c r="H420" s="8"/>
      <c r="I420" s="9"/>
      <c r="J420" s="9"/>
      <c r="K420" s="101" t="str">
        <f t="shared" si="6"/>
        <v xml:space="preserve"> </v>
      </c>
      <c r="L420" s="87"/>
      <c r="M420" s="84"/>
      <c r="N420" s="84"/>
      <c r="O420" s="84"/>
    </row>
    <row r="421" spans="2:15" x14ac:dyDescent="0.25">
      <c r="B421" s="84"/>
      <c r="C421" s="88" t="str">
        <f>IF(COUNTIF($F$62:$F421,$F421)&gt;1,"Adiantada","")</f>
        <v/>
      </c>
      <c r="D421" s="100"/>
      <c r="E421" s="11"/>
      <c r="F421" s="8"/>
      <c r="G421" s="63"/>
      <c r="H421" s="8"/>
      <c r="I421" s="9"/>
      <c r="J421" s="9"/>
      <c r="K421" s="101" t="str">
        <f t="shared" si="6"/>
        <v xml:space="preserve"> </v>
      </c>
      <c r="L421" s="87"/>
      <c r="M421" s="84"/>
      <c r="N421" s="84"/>
      <c r="O421" s="84"/>
    </row>
    <row r="422" spans="2:15" x14ac:dyDescent="0.25">
      <c r="B422" s="84"/>
      <c r="C422" s="88" t="str">
        <f>IF(COUNTIF($F$62:$F422,$F422)&gt;1,"Adiantada","")</f>
        <v/>
      </c>
      <c r="D422" s="100"/>
      <c r="E422" s="11"/>
      <c r="F422" s="8"/>
      <c r="G422" s="63"/>
      <c r="H422" s="8"/>
      <c r="I422" s="9"/>
      <c r="J422" s="9"/>
      <c r="K422" s="101" t="str">
        <f t="shared" si="6"/>
        <v xml:space="preserve"> </v>
      </c>
      <c r="L422" s="87"/>
      <c r="M422" s="84"/>
      <c r="N422" s="84"/>
      <c r="O422" s="84"/>
    </row>
    <row r="423" spans="2:15" x14ac:dyDescent="0.25">
      <c r="B423" s="84"/>
      <c r="C423" s="88" t="str">
        <f>IF(COUNTIF($F$62:$F423,$F423)&gt;1,"Adiantada","")</f>
        <v/>
      </c>
      <c r="D423" s="100"/>
      <c r="E423" s="11"/>
      <c r="F423" s="8"/>
      <c r="G423" s="63"/>
      <c r="H423" s="8"/>
      <c r="I423" s="9"/>
      <c r="J423" s="9"/>
      <c r="K423" s="101" t="str">
        <f t="shared" si="6"/>
        <v xml:space="preserve"> </v>
      </c>
      <c r="L423" s="87"/>
      <c r="M423" s="84"/>
      <c r="N423" s="84"/>
      <c r="O423" s="84"/>
    </row>
    <row r="424" spans="2:15" x14ac:dyDescent="0.25">
      <c r="B424" s="84"/>
      <c r="C424" s="88" t="str">
        <f>IF(COUNTIF($F$62:$F424,$F424)&gt;1,"Adiantada","")</f>
        <v/>
      </c>
      <c r="D424" s="100"/>
      <c r="E424" s="11"/>
      <c r="F424" s="8"/>
      <c r="G424" s="63"/>
      <c r="H424" s="8"/>
      <c r="I424" s="9"/>
      <c r="J424" s="9"/>
      <c r="K424" s="101" t="str">
        <f t="shared" si="6"/>
        <v xml:space="preserve"> </v>
      </c>
      <c r="L424" s="87"/>
      <c r="M424" s="84"/>
      <c r="N424" s="84"/>
      <c r="O424" s="84"/>
    </row>
    <row r="425" spans="2:15" x14ac:dyDescent="0.25">
      <c r="B425" s="84"/>
      <c r="C425" s="88" t="str">
        <f>IF(COUNTIF($F$62:$F425,$F425)&gt;1,"Adiantada","")</f>
        <v/>
      </c>
      <c r="D425" s="100"/>
      <c r="E425" s="11"/>
      <c r="F425" s="8"/>
      <c r="G425" s="63"/>
      <c r="H425" s="8"/>
      <c r="I425" s="9"/>
      <c r="J425" s="9"/>
      <c r="K425" s="101" t="str">
        <f t="shared" si="6"/>
        <v xml:space="preserve"> </v>
      </c>
      <c r="L425" s="87"/>
      <c r="M425" s="84"/>
      <c r="N425" s="84"/>
      <c r="O425" s="84"/>
    </row>
    <row r="426" spans="2:15" x14ac:dyDescent="0.25">
      <c r="B426" s="84"/>
      <c r="C426" s="88" t="str">
        <f>IF(COUNTIF($F$62:$F426,$F426)&gt;1,"Adiantada","")</f>
        <v/>
      </c>
      <c r="D426" s="100"/>
      <c r="E426" s="11"/>
      <c r="F426" s="8"/>
      <c r="G426" s="63"/>
      <c r="H426" s="8"/>
      <c r="I426" s="9"/>
      <c r="J426" s="9"/>
      <c r="K426" s="101" t="str">
        <f t="shared" si="6"/>
        <v xml:space="preserve"> </v>
      </c>
      <c r="L426" s="87"/>
      <c r="M426" s="84"/>
      <c r="N426" s="84"/>
      <c r="O426" s="84"/>
    </row>
    <row r="427" spans="2:15" x14ac:dyDescent="0.25">
      <c r="B427" s="84"/>
      <c r="C427" s="88" t="str">
        <f>IF(COUNTIF($F$62:$F427,$F427)&gt;1,"Adiantada","")</f>
        <v/>
      </c>
      <c r="D427" s="100"/>
      <c r="E427" s="11"/>
      <c r="F427" s="8"/>
      <c r="G427" s="63"/>
      <c r="H427" s="8"/>
      <c r="I427" s="9"/>
      <c r="J427" s="9"/>
      <c r="K427" s="101" t="str">
        <f t="shared" si="6"/>
        <v xml:space="preserve"> </v>
      </c>
      <c r="L427" s="87"/>
      <c r="M427" s="84"/>
      <c r="N427" s="84"/>
      <c r="O427" s="84"/>
    </row>
    <row r="428" spans="2:15" x14ac:dyDescent="0.25">
      <c r="B428" s="84"/>
      <c r="C428" s="88" t="str">
        <f>IF(COUNTIF($F$62:$F428,$F428)&gt;1,"Adiantada","")</f>
        <v/>
      </c>
      <c r="D428" s="100"/>
      <c r="E428" s="11"/>
      <c r="F428" s="8"/>
      <c r="G428" s="63"/>
      <c r="H428" s="8"/>
      <c r="I428" s="9"/>
      <c r="J428" s="9"/>
      <c r="K428" s="101" t="str">
        <f t="shared" si="6"/>
        <v xml:space="preserve"> </v>
      </c>
      <c r="L428" s="87"/>
      <c r="M428" s="84"/>
      <c r="N428" s="84"/>
      <c r="O428" s="84"/>
    </row>
    <row r="429" spans="2:15" x14ac:dyDescent="0.25">
      <c r="B429" s="84"/>
      <c r="C429" s="88" t="str">
        <f>IF(COUNTIF($F$62:$F429,$F429)&gt;1,"Adiantada","")</f>
        <v/>
      </c>
      <c r="D429" s="100"/>
      <c r="E429" s="11"/>
      <c r="F429" s="8"/>
      <c r="G429" s="63"/>
      <c r="H429" s="8"/>
      <c r="I429" s="9"/>
      <c r="J429" s="9"/>
      <c r="K429" s="101" t="str">
        <f t="shared" si="6"/>
        <v xml:space="preserve"> </v>
      </c>
      <c r="L429" s="87"/>
      <c r="M429" s="84"/>
      <c r="N429" s="84"/>
      <c r="O429" s="84"/>
    </row>
    <row r="430" spans="2:15" x14ac:dyDescent="0.25">
      <c r="B430" s="84"/>
      <c r="C430" s="88" t="str">
        <f>IF(COUNTIF($F$62:$F430,$F430)&gt;1,"Adiantada","")</f>
        <v/>
      </c>
      <c r="D430" s="100"/>
      <c r="E430" s="11"/>
      <c r="F430" s="8"/>
      <c r="G430" s="63"/>
      <c r="H430" s="8"/>
      <c r="I430" s="9"/>
      <c r="J430" s="9"/>
      <c r="K430" s="101" t="str">
        <f t="shared" si="6"/>
        <v xml:space="preserve"> </v>
      </c>
      <c r="L430" s="87"/>
      <c r="M430" s="84"/>
      <c r="N430" s="84"/>
      <c r="O430" s="84"/>
    </row>
    <row r="431" spans="2:15" x14ac:dyDescent="0.25">
      <c r="B431" s="84"/>
      <c r="C431" s="88" t="str">
        <f>IF(COUNTIF($F$62:$F431,$F431)&gt;1,"Adiantada","")</f>
        <v/>
      </c>
      <c r="D431" s="100"/>
      <c r="E431" s="11"/>
      <c r="F431" s="8"/>
      <c r="G431" s="63"/>
      <c r="H431" s="8"/>
      <c r="I431" s="9"/>
      <c r="J431" s="9"/>
      <c r="K431" s="101" t="str">
        <f t="shared" si="6"/>
        <v xml:space="preserve"> </v>
      </c>
      <c r="L431" s="87"/>
      <c r="M431" s="84"/>
      <c r="N431" s="84"/>
      <c r="O431" s="84"/>
    </row>
    <row r="432" spans="2:15" x14ac:dyDescent="0.25">
      <c r="B432" s="84"/>
      <c r="C432" s="88" t="str">
        <f>IF(COUNTIF($F$62:$F432,$F432)&gt;1,"Adiantada","")</f>
        <v/>
      </c>
      <c r="D432" s="100"/>
      <c r="E432" s="11"/>
      <c r="F432" s="8"/>
      <c r="G432" s="63"/>
      <c r="H432" s="8"/>
      <c r="I432" s="9"/>
      <c r="J432" s="9"/>
      <c r="K432" s="101" t="str">
        <f t="shared" si="6"/>
        <v xml:space="preserve"> </v>
      </c>
      <c r="L432" s="87"/>
      <c r="M432" s="84"/>
      <c r="N432" s="84"/>
      <c r="O432" s="84"/>
    </row>
    <row r="433" spans="2:15" x14ac:dyDescent="0.25">
      <c r="B433" s="84"/>
      <c r="C433" s="88" t="str">
        <f>IF(COUNTIF($F$62:$F433,$F433)&gt;1,"Adiantada","")</f>
        <v/>
      </c>
      <c r="D433" s="100"/>
      <c r="E433" s="11"/>
      <c r="F433" s="8"/>
      <c r="G433" s="63"/>
      <c r="H433" s="8"/>
      <c r="I433" s="9"/>
      <c r="J433" s="9"/>
      <c r="K433" s="101" t="str">
        <f t="shared" si="6"/>
        <v xml:space="preserve"> </v>
      </c>
      <c r="L433" s="87"/>
      <c r="M433" s="84"/>
      <c r="N433" s="84"/>
      <c r="O433" s="84"/>
    </row>
    <row r="434" spans="2:15" x14ac:dyDescent="0.25">
      <c r="B434" s="84"/>
      <c r="C434" s="88" t="str">
        <f>IF(COUNTIF($F$62:$F434,$F434)&gt;1,"Adiantada","")</f>
        <v/>
      </c>
      <c r="D434" s="100"/>
      <c r="E434" s="11"/>
      <c r="F434" s="8"/>
      <c r="G434" s="63"/>
      <c r="H434" s="8"/>
      <c r="I434" s="9"/>
      <c r="J434" s="9"/>
      <c r="K434" s="101" t="str">
        <f t="shared" si="6"/>
        <v xml:space="preserve"> </v>
      </c>
      <c r="L434" s="87"/>
      <c r="M434" s="84"/>
      <c r="N434" s="84"/>
      <c r="O434" s="84"/>
    </row>
    <row r="435" spans="2:15" x14ac:dyDescent="0.25">
      <c r="B435" s="84"/>
      <c r="C435" s="88" t="str">
        <f>IF(COUNTIF($F$62:$F435,$F435)&gt;1,"Adiantada","")</f>
        <v/>
      </c>
      <c r="D435" s="100"/>
      <c r="E435" s="11"/>
      <c r="F435" s="8"/>
      <c r="G435" s="63"/>
      <c r="H435" s="8"/>
      <c r="I435" s="9"/>
      <c r="J435" s="9"/>
      <c r="K435" s="101" t="str">
        <f t="shared" si="6"/>
        <v xml:space="preserve"> </v>
      </c>
      <c r="L435" s="87"/>
      <c r="M435" s="84"/>
      <c r="N435" s="84"/>
      <c r="O435" s="84"/>
    </row>
    <row r="436" spans="2:15" x14ac:dyDescent="0.25">
      <c r="B436" s="84"/>
      <c r="C436" s="88" t="str">
        <f>IF(COUNTIF($F$62:$F436,$F436)&gt;1,"Adiantada","")</f>
        <v/>
      </c>
      <c r="D436" s="100"/>
      <c r="E436" s="11"/>
      <c r="F436" s="8"/>
      <c r="G436" s="63"/>
      <c r="H436" s="8"/>
      <c r="I436" s="9"/>
      <c r="J436" s="9"/>
      <c r="K436" s="101" t="str">
        <f t="shared" si="6"/>
        <v xml:space="preserve"> </v>
      </c>
      <c r="L436" s="87"/>
      <c r="M436" s="84"/>
      <c r="N436" s="84"/>
      <c r="O436" s="84"/>
    </row>
    <row r="437" spans="2:15" x14ac:dyDescent="0.25">
      <c r="B437" s="84"/>
      <c r="C437" s="88" t="str">
        <f>IF(COUNTIF($F$62:$F437,$F437)&gt;1,"Adiantada","")</f>
        <v/>
      </c>
      <c r="D437" s="100"/>
      <c r="E437" s="11"/>
      <c r="F437" s="8"/>
      <c r="G437" s="63"/>
      <c r="H437" s="8"/>
      <c r="I437" s="9"/>
      <c r="J437" s="9"/>
      <c r="K437" s="101" t="str">
        <f t="shared" si="6"/>
        <v xml:space="preserve"> </v>
      </c>
      <c r="L437" s="87"/>
      <c r="M437" s="84"/>
      <c r="N437" s="84"/>
      <c r="O437" s="84"/>
    </row>
    <row r="438" spans="2:15" x14ac:dyDescent="0.25">
      <c r="B438" s="84"/>
      <c r="C438" s="88" t="str">
        <f>IF(COUNTIF($F$62:$F438,$F438)&gt;1,"Adiantada","")</f>
        <v/>
      </c>
      <c r="D438" s="100"/>
      <c r="E438" s="11"/>
      <c r="F438" s="8"/>
      <c r="G438" s="63"/>
      <c r="H438" s="8"/>
      <c r="I438" s="9"/>
      <c r="J438" s="9"/>
      <c r="K438" s="101" t="str">
        <f t="shared" si="6"/>
        <v xml:space="preserve"> </v>
      </c>
      <c r="L438" s="87"/>
      <c r="M438" s="84"/>
      <c r="N438" s="84"/>
      <c r="O438" s="84"/>
    </row>
    <row r="439" spans="2:15" x14ac:dyDescent="0.25">
      <c r="B439" s="84"/>
      <c r="C439" s="88" t="str">
        <f>IF(COUNTIF($F$62:$F439,$F439)&gt;1,"Adiantada","")</f>
        <v/>
      </c>
      <c r="D439" s="100"/>
      <c r="E439" s="11"/>
      <c r="F439" s="8"/>
      <c r="G439" s="63"/>
      <c r="H439" s="8"/>
      <c r="I439" s="9"/>
      <c r="J439" s="9"/>
      <c r="K439" s="101" t="str">
        <f t="shared" si="6"/>
        <v xml:space="preserve"> </v>
      </c>
      <c r="L439" s="87"/>
      <c r="M439" s="84"/>
      <c r="N439" s="84"/>
      <c r="O439" s="84"/>
    </row>
    <row r="440" spans="2:15" x14ac:dyDescent="0.25">
      <c r="B440" s="84"/>
      <c r="C440" s="88" t="str">
        <f>IF(COUNTIF($F$62:$F440,$F440)&gt;1,"Adiantada","")</f>
        <v/>
      </c>
      <c r="D440" s="100"/>
      <c r="E440" s="11"/>
      <c r="F440" s="8"/>
      <c r="G440" s="63"/>
      <c r="H440" s="8"/>
      <c r="I440" s="9"/>
      <c r="J440" s="9"/>
      <c r="K440" s="101" t="str">
        <f t="shared" si="6"/>
        <v xml:space="preserve"> </v>
      </c>
      <c r="L440" s="87"/>
      <c r="M440" s="84"/>
      <c r="N440" s="84"/>
      <c r="O440" s="84"/>
    </row>
    <row r="441" spans="2:15" x14ac:dyDescent="0.25">
      <c r="B441" s="84"/>
      <c r="C441" s="88" t="str">
        <f>IF(COUNTIF($F$62:$F441,$F441)&gt;1,"Adiantada","")</f>
        <v/>
      </c>
      <c r="D441" s="100"/>
      <c r="E441" s="11"/>
      <c r="F441" s="8"/>
      <c r="G441" s="63"/>
      <c r="H441" s="8"/>
      <c r="I441" s="9"/>
      <c r="J441" s="9"/>
      <c r="K441" s="101" t="str">
        <f t="shared" si="6"/>
        <v xml:space="preserve"> </v>
      </c>
      <c r="L441" s="87"/>
      <c r="M441" s="84"/>
      <c r="N441" s="84"/>
      <c r="O441" s="84"/>
    </row>
    <row r="442" spans="2:15" x14ac:dyDescent="0.25">
      <c r="B442" s="84"/>
      <c r="C442" s="88" t="str">
        <f>IF(COUNTIF($F$62:$F442,$F442)&gt;1,"Adiantada","")</f>
        <v/>
      </c>
      <c r="D442" s="100"/>
      <c r="E442" s="11"/>
      <c r="F442" s="8"/>
      <c r="G442" s="63"/>
      <c r="H442" s="8"/>
      <c r="I442" s="9"/>
      <c r="J442" s="9"/>
      <c r="K442" s="101" t="str">
        <f t="shared" si="6"/>
        <v xml:space="preserve"> </v>
      </c>
      <c r="L442" s="87"/>
      <c r="M442" s="84"/>
      <c r="N442" s="84"/>
      <c r="O442" s="84"/>
    </row>
    <row r="443" spans="2:15" x14ac:dyDescent="0.25">
      <c r="B443" s="84"/>
      <c r="C443" s="88" t="str">
        <f>IF(COUNTIF($F$62:$F443,$F443)&gt;1,"Adiantada","")</f>
        <v/>
      </c>
      <c r="D443" s="100"/>
      <c r="E443" s="11"/>
      <c r="F443" s="8"/>
      <c r="G443" s="63"/>
      <c r="H443" s="8"/>
      <c r="I443" s="9"/>
      <c r="J443" s="9"/>
      <c r="K443" s="101" t="str">
        <f t="shared" si="6"/>
        <v xml:space="preserve"> </v>
      </c>
      <c r="L443" s="87"/>
      <c r="M443" s="84"/>
      <c r="N443" s="84"/>
      <c r="O443" s="84"/>
    </row>
    <row r="444" spans="2:15" x14ac:dyDescent="0.25">
      <c r="B444" s="84"/>
      <c r="C444" s="88" t="str">
        <f>IF(COUNTIF($F$62:$F444,$F444)&gt;1,"Adiantada","")</f>
        <v/>
      </c>
      <c r="D444" s="100"/>
      <c r="E444" s="11"/>
      <c r="F444" s="8"/>
      <c r="G444" s="63"/>
      <c r="H444" s="8"/>
      <c r="I444" s="9"/>
      <c r="J444" s="9"/>
      <c r="K444" s="101" t="str">
        <f t="shared" si="6"/>
        <v xml:space="preserve"> </v>
      </c>
      <c r="L444" s="87"/>
      <c r="M444" s="84"/>
      <c r="N444" s="84"/>
      <c r="O444" s="84"/>
    </row>
    <row r="445" spans="2:15" x14ac:dyDescent="0.25">
      <c r="B445" s="84"/>
      <c r="C445" s="88" t="str">
        <f>IF(COUNTIF($F$62:$F445,$F445)&gt;1,"Adiantada","")</f>
        <v/>
      </c>
      <c r="D445" s="100"/>
      <c r="E445" s="11"/>
      <c r="F445" s="8"/>
      <c r="G445" s="63"/>
      <c r="H445" s="8"/>
      <c r="I445" s="9"/>
      <c r="J445" s="9"/>
      <c r="K445" s="101" t="str">
        <f t="shared" si="6"/>
        <v xml:space="preserve"> </v>
      </c>
      <c r="L445" s="87"/>
      <c r="M445" s="84"/>
      <c r="N445" s="84"/>
      <c r="O445" s="84"/>
    </row>
    <row r="446" spans="2:15" x14ac:dyDescent="0.25">
      <c r="B446" s="84"/>
      <c r="C446" s="88" t="str">
        <f>IF(COUNTIF($F$62:$F446,$F446)&gt;1,"Adiantada","")</f>
        <v/>
      </c>
      <c r="D446" s="100"/>
      <c r="E446" s="11"/>
      <c r="F446" s="8"/>
      <c r="G446" s="63"/>
      <c r="H446" s="8"/>
      <c r="I446" s="9"/>
      <c r="J446" s="9"/>
      <c r="K446" s="101" t="str">
        <f t="shared" si="6"/>
        <v xml:space="preserve"> </v>
      </c>
      <c r="L446" s="87"/>
      <c r="M446" s="84"/>
      <c r="N446" s="84"/>
      <c r="O446" s="84"/>
    </row>
    <row r="447" spans="2:15" x14ac:dyDescent="0.25">
      <c r="B447" s="84"/>
      <c r="C447" s="88" t="str">
        <f>IF(COUNTIF($F$62:$F447,$F447)&gt;1,"Adiantada","")</f>
        <v/>
      </c>
      <c r="D447" s="100"/>
      <c r="E447" s="11"/>
      <c r="F447" s="8"/>
      <c r="G447" s="63"/>
      <c r="H447" s="8"/>
      <c r="I447" s="9"/>
      <c r="J447" s="9"/>
      <c r="K447" s="101" t="str">
        <f t="shared" ref="K447:K510" si="7">IFERROR(IF($J447&lt;&gt;"",$H447/$J447," "),"")</f>
        <v xml:space="preserve"> </v>
      </c>
      <c r="L447" s="87"/>
      <c r="M447" s="84"/>
      <c r="N447" s="84"/>
      <c r="O447" s="84"/>
    </row>
    <row r="448" spans="2:15" x14ac:dyDescent="0.25">
      <c r="B448" s="84"/>
      <c r="C448" s="88" t="str">
        <f>IF(COUNTIF($F$62:$F448,$F448)&gt;1,"Adiantada","")</f>
        <v/>
      </c>
      <c r="D448" s="100"/>
      <c r="E448" s="11"/>
      <c r="F448" s="8"/>
      <c r="G448" s="63"/>
      <c r="H448" s="8"/>
      <c r="I448" s="9"/>
      <c r="J448" s="9"/>
      <c r="K448" s="101" t="str">
        <f t="shared" si="7"/>
        <v xml:space="preserve"> </v>
      </c>
      <c r="L448" s="87"/>
      <c r="M448" s="84"/>
      <c r="N448" s="84"/>
      <c r="O448" s="84"/>
    </row>
    <row r="449" spans="2:15" x14ac:dyDescent="0.25">
      <c r="B449" s="84"/>
      <c r="C449" s="88" t="str">
        <f>IF(COUNTIF($F$62:$F449,$F449)&gt;1,"Adiantada","")</f>
        <v/>
      </c>
      <c r="D449" s="100"/>
      <c r="E449" s="11"/>
      <c r="F449" s="8"/>
      <c r="G449" s="63"/>
      <c r="H449" s="8"/>
      <c r="I449" s="9"/>
      <c r="J449" s="9"/>
      <c r="K449" s="101" t="str">
        <f t="shared" si="7"/>
        <v xml:space="preserve"> </v>
      </c>
      <c r="L449" s="87"/>
      <c r="M449" s="84"/>
      <c r="N449" s="84"/>
      <c r="O449" s="84"/>
    </row>
    <row r="450" spans="2:15" x14ac:dyDescent="0.25">
      <c r="B450" s="84"/>
      <c r="C450" s="88" t="str">
        <f>IF(COUNTIF($F$62:$F450,$F450)&gt;1,"Adiantada","")</f>
        <v/>
      </c>
      <c r="D450" s="100"/>
      <c r="E450" s="11"/>
      <c r="F450" s="8"/>
      <c r="G450" s="63"/>
      <c r="H450" s="8"/>
      <c r="I450" s="9"/>
      <c r="J450" s="9"/>
      <c r="K450" s="101" t="str">
        <f t="shared" si="7"/>
        <v xml:space="preserve"> </v>
      </c>
      <c r="L450" s="87"/>
      <c r="M450" s="84"/>
      <c r="N450" s="84"/>
      <c r="O450" s="84"/>
    </row>
    <row r="451" spans="2:15" x14ac:dyDescent="0.25">
      <c r="B451" s="84"/>
      <c r="C451" s="88" t="str">
        <f>IF(COUNTIF($F$62:$F451,$F451)&gt;1,"Adiantada","")</f>
        <v/>
      </c>
      <c r="D451" s="100"/>
      <c r="E451" s="11"/>
      <c r="F451" s="8"/>
      <c r="G451" s="63"/>
      <c r="H451" s="8"/>
      <c r="I451" s="9"/>
      <c r="J451" s="9"/>
      <c r="K451" s="101" t="str">
        <f t="shared" si="7"/>
        <v xml:space="preserve"> </v>
      </c>
      <c r="L451" s="87"/>
      <c r="M451" s="84"/>
      <c r="N451" s="84"/>
      <c r="O451" s="84"/>
    </row>
    <row r="452" spans="2:15" x14ac:dyDescent="0.25">
      <c r="B452" s="84"/>
      <c r="C452" s="88" t="str">
        <f>IF(COUNTIF($F$62:$F452,$F452)&gt;1,"Adiantada","")</f>
        <v/>
      </c>
      <c r="D452" s="100"/>
      <c r="E452" s="11"/>
      <c r="F452" s="8"/>
      <c r="G452" s="63"/>
      <c r="H452" s="8"/>
      <c r="I452" s="9"/>
      <c r="J452" s="9"/>
      <c r="K452" s="101" t="str">
        <f t="shared" si="7"/>
        <v xml:space="preserve"> </v>
      </c>
      <c r="L452" s="87"/>
      <c r="M452" s="84"/>
      <c r="N452" s="84"/>
      <c r="O452" s="84"/>
    </row>
    <row r="453" spans="2:15" x14ac:dyDescent="0.25">
      <c r="B453" s="84"/>
      <c r="C453" s="88" t="str">
        <f>IF(COUNTIF($F$62:$F453,$F453)&gt;1,"Adiantada","")</f>
        <v/>
      </c>
      <c r="D453" s="100"/>
      <c r="E453" s="11"/>
      <c r="F453" s="8"/>
      <c r="G453" s="63"/>
      <c r="H453" s="8"/>
      <c r="I453" s="9"/>
      <c r="J453" s="9"/>
      <c r="K453" s="101" t="str">
        <f t="shared" si="7"/>
        <v xml:space="preserve"> </v>
      </c>
      <c r="L453" s="87"/>
      <c r="M453" s="84"/>
      <c r="N453" s="84"/>
      <c r="O453" s="84"/>
    </row>
    <row r="454" spans="2:15" x14ac:dyDescent="0.25">
      <c r="B454" s="84"/>
      <c r="C454" s="88" t="str">
        <f>IF(COUNTIF($F$62:$F454,$F454)&gt;1,"Adiantada","")</f>
        <v/>
      </c>
      <c r="D454" s="100"/>
      <c r="E454" s="11"/>
      <c r="F454" s="8"/>
      <c r="G454" s="63"/>
      <c r="H454" s="8"/>
      <c r="I454" s="9"/>
      <c r="J454" s="9"/>
      <c r="K454" s="101" t="str">
        <f t="shared" si="7"/>
        <v xml:space="preserve"> </v>
      </c>
      <c r="L454" s="87"/>
      <c r="M454" s="84"/>
      <c r="N454" s="84"/>
      <c r="O454" s="84"/>
    </row>
    <row r="455" spans="2:15" x14ac:dyDescent="0.25">
      <c r="B455" s="84"/>
      <c r="C455" s="88" t="str">
        <f>IF(COUNTIF($F$62:$F455,$F455)&gt;1,"Adiantada","")</f>
        <v/>
      </c>
      <c r="D455" s="100"/>
      <c r="E455" s="11"/>
      <c r="F455" s="8"/>
      <c r="G455" s="63"/>
      <c r="H455" s="8"/>
      <c r="I455" s="9"/>
      <c r="J455" s="9"/>
      <c r="K455" s="101" t="str">
        <f t="shared" si="7"/>
        <v xml:space="preserve"> </v>
      </c>
      <c r="L455" s="87"/>
      <c r="M455" s="84"/>
      <c r="N455" s="84"/>
      <c r="O455" s="84"/>
    </row>
    <row r="456" spans="2:15" x14ac:dyDescent="0.25">
      <c r="B456" s="84"/>
      <c r="C456" s="88" t="str">
        <f>IF(COUNTIF($F$62:$F456,$F456)&gt;1,"Adiantada","")</f>
        <v/>
      </c>
      <c r="D456" s="100"/>
      <c r="E456" s="11"/>
      <c r="F456" s="8"/>
      <c r="G456" s="63"/>
      <c r="H456" s="8"/>
      <c r="I456" s="9"/>
      <c r="J456" s="9"/>
      <c r="K456" s="101" t="str">
        <f t="shared" si="7"/>
        <v xml:space="preserve"> </v>
      </c>
      <c r="L456" s="87"/>
      <c r="M456" s="84"/>
      <c r="N456" s="84"/>
      <c r="O456" s="84"/>
    </row>
    <row r="457" spans="2:15" x14ac:dyDescent="0.25">
      <c r="B457" s="84"/>
      <c r="C457" s="88" t="str">
        <f>IF(COUNTIF($F$62:$F457,$F457)&gt;1,"Adiantada","")</f>
        <v/>
      </c>
      <c r="D457" s="100"/>
      <c r="E457" s="11"/>
      <c r="F457" s="8"/>
      <c r="G457" s="63"/>
      <c r="H457" s="8"/>
      <c r="I457" s="9"/>
      <c r="J457" s="9"/>
      <c r="K457" s="101" t="str">
        <f t="shared" si="7"/>
        <v xml:space="preserve"> </v>
      </c>
      <c r="L457" s="87"/>
      <c r="M457" s="84"/>
      <c r="N457" s="84"/>
      <c r="O457" s="84"/>
    </row>
    <row r="458" spans="2:15" x14ac:dyDescent="0.25">
      <c r="B458" s="84"/>
      <c r="C458" s="88" t="str">
        <f>IF(COUNTIF($F$62:$F458,$F458)&gt;1,"Adiantada","")</f>
        <v/>
      </c>
      <c r="D458" s="100"/>
      <c r="E458" s="11"/>
      <c r="F458" s="8"/>
      <c r="G458" s="63"/>
      <c r="H458" s="8"/>
      <c r="I458" s="9"/>
      <c r="J458" s="9"/>
      <c r="K458" s="101" t="str">
        <f t="shared" si="7"/>
        <v xml:space="preserve"> </v>
      </c>
      <c r="L458" s="87"/>
      <c r="M458" s="84"/>
      <c r="N458" s="84"/>
      <c r="O458" s="84"/>
    </row>
    <row r="459" spans="2:15" x14ac:dyDescent="0.25">
      <c r="B459" s="84"/>
      <c r="C459" s="88" t="str">
        <f>IF(COUNTIF($F$62:$F459,$F459)&gt;1,"Adiantada","")</f>
        <v/>
      </c>
      <c r="D459" s="100"/>
      <c r="E459" s="11"/>
      <c r="F459" s="8"/>
      <c r="G459" s="63"/>
      <c r="H459" s="8"/>
      <c r="I459" s="9"/>
      <c r="J459" s="9"/>
      <c r="K459" s="101" t="str">
        <f t="shared" si="7"/>
        <v xml:space="preserve"> </v>
      </c>
      <c r="L459" s="87"/>
      <c r="M459" s="84"/>
      <c r="N459" s="84"/>
      <c r="O459" s="84"/>
    </row>
    <row r="460" spans="2:15" x14ac:dyDescent="0.25">
      <c r="B460" s="84"/>
      <c r="C460" s="88" t="str">
        <f>IF(COUNTIF($F$62:$F460,$F460)&gt;1,"Adiantada","")</f>
        <v/>
      </c>
      <c r="D460" s="100"/>
      <c r="E460" s="11"/>
      <c r="F460" s="8"/>
      <c r="G460" s="63"/>
      <c r="H460" s="8"/>
      <c r="I460" s="9"/>
      <c r="J460" s="9"/>
      <c r="K460" s="101" t="str">
        <f t="shared" si="7"/>
        <v xml:space="preserve"> </v>
      </c>
      <c r="L460" s="87"/>
      <c r="M460" s="84"/>
      <c r="N460" s="84"/>
      <c r="O460" s="84"/>
    </row>
    <row r="461" spans="2:15" x14ac:dyDescent="0.25">
      <c r="B461" s="84"/>
      <c r="C461" s="88" t="str">
        <f>IF(COUNTIF($F$62:$F461,$F461)&gt;1,"Adiantada","")</f>
        <v/>
      </c>
      <c r="D461" s="100"/>
      <c r="E461" s="11"/>
      <c r="F461" s="8"/>
      <c r="G461" s="63"/>
      <c r="H461" s="8"/>
      <c r="I461" s="9"/>
      <c r="J461" s="9"/>
      <c r="K461" s="101" t="str">
        <f t="shared" si="7"/>
        <v xml:space="preserve"> </v>
      </c>
      <c r="L461" s="87"/>
      <c r="M461" s="84"/>
      <c r="N461" s="84"/>
      <c r="O461" s="84"/>
    </row>
    <row r="462" spans="2:15" x14ac:dyDescent="0.25">
      <c r="B462" s="84"/>
      <c r="C462" s="88" t="str">
        <f>IF(COUNTIF($F$62:$F462,$F462)&gt;1,"Adiantada","")</f>
        <v/>
      </c>
      <c r="D462" s="100"/>
      <c r="E462" s="11"/>
      <c r="F462" s="8"/>
      <c r="G462" s="63"/>
      <c r="H462" s="8"/>
      <c r="I462" s="9"/>
      <c r="J462" s="9"/>
      <c r="K462" s="101" t="str">
        <f t="shared" si="7"/>
        <v xml:space="preserve"> </v>
      </c>
      <c r="L462" s="87"/>
      <c r="M462" s="84"/>
      <c r="N462" s="84"/>
      <c r="O462" s="84"/>
    </row>
    <row r="463" spans="2:15" x14ac:dyDescent="0.25">
      <c r="B463" s="84"/>
      <c r="C463" s="88" t="str">
        <f>IF(COUNTIF($F$62:$F463,$F463)&gt;1,"Adiantada","")</f>
        <v/>
      </c>
      <c r="D463" s="100"/>
      <c r="E463" s="11"/>
      <c r="F463" s="8"/>
      <c r="G463" s="63"/>
      <c r="H463" s="8"/>
      <c r="I463" s="9"/>
      <c r="J463" s="9"/>
      <c r="K463" s="101" t="str">
        <f t="shared" si="7"/>
        <v xml:space="preserve"> </v>
      </c>
      <c r="L463" s="87"/>
      <c r="M463" s="84"/>
      <c r="N463" s="84"/>
      <c r="O463" s="84"/>
    </row>
    <row r="464" spans="2:15" x14ac:dyDescent="0.25">
      <c r="B464" s="84"/>
      <c r="C464" s="88" t="str">
        <f>IF(COUNTIF($F$62:$F464,$F464)&gt;1,"Adiantada","")</f>
        <v/>
      </c>
      <c r="D464" s="100"/>
      <c r="E464" s="11"/>
      <c r="F464" s="8"/>
      <c r="G464" s="63"/>
      <c r="H464" s="8"/>
      <c r="I464" s="9"/>
      <c r="J464" s="9"/>
      <c r="K464" s="101" t="str">
        <f t="shared" si="7"/>
        <v xml:space="preserve"> </v>
      </c>
      <c r="L464" s="87"/>
      <c r="M464" s="84"/>
      <c r="N464" s="84"/>
      <c r="O464" s="84"/>
    </row>
    <row r="465" spans="2:15" x14ac:dyDescent="0.25">
      <c r="B465" s="84"/>
      <c r="C465" s="88" t="str">
        <f>IF(COUNTIF($F$62:$F465,$F465)&gt;1,"Adiantada","")</f>
        <v/>
      </c>
      <c r="D465" s="100"/>
      <c r="E465" s="11"/>
      <c r="F465" s="8"/>
      <c r="G465" s="63"/>
      <c r="H465" s="8"/>
      <c r="I465" s="9"/>
      <c r="J465" s="9"/>
      <c r="K465" s="101" t="str">
        <f t="shared" si="7"/>
        <v xml:space="preserve"> </v>
      </c>
      <c r="L465" s="87"/>
      <c r="M465" s="84"/>
      <c r="N465" s="84"/>
      <c r="O465" s="84"/>
    </row>
    <row r="466" spans="2:15" x14ac:dyDescent="0.25">
      <c r="B466" s="84"/>
      <c r="C466" s="88" t="str">
        <f>IF(COUNTIF($F$62:$F466,$F466)&gt;1,"Adiantada","")</f>
        <v/>
      </c>
      <c r="D466" s="100"/>
      <c r="E466" s="11"/>
      <c r="F466" s="8"/>
      <c r="G466" s="63"/>
      <c r="H466" s="8"/>
      <c r="I466" s="9"/>
      <c r="J466" s="9"/>
      <c r="K466" s="101" t="str">
        <f t="shared" si="7"/>
        <v xml:space="preserve"> </v>
      </c>
      <c r="L466" s="87"/>
      <c r="M466" s="84"/>
      <c r="N466" s="84"/>
      <c r="O466" s="84"/>
    </row>
    <row r="467" spans="2:15" x14ac:dyDescent="0.25">
      <c r="B467" s="84"/>
      <c r="C467" s="88" t="str">
        <f>IF(COUNTIF($F$62:$F467,$F467)&gt;1,"Adiantada","")</f>
        <v/>
      </c>
      <c r="D467" s="100"/>
      <c r="E467" s="11"/>
      <c r="F467" s="8"/>
      <c r="G467" s="63"/>
      <c r="H467" s="8"/>
      <c r="I467" s="9"/>
      <c r="J467" s="9"/>
      <c r="K467" s="101" t="str">
        <f t="shared" si="7"/>
        <v xml:space="preserve"> </v>
      </c>
      <c r="L467" s="87"/>
      <c r="M467" s="84"/>
      <c r="N467" s="84"/>
      <c r="O467" s="84"/>
    </row>
    <row r="468" spans="2:15" x14ac:dyDescent="0.25">
      <c r="B468" s="84"/>
      <c r="C468" s="88" t="str">
        <f>IF(COUNTIF($F$62:$F468,$F468)&gt;1,"Adiantada","")</f>
        <v/>
      </c>
      <c r="D468" s="100"/>
      <c r="E468" s="11"/>
      <c r="F468" s="8"/>
      <c r="G468" s="63"/>
      <c r="H468" s="8"/>
      <c r="I468" s="9"/>
      <c r="J468" s="9"/>
      <c r="K468" s="101" t="str">
        <f t="shared" si="7"/>
        <v xml:space="preserve"> </v>
      </c>
      <c r="L468" s="87"/>
      <c r="M468" s="84"/>
      <c r="N468" s="84"/>
      <c r="O468" s="84"/>
    </row>
    <row r="469" spans="2:15" x14ac:dyDescent="0.25">
      <c r="B469" s="84"/>
      <c r="C469" s="88" t="str">
        <f>IF(COUNTIF($F$62:$F469,$F469)&gt;1,"Adiantada","")</f>
        <v/>
      </c>
      <c r="D469" s="100"/>
      <c r="E469" s="11"/>
      <c r="F469" s="8"/>
      <c r="G469" s="63"/>
      <c r="H469" s="8"/>
      <c r="I469" s="9"/>
      <c r="J469" s="9"/>
      <c r="K469" s="101" t="str">
        <f t="shared" si="7"/>
        <v xml:space="preserve"> </v>
      </c>
      <c r="L469" s="87"/>
      <c r="M469" s="84"/>
      <c r="N469" s="84"/>
      <c r="O469" s="84"/>
    </row>
    <row r="470" spans="2:15" x14ac:dyDescent="0.25">
      <c r="B470" s="84"/>
      <c r="C470" s="88" t="str">
        <f>IF(COUNTIF($F$62:$F470,$F470)&gt;1,"Adiantada","")</f>
        <v/>
      </c>
      <c r="D470" s="100"/>
      <c r="E470" s="11"/>
      <c r="F470" s="8"/>
      <c r="G470" s="63"/>
      <c r="H470" s="8"/>
      <c r="I470" s="9"/>
      <c r="J470" s="9"/>
      <c r="K470" s="101" t="str">
        <f t="shared" si="7"/>
        <v xml:space="preserve"> </v>
      </c>
      <c r="L470" s="87"/>
      <c r="M470" s="84"/>
      <c r="N470" s="84"/>
      <c r="O470" s="84"/>
    </row>
    <row r="471" spans="2:15" x14ac:dyDescent="0.25">
      <c r="B471" s="84"/>
      <c r="C471" s="88" t="str">
        <f>IF(COUNTIF($F$62:$F471,$F471)&gt;1,"Adiantada","")</f>
        <v/>
      </c>
      <c r="D471" s="100"/>
      <c r="E471" s="11"/>
      <c r="F471" s="8"/>
      <c r="G471" s="63"/>
      <c r="H471" s="8"/>
      <c r="I471" s="9"/>
      <c r="J471" s="9"/>
      <c r="K471" s="101" t="str">
        <f t="shared" si="7"/>
        <v xml:space="preserve"> </v>
      </c>
      <c r="L471" s="87"/>
      <c r="M471" s="84"/>
      <c r="N471" s="84"/>
      <c r="O471" s="84"/>
    </row>
    <row r="472" spans="2:15" x14ac:dyDescent="0.25">
      <c r="B472" s="84"/>
      <c r="C472" s="88" t="str">
        <f>IF(COUNTIF($F$62:$F472,$F472)&gt;1,"Adiantada","")</f>
        <v/>
      </c>
      <c r="D472" s="100"/>
      <c r="E472" s="11"/>
      <c r="F472" s="8"/>
      <c r="G472" s="63"/>
      <c r="H472" s="8"/>
      <c r="I472" s="9"/>
      <c r="J472" s="9"/>
      <c r="K472" s="101" t="str">
        <f t="shared" si="7"/>
        <v xml:space="preserve"> </v>
      </c>
      <c r="L472" s="87"/>
      <c r="M472" s="84"/>
      <c r="N472" s="84"/>
      <c r="O472" s="84"/>
    </row>
    <row r="473" spans="2:15" x14ac:dyDescent="0.25">
      <c r="B473" s="84"/>
      <c r="C473" s="88" t="str">
        <f>IF(COUNTIF($F$62:$F473,$F473)&gt;1,"Adiantada","")</f>
        <v/>
      </c>
      <c r="D473" s="100"/>
      <c r="E473" s="11"/>
      <c r="F473" s="8"/>
      <c r="G473" s="63"/>
      <c r="H473" s="8"/>
      <c r="I473" s="9"/>
      <c r="J473" s="9"/>
      <c r="K473" s="101" t="str">
        <f t="shared" si="7"/>
        <v xml:space="preserve"> </v>
      </c>
      <c r="L473" s="87"/>
      <c r="M473" s="84"/>
      <c r="N473" s="84"/>
      <c r="O473" s="84"/>
    </row>
    <row r="474" spans="2:15" x14ac:dyDescent="0.25">
      <c r="B474" s="84"/>
      <c r="C474" s="88" t="str">
        <f>IF(COUNTIF($F$62:$F474,$F474)&gt;1,"Adiantada","")</f>
        <v/>
      </c>
      <c r="D474" s="100"/>
      <c r="E474" s="11"/>
      <c r="F474" s="8"/>
      <c r="G474" s="63"/>
      <c r="H474" s="8"/>
      <c r="I474" s="9"/>
      <c r="J474" s="9"/>
      <c r="K474" s="101" t="str">
        <f t="shared" si="7"/>
        <v xml:space="preserve"> </v>
      </c>
      <c r="L474" s="87"/>
      <c r="M474" s="84"/>
      <c r="N474" s="84"/>
      <c r="O474" s="84"/>
    </row>
    <row r="475" spans="2:15" x14ac:dyDescent="0.25">
      <c r="B475" s="84"/>
      <c r="C475" s="88" t="str">
        <f>IF(COUNTIF($F$62:$F475,$F475)&gt;1,"Adiantada","")</f>
        <v/>
      </c>
      <c r="D475" s="100"/>
      <c r="E475" s="11"/>
      <c r="F475" s="8"/>
      <c r="G475" s="63"/>
      <c r="H475" s="8"/>
      <c r="I475" s="9"/>
      <c r="J475" s="9"/>
      <c r="K475" s="101" t="str">
        <f t="shared" si="7"/>
        <v xml:space="preserve"> </v>
      </c>
      <c r="L475" s="87"/>
      <c r="M475" s="84"/>
      <c r="N475" s="84"/>
      <c r="O475" s="84"/>
    </row>
    <row r="476" spans="2:15" x14ac:dyDescent="0.25">
      <c r="B476" s="84"/>
      <c r="C476" s="88" t="str">
        <f>IF(COUNTIF($F$62:$F476,$F476)&gt;1,"Adiantada","")</f>
        <v/>
      </c>
      <c r="D476" s="100"/>
      <c r="E476" s="11"/>
      <c r="F476" s="8"/>
      <c r="G476" s="63"/>
      <c r="H476" s="8"/>
      <c r="I476" s="9"/>
      <c r="J476" s="9"/>
      <c r="K476" s="101" t="str">
        <f t="shared" si="7"/>
        <v xml:space="preserve"> </v>
      </c>
      <c r="L476" s="87"/>
      <c r="M476" s="84"/>
      <c r="N476" s="84"/>
      <c r="O476" s="84"/>
    </row>
    <row r="477" spans="2:15" x14ac:dyDescent="0.25">
      <c r="B477" s="84"/>
      <c r="C477" s="88" t="str">
        <f>IF(COUNTIF($F$62:$F477,$F477)&gt;1,"Adiantada","")</f>
        <v/>
      </c>
      <c r="D477" s="100"/>
      <c r="E477" s="11"/>
      <c r="F477" s="8"/>
      <c r="G477" s="63"/>
      <c r="H477" s="8"/>
      <c r="I477" s="9"/>
      <c r="J477" s="9"/>
      <c r="K477" s="101" t="str">
        <f t="shared" si="7"/>
        <v xml:space="preserve"> </v>
      </c>
      <c r="L477" s="87"/>
      <c r="M477" s="84"/>
      <c r="N477" s="84"/>
      <c r="O477" s="84"/>
    </row>
    <row r="478" spans="2:15" x14ac:dyDescent="0.25">
      <c r="B478" s="84"/>
      <c r="C478" s="88" t="str">
        <f>IF(COUNTIF($F$62:$F478,$F478)&gt;1,"Adiantada","")</f>
        <v/>
      </c>
      <c r="D478" s="100"/>
      <c r="E478" s="11"/>
      <c r="F478" s="8"/>
      <c r="G478" s="63"/>
      <c r="H478" s="8"/>
      <c r="I478" s="9"/>
      <c r="J478" s="9"/>
      <c r="K478" s="101" t="str">
        <f t="shared" si="7"/>
        <v xml:space="preserve"> </v>
      </c>
      <c r="L478" s="87"/>
      <c r="M478" s="84"/>
      <c r="N478" s="84"/>
      <c r="O478" s="84"/>
    </row>
    <row r="479" spans="2:15" x14ac:dyDescent="0.25">
      <c r="B479" s="84"/>
      <c r="C479" s="88" t="str">
        <f>IF(COUNTIF($F$62:$F479,$F479)&gt;1,"Adiantada","")</f>
        <v/>
      </c>
      <c r="D479" s="100"/>
      <c r="E479" s="11"/>
      <c r="F479" s="8"/>
      <c r="G479" s="63"/>
      <c r="H479" s="8"/>
      <c r="I479" s="9"/>
      <c r="J479" s="9"/>
      <c r="K479" s="101" t="str">
        <f t="shared" si="7"/>
        <v xml:space="preserve"> </v>
      </c>
      <c r="L479" s="87"/>
      <c r="M479" s="84"/>
      <c r="N479" s="84"/>
      <c r="O479" s="84"/>
    </row>
    <row r="480" spans="2:15" x14ac:dyDescent="0.25">
      <c r="B480" s="84"/>
      <c r="C480" s="88" t="str">
        <f>IF(COUNTIF($F$62:$F480,$F480)&gt;1,"Adiantada","")</f>
        <v/>
      </c>
      <c r="D480" s="100"/>
      <c r="E480" s="11"/>
      <c r="F480" s="8"/>
      <c r="G480" s="63"/>
      <c r="H480" s="8"/>
      <c r="I480" s="9"/>
      <c r="J480" s="9"/>
      <c r="K480" s="101" t="str">
        <f t="shared" si="7"/>
        <v xml:space="preserve"> </v>
      </c>
      <c r="L480" s="87"/>
      <c r="M480" s="84"/>
      <c r="N480" s="84"/>
      <c r="O480" s="84"/>
    </row>
    <row r="481" spans="2:15" x14ac:dyDescent="0.25">
      <c r="B481" s="84"/>
      <c r="C481" s="88" t="str">
        <f>IF(COUNTIF($F$62:$F481,$F481)&gt;1,"Adiantada","")</f>
        <v/>
      </c>
      <c r="D481" s="100"/>
      <c r="E481" s="11"/>
      <c r="F481" s="8"/>
      <c r="G481" s="63"/>
      <c r="H481" s="8"/>
      <c r="I481" s="9"/>
      <c r="J481" s="9"/>
      <c r="K481" s="101" t="str">
        <f t="shared" si="7"/>
        <v xml:space="preserve"> </v>
      </c>
      <c r="L481" s="87"/>
      <c r="M481" s="84"/>
      <c r="N481" s="84"/>
      <c r="O481" s="84"/>
    </row>
    <row r="482" spans="2:15" x14ac:dyDescent="0.25">
      <c r="B482" s="84"/>
      <c r="C482" s="88" t="str">
        <f>IF(COUNTIF($F$62:$F482,$F482)&gt;1,"Adiantada","")</f>
        <v/>
      </c>
      <c r="D482" s="100"/>
      <c r="E482" s="11"/>
      <c r="F482" s="8"/>
      <c r="G482" s="63"/>
      <c r="H482" s="8"/>
      <c r="I482" s="9"/>
      <c r="J482" s="9"/>
      <c r="K482" s="101" t="str">
        <f t="shared" si="7"/>
        <v xml:space="preserve"> </v>
      </c>
      <c r="L482" s="87"/>
      <c r="M482" s="84"/>
      <c r="N482" s="84"/>
      <c r="O482" s="84"/>
    </row>
    <row r="483" spans="2:15" x14ac:dyDescent="0.25">
      <c r="B483" s="84"/>
      <c r="C483" s="88" t="str">
        <f>IF(COUNTIF($F$62:$F483,$F483)&gt;1,"Adiantada","")</f>
        <v/>
      </c>
      <c r="D483" s="100"/>
      <c r="E483" s="11"/>
      <c r="F483" s="8"/>
      <c r="G483" s="63"/>
      <c r="H483" s="8"/>
      <c r="I483" s="9"/>
      <c r="J483" s="9"/>
      <c r="K483" s="101" t="str">
        <f t="shared" si="7"/>
        <v xml:space="preserve"> </v>
      </c>
      <c r="L483" s="87"/>
      <c r="M483" s="84"/>
      <c r="N483" s="84"/>
      <c r="O483" s="84"/>
    </row>
    <row r="484" spans="2:15" x14ac:dyDescent="0.25">
      <c r="B484" s="84"/>
      <c r="C484" s="88" t="str">
        <f>IF(COUNTIF($F$62:$F484,$F484)&gt;1,"Adiantada","")</f>
        <v/>
      </c>
      <c r="D484" s="100"/>
      <c r="E484" s="11"/>
      <c r="F484" s="8"/>
      <c r="G484" s="63"/>
      <c r="H484" s="8"/>
      <c r="I484" s="9"/>
      <c r="J484" s="9"/>
      <c r="K484" s="101" t="str">
        <f t="shared" si="7"/>
        <v xml:space="preserve"> </v>
      </c>
      <c r="L484" s="87"/>
      <c r="M484" s="84"/>
      <c r="N484" s="84"/>
      <c r="O484" s="84"/>
    </row>
    <row r="485" spans="2:15" x14ac:dyDescent="0.25">
      <c r="B485" s="84"/>
      <c r="C485" s="88" t="str">
        <f>IF(COUNTIF($F$62:$F485,$F485)&gt;1,"Adiantada","")</f>
        <v/>
      </c>
      <c r="D485" s="100"/>
      <c r="E485" s="11"/>
      <c r="F485" s="8"/>
      <c r="G485" s="63"/>
      <c r="H485" s="8"/>
      <c r="I485" s="9"/>
      <c r="J485" s="9"/>
      <c r="K485" s="101" t="str">
        <f t="shared" si="7"/>
        <v xml:space="preserve"> </v>
      </c>
      <c r="L485" s="87"/>
      <c r="M485" s="84"/>
      <c r="N485" s="84"/>
      <c r="O485" s="84"/>
    </row>
    <row r="486" spans="2:15" x14ac:dyDescent="0.25">
      <c r="B486" s="84"/>
      <c r="C486" s="88" t="str">
        <f>IF(COUNTIF($F$62:$F486,$F486)&gt;1,"Adiantada","")</f>
        <v/>
      </c>
      <c r="D486" s="100"/>
      <c r="E486" s="11"/>
      <c r="F486" s="8"/>
      <c r="G486" s="63"/>
      <c r="H486" s="8"/>
      <c r="I486" s="9"/>
      <c r="J486" s="9"/>
      <c r="K486" s="101" t="str">
        <f t="shared" si="7"/>
        <v xml:space="preserve"> </v>
      </c>
      <c r="L486" s="87"/>
      <c r="M486" s="84"/>
      <c r="N486" s="84"/>
      <c r="O486" s="84"/>
    </row>
    <row r="487" spans="2:15" x14ac:dyDescent="0.25">
      <c r="B487" s="84"/>
      <c r="C487" s="88" t="str">
        <f>IF(COUNTIF($F$62:$F487,$F487)&gt;1,"Adiantada","")</f>
        <v/>
      </c>
      <c r="D487" s="100"/>
      <c r="E487" s="11"/>
      <c r="F487" s="8"/>
      <c r="G487" s="63"/>
      <c r="H487" s="8"/>
      <c r="I487" s="9"/>
      <c r="J487" s="9"/>
      <c r="K487" s="101" t="str">
        <f t="shared" si="7"/>
        <v xml:space="preserve"> </v>
      </c>
      <c r="L487" s="87"/>
      <c r="M487" s="84"/>
      <c r="N487" s="84"/>
      <c r="O487" s="84"/>
    </row>
    <row r="488" spans="2:15" x14ac:dyDescent="0.25">
      <c r="B488" s="84"/>
      <c r="C488" s="88" t="str">
        <f>IF(COUNTIF($F$62:$F488,$F488)&gt;1,"Adiantada","")</f>
        <v/>
      </c>
      <c r="D488" s="100"/>
      <c r="E488" s="11"/>
      <c r="F488" s="8"/>
      <c r="G488" s="63"/>
      <c r="H488" s="8"/>
      <c r="I488" s="9"/>
      <c r="J488" s="9"/>
      <c r="K488" s="101" t="str">
        <f t="shared" si="7"/>
        <v xml:space="preserve"> </v>
      </c>
      <c r="L488" s="87"/>
      <c r="M488" s="84"/>
      <c r="N488" s="84"/>
      <c r="O488" s="84"/>
    </row>
    <row r="489" spans="2:15" x14ac:dyDescent="0.25">
      <c r="B489" s="84"/>
      <c r="C489" s="88" t="str">
        <f>IF(COUNTIF($F$62:$F489,$F489)&gt;1,"Adiantada","")</f>
        <v/>
      </c>
      <c r="D489" s="100"/>
      <c r="E489" s="11"/>
      <c r="F489" s="8"/>
      <c r="G489" s="63"/>
      <c r="H489" s="8"/>
      <c r="I489" s="9"/>
      <c r="J489" s="9"/>
      <c r="K489" s="101" t="str">
        <f t="shared" si="7"/>
        <v xml:space="preserve"> </v>
      </c>
      <c r="L489" s="87"/>
      <c r="M489" s="84"/>
      <c r="N489" s="84"/>
      <c r="O489" s="84"/>
    </row>
    <row r="490" spans="2:15" x14ac:dyDescent="0.25">
      <c r="B490" s="84"/>
      <c r="C490" s="88" t="str">
        <f>IF(COUNTIF($F$62:$F490,$F490)&gt;1,"Adiantada","")</f>
        <v/>
      </c>
      <c r="D490" s="100"/>
      <c r="E490" s="11"/>
      <c r="F490" s="8"/>
      <c r="G490" s="63"/>
      <c r="H490" s="8"/>
      <c r="I490" s="9"/>
      <c r="J490" s="9"/>
      <c r="K490" s="101" t="str">
        <f t="shared" si="7"/>
        <v xml:space="preserve"> </v>
      </c>
      <c r="L490" s="87"/>
      <c r="M490" s="84"/>
      <c r="N490" s="84"/>
      <c r="O490" s="84"/>
    </row>
    <row r="491" spans="2:15" x14ac:dyDescent="0.25">
      <c r="B491" s="84"/>
      <c r="C491" s="88" t="str">
        <f>IF(COUNTIF($F$62:$F491,$F491)&gt;1,"Adiantada","")</f>
        <v/>
      </c>
      <c r="D491" s="100"/>
      <c r="E491" s="11"/>
      <c r="F491" s="8"/>
      <c r="G491" s="63"/>
      <c r="H491" s="8"/>
      <c r="I491" s="9"/>
      <c r="J491" s="9"/>
      <c r="K491" s="101" t="str">
        <f t="shared" si="7"/>
        <v xml:space="preserve"> </v>
      </c>
      <c r="L491" s="87"/>
      <c r="M491" s="84"/>
      <c r="N491" s="84"/>
      <c r="O491" s="84"/>
    </row>
    <row r="492" spans="2:15" x14ac:dyDescent="0.25">
      <c r="B492" s="84"/>
      <c r="C492" s="88" t="str">
        <f>IF(COUNTIF($F$62:$F492,$F492)&gt;1,"Adiantada","")</f>
        <v/>
      </c>
      <c r="D492" s="100"/>
      <c r="E492" s="11"/>
      <c r="F492" s="8"/>
      <c r="G492" s="63"/>
      <c r="H492" s="8"/>
      <c r="I492" s="9"/>
      <c r="J492" s="9"/>
      <c r="K492" s="101" t="str">
        <f t="shared" si="7"/>
        <v xml:space="preserve"> </v>
      </c>
      <c r="L492" s="87"/>
      <c r="M492" s="84"/>
      <c r="N492" s="84"/>
      <c r="O492" s="84"/>
    </row>
    <row r="493" spans="2:15" x14ac:dyDescent="0.25">
      <c r="B493" s="84"/>
      <c r="C493" s="88" t="str">
        <f>IF(COUNTIF($F$62:$F493,$F493)&gt;1,"Adiantada","")</f>
        <v/>
      </c>
      <c r="D493" s="100"/>
      <c r="E493" s="11"/>
      <c r="F493" s="8"/>
      <c r="G493" s="63"/>
      <c r="H493" s="8"/>
      <c r="I493" s="9"/>
      <c r="J493" s="9"/>
      <c r="K493" s="101" t="str">
        <f t="shared" si="7"/>
        <v xml:space="preserve"> </v>
      </c>
      <c r="L493" s="87"/>
      <c r="M493" s="84"/>
      <c r="N493" s="84"/>
      <c r="O493" s="84"/>
    </row>
    <row r="494" spans="2:15" x14ac:dyDescent="0.25">
      <c r="B494" s="84"/>
      <c r="C494" s="88" t="str">
        <f>IF(COUNTIF($F$62:$F494,$F494)&gt;1,"Adiantada","")</f>
        <v/>
      </c>
      <c r="D494" s="100"/>
      <c r="E494" s="11"/>
      <c r="F494" s="8"/>
      <c r="G494" s="63"/>
      <c r="H494" s="8"/>
      <c r="I494" s="9"/>
      <c r="J494" s="9"/>
      <c r="K494" s="101" t="str">
        <f t="shared" si="7"/>
        <v xml:space="preserve"> </v>
      </c>
      <c r="L494" s="87"/>
      <c r="M494" s="84"/>
      <c r="N494" s="84"/>
      <c r="O494" s="84"/>
    </row>
    <row r="495" spans="2:15" x14ac:dyDescent="0.25">
      <c r="B495" s="84"/>
      <c r="C495" s="88" t="str">
        <f>IF(COUNTIF($F$62:$F495,$F495)&gt;1,"Adiantada","")</f>
        <v/>
      </c>
      <c r="D495" s="100"/>
      <c r="E495" s="11"/>
      <c r="F495" s="8"/>
      <c r="G495" s="63"/>
      <c r="H495" s="8"/>
      <c r="I495" s="9"/>
      <c r="J495" s="9"/>
      <c r="K495" s="101" t="str">
        <f t="shared" si="7"/>
        <v xml:space="preserve"> </v>
      </c>
      <c r="L495" s="87"/>
      <c r="M495" s="84"/>
      <c r="N495" s="84"/>
      <c r="O495" s="84"/>
    </row>
    <row r="496" spans="2:15" x14ac:dyDescent="0.25">
      <c r="B496" s="84"/>
      <c r="C496" s="88" t="str">
        <f>IF(COUNTIF($F$62:$F496,$F496)&gt;1,"Adiantada","")</f>
        <v/>
      </c>
      <c r="D496" s="100"/>
      <c r="E496" s="11"/>
      <c r="F496" s="8"/>
      <c r="G496" s="63"/>
      <c r="H496" s="8"/>
      <c r="I496" s="9"/>
      <c r="J496" s="9"/>
      <c r="K496" s="101" t="str">
        <f t="shared" si="7"/>
        <v xml:space="preserve"> </v>
      </c>
      <c r="L496" s="87"/>
      <c r="M496" s="84"/>
      <c r="N496" s="84"/>
      <c r="O496" s="84"/>
    </row>
    <row r="497" spans="2:15" x14ac:dyDescent="0.25">
      <c r="B497" s="84"/>
      <c r="C497" s="88" t="str">
        <f>IF(COUNTIF($F$62:$F497,$F497)&gt;1,"Adiantada","")</f>
        <v/>
      </c>
      <c r="D497" s="100"/>
      <c r="E497" s="11"/>
      <c r="F497" s="8"/>
      <c r="G497" s="63"/>
      <c r="H497" s="8"/>
      <c r="I497" s="9"/>
      <c r="J497" s="9"/>
      <c r="K497" s="101" t="str">
        <f t="shared" si="7"/>
        <v xml:space="preserve"> </v>
      </c>
      <c r="L497" s="87"/>
      <c r="M497" s="84"/>
      <c r="N497" s="84"/>
      <c r="O497" s="84"/>
    </row>
    <row r="498" spans="2:15" x14ac:dyDescent="0.25">
      <c r="B498" s="84"/>
      <c r="C498" s="88" t="str">
        <f>IF(COUNTIF($F$62:$F498,$F498)&gt;1,"Adiantada","")</f>
        <v/>
      </c>
      <c r="D498" s="100"/>
      <c r="E498" s="11"/>
      <c r="F498" s="8"/>
      <c r="G498" s="63"/>
      <c r="H498" s="8"/>
      <c r="I498" s="9"/>
      <c r="J498" s="9"/>
      <c r="K498" s="101" t="str">
        <f t="shared" si="7"/>
        <v xml:space="preserve"> </v>
      </c>
      <c r="L498" s="87"/>
      <c r="M498" s="84"/>
      <c r="N498" s="84"/>
      <c r="O498" s="84"/>
    </row>
    <row r="499" spans="2:15" x14ac:dyDescent="0.25">
      <c r="B499" s="84"/>
      <c r="C499" s="88" t="str">
        <f>IF(COUNTIF($F$62:$F499,$F499)&gt;1,"Adiantada","")</f>
        <v/>
      </c>
      <c r="D499" s="100"/>
      <c r="E499" s="11"/>
      <c r="F499" s="8"/>
      <c r="G499" s="63"/>
      <c r="H499" s="8"/>
      <c r="I499" s="9"/>
      <c r="J499" s="9"/>
      <c r="K499" s="101" t="str">
        <f t="shared" si="7"/>
        <v xml:space="preserve"> </v>
      </c>
      <c r="L499" s="87"/>
      <c r="M499" s="84"/>
      <c r="N499" s="84"/>
      <c r="O499" s="84"/>
    </row>
    <row r="500" spans="2:15" x14ac:dyDescent="0.25">
      <c r="B500" s="84"/>
      <c r="C500" s="88" t="str">
        <f>IF(COUNTIF($F$62:$F500,$F500)&gt;1,"Adiantada","")</f>
        <v/>
      </c>
      <c r="D500" s="100"/>
      <c r="E500" s="11"/>
      <c r="F500" s="8"/>
      <c r="G500" s="63"/>
      <c r="H500" s="8"/>
      <c r="I500" s="9"/>
      <c r="J500" s="9"/>
      <c r="K500" s="101" t="str">
        <f t="shared" si="7"/>
        <v xml:space="preserve"> </v>
      </c>
      <c r="L500" s="87"/>
      <c r="M500" s="84"/>
      <c r="N500" s="84"/>
      <c r="O500" s="84"/>
    </row>
    <row r="501" spans="2:15" x14ac:dyDescent="0.25">
      <c r="B501" s="84"/>
      <c r="C501" s="88" t="str">
        <f>IF(COUNTIF($F$62:$F501,$F501)&gt;1,"Adiantada","")</f>
        <v/>
      </c>
      <c r="D501" s="100"/>
      <c r="E501" s="11"/>
      <c r="F501" s="8"/>
      <c r="G501" s="63"/>
      <c r="H501" s="8"/>
      <c r="I501" s="9"/>
      <c r="J501" s="9"/>
      <c r="K501" s="101" t="str">
        <f t="shared" si="7"/>
        <v xml:space="preserve"> </v>
      </c>
      <c r="L501" s="87"/>
      <c r="M501" s="84"/>
      <c r="N501" s="84"/>
      <c r="O501" s="84"/>
    </row>
    <row r="502" spans="2:15" x14ac:dyDescent="0.25">
      <c r="B502" s="84"/>
      <c r="C502" s="88" t="str">
        <f>IF(COUNTIF($F$62:$F502,$F502)&gt;1,"Adiantada","")</f>
        <v/>
      </c>
      <c r="D502" s="100"/>
      <c r="E502" s="11"/>
      <c r="F502" s="8"/>
      <c r="G502" s="63"/>
      <c r="H502" s="8"/>
      <c r="I502" s="9"/>
      <c r="J502" s="9"/>
      <c r="K502" s="101" t="str">
        <f t="shared" si="7"/>
        <v xml:space="preserve"> </v>
      </c>
      <c r="L502" s="87"/>
      <c r="M502" s="84"/>
      <c r="N502" s="84"/>
      <c r="O502" s="84"/>
    </row>
    <row r="503" spans="2:15" x14ac:dyDescent="0.25">
      <c r="B503" s="84"/>
      <c r="C503" s="88" t="str">
        <f>IF(COUNTIF($F$62:$F503,$F503)&gt;1,"Adiantada","")</f>
        <v/>
      </c>
      <c r="D503" s="100"/>
      <c r="E503" s="11"/>
      <c r="F503" s="8"/>
      <c r="G503" s="63"/>
      <c r="H503" s="8"/>
      <c r="I503" s="9"/>
      <c r="J503" s="9"/>
      <c r="K503" s="101" t="str">
        <f t="shared" si="7"/>
        <v xml:space="preserve"> </v>
      </c>
      <c r="L503" s="87"/>
      <c r="M503" s="84"/>
      <c r="N503" s="84"/>
      <c r="O503" s="84"/>
    </row>
    <row r="504" spans="2:15" x14ac:dyDescent="0.25">
      <c r="B504" s="84"/>
      <c r="C504" s="88" t="str">
        <f>IF(COUNTIF($F$62:$F504,$F504)&gt;1,"Adiantada","")</f>
        <v/>
      </c>
      <c r="D504" s="100"/>
      <c r="E504" s="11"/>
      <c r="F504" s="8"/>
      <c r="G504" s="63"/>
      <c r="H504" s="8"/>
      <c r="I504" s="9"/>
      <c r="J504" s="9"/>
      <c r="K504" s="101" t="str">
        <f t="shared" si="7"/>
        <v xml:space="preserve"> </v>
      </c>
      <c r="L504" s="87"/>
      <c r="M504" s="84"/>
      <c r="N504" s="84"/>
      <c r="O504" s="84"/>
    </row>
    <row r="505" spans="2:15" x14ac:dyDescent="0.25">
      <c r="B505" s="84"/>
      <c r="C505" s="88" t="str">
        <f>IF(COUNTIF($F$62:$F505,$F505)&gt;1,"Adiantada","")</f>
        <v/>
      </c>
      <c r="D505" s="100"/>
      <c r="E505" s="11"/>
      <c r="F505" s="8"/>
      <c r="G505" s="63"/>
      <c r="H505" s="8"/>
      <c r="I505" s="9"/>
      <c r="J505" s="9"/>
      <c r="K505" s="101" t="str">
        <f t="shared" si="7"/>
        <v xml:space="preserve"> </v>
      </c>
      <c r="L505" s="87"/>
      <c r="M505" s="84"/>
      <c r="N505" s="84"/>
      <c r="O505" s="84"/>
    </row>
    <row r="506" spans="2:15" x14ac:dyDescent="0.25">
      <c r="B506" s="84"/>
      <c r="C506" s="88" t="str">
        <f>IF(COUNTIF($F$62:$F506,$F506)&gt;1,"Adiantada","")</f>
        <v/>
      </c>
      <c r="D506" s="100"/>
      <c r="E506" s="11"/>
      <c r="F506" s="8"/>
      <c r="G506" s="63"/>
      <c r="H506" s="8"/>
      <c r="I506" s="9"/>
      <c r="J506" s="9"/>
      <c r="K506" s="101" t="str">
        <f t="shared" si="7"/>
        <v xml:space="preserve"> </v>
      </c>
      <c r="L506" s="87"/>
      <c r="M506" s="84"/>
      <c r="N506" s="84"/>
      <c r="O506" s="84"/>
    </row>
    <row r="507" spans="2:15" x14ac:dyDescent="0.25">
      <c r="B507" s="84"/>
      <c r="C507" s="88" t="str">
        <f>IF(COUNTIF($F$62:$F507,$F507)&gt;1,"Adiantada","")</f>
        <v/>
      </c>
      <c r="D507" s="100"/>
      <c r="E507" s="11"/>
      <c r="F507" s="8"/>
      <c r="G507" s="63"/>
      <c r="H507" s="8"/>
      <c r="I507" s="9"/>
      <c r="J507" s="9"/>
      <c r="K507" s="101" t="str">
        <f t="shared" si="7"/>
        <v xml:space="preserve"> </v>
      </c>
      <c r="L507" s="87"/>
      <c r="M507" s="84"/>
      <c r="N507" s="84"/>
      <c r="O507" s="84"/>
    </row>
    <row r="508" spans="2:15" x14ac:dyDescent="0.25">
      <c r="B508" s="84"/>
      <c r="C508" s="88" t="str">
        <f>IF(COUNTIF($F$62:$F508,$F508)&gt;1,"Adiantada","")</f>
        <v/>
      </c>
      <c r="D508" s="100"/>
      <c r="E508" s="11"/>
      <c r="F508" s="8"/>
      <c r="G508" s="63"/>
      <c r="H508" s="8"/>
      <c r="I508" s="9"/>
      <c r="J508" s="9"/>
      <c r="K508" s="101" t="str">
        <f t="shared" si="7"/>
        <v xml:space="preserve"> </v>
      </c>
      <c r="L508" s="87"/>
      <c r="M508" s="84"/>
      <c r="N508" s="84"/>
      <c r="O508" s="84"/>
    </row>
    <row r="509" spans="2:15" x14ac:dyDescent="0.25">
      <c r="B509" s="84"/>
      <c r="C509" s="88" t="str">
        <f>IF(COUNTIF($F$62:$F509,$F509)&gt;1,"Adiantada","")</f>
        <v/>
      </c>
      <c r="D509" s="100"/>
      <c r="E509" s="11"/>
      <c r="F509" s="8"/>
      <c r="G509" s="63"/>
      <c r="H509" s="8"/>
      <c r="I509" s="9"/>
      <c r="J509" s="9"/>
      <c r="K509" s="101" t="str">
        <f t="shared" si="7"/>
        <v xml:space="preserve"> </v>
      </c>
      <c r="L509" s="87"/>
      <c r="M509" s="84"/>
      <c r="N509" s="84"/>
      <c r="O509" s="84"/>
    </row>
    <row r="510" spans="2:15" x14ac:dyDescent="0.25">
      <c r="B510" s="84"/>
      <c r="C510" s="88" t="str">
        <f>IF(COUNTIF($F$62:$F510,$F510)&gt;1,"Adiantada","")</f>
        <v/>
      </c>
      <c r="D510" s="100"/>
      <c r="E510" s="11"/>
      <c r="F510" s="8"/>
      <c r="G510" s="63"/>
      <c r="H510" s="8"/>
      <c r="I510" s="9"/>
      <c r="J510" s="9"/>
      <c r="K510" s="101" t="str">
        <f t="shared" si="7"/>
        <v xml:space="preserve"> </v>
      </c>
      <c r="L510" s="87"/>
      <c r="M510" s="84"/>
      <c r="N510" s="84"/>
      <c r="O510" s="84"/>
    </row>
    <row r="511" spans="2:15" x14ac:dyDescent="0.25">
      <c r="B511" s="84"/>
      <c r="C511" s="88" t="str">
        <f>IF(COUNTIF($F$62:$F511,$F511)&gt;1,"Adiantada","")</f>
        <v/>
      </c>
      <c r="D511" s="100"/>
      <c r="E511" s="11"/>
      <c r="F511" s="8"/>
      <c r="G511" s="63"/>
      <c r="H511" s="8"/>
      <c r="I511" s="9"/>
      <c r="J511" s="9"/>
      <c r="K511" s="101" t="str">
        <f t="shared" ref="K511:K574" si="8">IFERROR(IF($J511&lt;&gt;"",$H511/$J511," "),"")</f>
        <v xml:space="preserve"> </v>
      </c>
      <c r="L511" s="87"/>
      <c r="M511" s="84"/>
      <c r="N511" s="84"/>
      <c r="O511" s="84"/>
    </row>
    <row r="512" spans="2:15" x14ac:dyDescent="0.25">
      <c r="B512" s="84"/>
      <c r="C512" s="88" t="str">
        <f>IF(COUNTIF($F$62:$F512,$F512)&gt;1,"Adiantada","")</f>
        <v/>
      </c>
      <c r="D512" s="100"/>
      <c r="E512" s="11"/>
      <c r="F512" s="8"/>
      <c r="G512" s="63"/>
      <c r="H512" s="8"/>
      <c r="I512" s="9"/>
      <c r="J512" s="9"/>
      <c r="K512" s="101" t="str">
        <f t="shared" si="8"/>
        <v xml:space="preserve"> </v>
      </c>
      <c r="L512" s="87"/>
      <c r="M512" s="84"/>
      <c r="N512" s="84"/>
      <c r="O512" s="84"/>
    </row>
    <row r="513" spans="2:15" x14ac:dyDescent="0.25">
      <c r="B513" s="84"/>
      <c r="C513" s="88" t="str">
        <f>IF(COUNTIF($F$62:$F513,$F513)&gt;1,"Adiantada","")</f>
        <v/>
      </c>
      <c r="D513" s="100"/>
      <c r="E513" s="11"/>
      <c r="F513" s="8"/>
      <c r="G513" s="63"/>
      <c r="H513" s="8"/>
      <c r="I513" s="9"/>
      <c r="J513" s="9"/>
      <c r="K513" s="101" t="str">
        <f t="shared" si="8"/>
        <v xml:space="preserve"> </v>
      </c>
      <c r="L513" s="87"/>
      <c r="M513" s="84"/>
      <c r="N513" s="84"/>
      <c r="O513" s="84"/>
    </row>
    <row r="514" spans="2:15" x14ac:dyDescent="0.25">
      <c r="B514" s="84"/>
      <c r="C514" s="88" t="str">
        <f>IF(COUNTIF($F$62:$F514,$F514)&gt;1,"Adiantada","")</f>
        <v/>
      </c>
      <c r="D514" s="100"/>
      <c r="E514" s="11"/>
      <c r="F514" s="8"/>
      <c r="G514" s="63"/>
      <c r="H514" s="8"/>
      <c r="I514" s="9"/>
      <c r="J514" s="9"/>
      <c r="K514" s="101" t="str">
        <f t="shared" si="8"/>
        <v xml:space="preserve"> </v>
      </c>
      <c r="L514" s="87"/>
      <c r="M514" s="84"/>
      <c r="N514" s="84"/>
      <c r="O514" s="84"/>
    </row>
    <row r="515" spans="2:15" x14ac:dyDescent="0.25">
      <c r="B515" s="84"/>
      <c r="C515" s="88" t="str">
        <f>IF(COUNTIF($F$62:$F515,$F515)&gt;1,"Adiantada","")</f>
        <v/>
      </c>
      <c r="D515" s="100"/>
      <c r="E515" s="11"/>
      <c r="F515" s="8"/>
      <c r="G515" s="63"/>
      <c r="H515" s="8"/>
      <c r="I515" s="9"/>
      <c r="J515" s="9"/>
      <c r="K515" s="101" t="str">
        <f t="shared" si="8"/>
        <v xml:space="preserve"> </v>
      </c>
      <c r="L515" s="87"/>
      <c r="M515" s="84"/>
      <c r="N515" s="84"/>
      <c r="O515" s="84"/>
    </row>
    <row r="516" spans="2:15" x14ac:dyDescent="0.25">
      <c r="B516" s="84"/>
      <c r="C516" s="88" t="str">
        <f>IF(COUNTIF($F$62:$F516,$F516)&gt;1,"Adiantada","")</f>
        <v/>
      </c>
      <c r="D516" s="100"/>
      <c r="E516" s="11"/>
      <c r="F516" s="8"/>
      <c r="G516" s="63"/>
      <c r="H516" s="8"/>
      <c r="I516" s="9"/>
      <c r="J516" s="9"/>
      <c r="K516" s="101" t="str">
        <f t="shared" si="8"/>
        <v xml:space="preserve"> </v>
      </c>
      <c r="L516" s="87"/>
      <c r="M516" s="84"/>
      <c r="N516" s="84"/>
      <c r="O516" s="84"/>
    </row>
    <row r="517" spans="2:15" x14ac:dyDescent="0.25">
      <c r="B517" s="84"/>
      <c r="C517" s="88" t="str">
        <f>IF(COUNTIF($F$62:$F517,$F517)&gt;1,"Adiantada","")</f>
        <v/>
      </c>
      <c r="D517" s="100"/>
      <c r="E517" s="11"/>
      <c r="F517" s="8"/>
      <c r="G517" s="63"/>
      <c r="H517" s="8"/>
      <c r="I517" s="9"/>
      <c r="J517" s="9"/>
      <c r="K517" s="101" t="str">
        <f t="shared" si="8"/>
        <v xml:space="preserve"> </v>
      </c>
      <c r="L517" s="87"/>
      <c r="M517" s="84"/>
      <c r="N517" s="84"/>
      <c r="O517" s="84"/>
    </row>
    <row r="518" spans="2:15" x14ac:dyDescent="0.25">
      <c r="B518" s="84"/>
      <c r="C518" s="88" t="str">
        <f>IF(COUNTIF($F$62:$F518,$F518)&gt;1,"Adiantada","")</f>
        <v/>
      </c>
      <c r="D518" s="100"/>
      <c r="E518" s="11"/>
      <c r="F518" s="8"/>
      <c r="G518" s="63"/>
      <c r="H518" s="8"/>
      <c r="I518" s="9"/>
      <c r="J518" s="9"/>
      <c r="K518" s="101" t="str">
        <f t="shared" si="8"/>
        <v xml:space="preserve"> </v>
      </c>
      <c r="L518" s="87"/>
      <c r="M518" s="84"/>
      <c r="N518" s="84"/>
      <c r="O518" s="84"/>
    </row>
    <row r="519" spans="2:15" x14ac:dyDescent="0.25">
      <c r="B519" s="84"/>
      <c r="C519" s="88" t="str">
        <f>IF(COUNTIF($F$62:$F519,$F519)&gt;1,"Adiantada","")</f>
        <v/>
      </c>
      <c r="D519" s="100"/>
      <c r="E519" s="11"/>
      <c r="F519" s="8"/>
      <c r="G519" s="63"/>
      <c r="H519" s="8"/>
      <c r="I519" s="9"/>
      <c r="J519" s="9"/>
      <c r="K519" s="101" t="str">
        <f t="shared" si="8"/>
        <v xml:space="preserve"> </v>
      </c>
      <c r="L519" s="87"/>
      <c r="M519" s="84"/>
      <c r="N519" s="84"/>
      <c r="O519" s="84"/>
    </row>
    <row r="520" spans="2:15" x14ac:dyDescent="0.25">
      <c r="B520" s="84"/>
      <c r="C520" s="88" t="str">
        <f>IF(COUNTIF($F$62:$F520,$F520)&gt;1,"Adiantada","")</f>
        <v/>
      </c>
      <c r="D520" s="100"/>
      <c r="E520" s="11"/>
      <c r="F520" s="8"/>
      <c r="G520" s="63"/>
      <c r="H520" s="8"/>
      <c r="I520" s="9"/>
      <c r="J520" s="9"/>
      <c r="K520" s="101" t="str">
        <f t="shared" si="8"/>
        <v xml:space="preserve"> </v>
      </c>
      <c r="L520" s="87"/>
      <c r="M520" s="84"/>
      <c r="N520" s="84"/>
      <c r="O520" s="84"/>
    </row>
    <row r="521" spans="2:15" x14ac:dyDescent="0.25">
      <c r="B521" s="84"/>
      <c r="C521" s="88" t="str">
        <f>IF(COUNTIF($F$62:$F521,$F521)&gt;1,"Adiantada","")</f>
        <v/>
      </c>
      <c r="D521" s="100"/>
      <c r="E521" s="11"/>
      <c r="F521" s="8"/>
      <c r="G521" s="63"/>
      <c r="H521" s="8"/>
      <c r="I521" s="9"/>
      <c r="J521" s="9"/>
      <c r="K521" s="101" t="str">
        <f t="shared" si="8"/>
        <v xml:space="preserve"> </v>
      </c>
      <c r="L521" s="87"/>
      <c r="M521" s="84"/>
      <c r="N521" s="84"/>
      <c r="O521" s="84"/>
    </row>
    <row r="522" spans="2:15" x14ac:dyDescent="0.25">
      <c r="B522" s="84"/>
      <c r="C522" s="88" t="str">
        <f>IF(COUNTIF($F$62:$F522,$F522)&gt;1,"Adiantada","")</f>
        <v/>
      </c>
      <c r="D522" s="100"/>
      <c r="E522" s="11"/>
      <c r="F522" s="8"/>
      <c r="G522" s="63"/>
      <c r="H522" s="8"/>
      <c r="I522" s="9"/>
      <c r="J522" s="9"/>
      <c r="K522" s="101" t="str">
        <f t="shared" si="8"/>
        <v xml:space="preserve"> </v>
      </c>
      <c r="L522" s="87"/>
      <c r="M522" s="84"/>
      <c r="N522" s="84"/>
      <c r="O522" s="84"/>
    </row>
    <row r="523" spans="2:15" x14ac:dyDescent="0.25">
      <c r="B523" s="84"/>
      <c r="C523" s="88" t="str">
        <f>IF(COUNTIF($F$62:$F523,$F523)&gt;1,"Adiantada","")</f>
        <v/>
      </c>
      <c r="D523" s="100"/>
      <c r="E523" s="11"/>
      <c r="F523" s="8"/>
      <c r="G523" s="63"/>
      <c r="H523" s="8"/>
      <c r="I523" s="9"/>
      <c r="J523" s="9"/>
      <c r="K523" s="101" t="str">
        <f t="shared" si="8"/>
        <v xml:space="preserve"> </v>
      </c>
      <c r="L523" s="87"/>
      <c r="M523" s="84"/>
      <c r="N523" s="84"/>
      <c r="O523" s="84"/>
    </row>
    <row r="524" spans="2:15" x14ac:dyDescent="0.25">
      <c r="B524" s="84"/>
      <c r="C524" s="88" t="str">
        <f>IF(COUNTIF($F$62:$F524,$F524)&gt;1,"Adiantada","")</f>
        <v/>
      </c>
      <c r="D524" s="100"/>
      <c r="E524" s="11"/>
      <c r="F524" s="8"/>
      <c r="G524" s="63"/>
      <c r="H524" s="8"/>
      <c r="I524" s="9"/>
      <c r="J524" s="9"/>
      <c r="K524" s="101" t="str">
        <f t="shared" si="8"/>
        <v xml:space="preserve"> </v>
      </c>
      <c r="L524" s="87"/>
      <c r="M524" s="84"/>
      <c r="N524" s="84"/>
      <c r="O524" s="84"/>
    </row>
    <row r="525" spans="2:15" x14ac:dyDescent="0.25">
      <c r="B525" s="84"/>
      <c r="C525" s="88" t="str">
        <f>IF(COUNTIF($F$62:$F525,$F525)&gt;1,"Adiantada","")</f>
        <v/>
      </c>
      <c r="D525" s="100"/>
      <c r="E525" s="11"/>
      <c r="F525" s="8"/>
      <c r="G525" s="63"/>
      <c r="H525" s="8"/>
      <c r="I525" s="9"/>
      <c r="J525" s="9"/>
      <c r="K525" s="101" t="str">
        <f t="shared" si="8"/>
        <v xml:space="preserve"> </v>
      </c>
      <c r="L525" s="87"/>
      <c r="M525" s="84"/>
      <c r="N525" s="84"/>
      <c r="O525" s="84"/>
    </row>
    <row r="526" spans="2:15" x14ac:dyDescent="0.25">
      <c r="B526" s="84"/>
      <c r="C526" s="88" t="str">
        <f>IF(COUNTIF($F$62:$F526,$F526)&gt;1,"Adiantada","")</f>
        <v/>
      </c>
      <c r="D526" s="100"/>
      <c r="E526" s="11"/>
      <c r="F526" s="8"/>
      <c r="G526" s="63"/>
      <c r="H526" s="8"/>
      <c r="I526" s="9"/>
      <c r="J526" s="9"/>
      <c r="K526" s="101" t="str">
        <f t="shared" si="8"/>
        <v xml:space="preserve"> </v>
      </c>
      <c r="L526" s="87"/>
      <c r="M526" s="84"/>
      <c r="N526" s="84"/>
      <c r="O526" s="84"/>
    </row>
    <row r="527" spans="2:15" x14ac:dyDescent="0.25">
      <c r="B527" s="84"/>
      <c r="C527" s="88" t="str">
        <f>IF(COUNTIF($F$62:$F527,$F527)&gt;1,"Adiantada","")</f>
        <v/>
      </c>
      <c r="D527" s="100"/>
      <c r="E527" s="11"/>
      <c r="F527" s="8"/>
      <c r="G527" s="63"/>
      <c r="H527" s="8"/>
      <c r="I527" s="9"/>
      <c r="J527" s="9"/>
      <c r="K527" s="101" t="str">
        <f t="shared" si="8"/>
        <v xml:space="preserve"> </v>
      </c>
      <c r="L527" s="87"/>
      <c r="M527" s="84"/>
      <c r="N527" s="84"/>
      <c r="O527" s="84"/>
    </row>
    <row r="528" spans="2:15" x14ac:dyDescent="0.25">
      <c r="B528" s="84"/>
      <c r="C528" s="88" t="str">
        <f>IF(COUNTIF($F$62:$F528,$F528)&gt;1,"Adiantada","")</f>
        <v/>
      </c>
      <c r="D528" s="100"/>
      <c r="E528" s="11"/>
      <c r="F528" s="8"/>
      <c r="G528" s="63"/>
      <c r="H528" s="8"/>
      <c r="I528" s="9"/>
      <c r="J528" s="9"/>
      <c r="K528" s="101" t="str">
        <f t="shared" si="8"/>
        <v xml:space="preserve"> </v>
      </c>
      <c r="L528" s="87"/>
      <c r="M528" s="84"/>
      <c r="N528" s="84"/>
      <c r="O528" s="84"/>
    </row>
    <row r="529" spans="2:15" x14ac:dyDescent="0.25">
      <c r="B529" s="84"/>
      <c r="C529" s="88" t="str">
        <f>IF(COUNTIF($F$62:$F529,$F529)&gt;1,"Adiantada","")</f>
        <v/>
      </c>
      <c r="D529" s="100"/>
      <c r="E529" s="11"/>
      <c r="F529" s="8"/>
      <c r="G529" s="63"/>
      <c r="H529" s="8"/>
      <c r="I529" s="9"/>
      <c r="J529" s="9"/>
      <c r="K529" s="101" t="str">
        <f t="shared" si="8"/>
        <v xml:space="preserve"> </v>
      </c>
      <c r="L529" s="87"/>
      <c r="M529" s="84"/>
      <c r="N529" s="84"/>
      <c r="O529" s="84"/>
    </row>
    <row r="530" spans="2:15" x14ac:dyDescent="0.25">
      <c r="B530" s="84"/>
      <c r="C530" s="88" t="str">
        <f>IF(COUNTIF($F$62:$F530,$F530)&gt;1,"Adiantada","")</f>
        <v/>
      </c>
      <c r="D530" s="100"/>
      <c r="E530" s="11"/>
      <c r="F530" s="8"/>
      <c r="G530" s="63"/>
      <c r="H530" s="8"/>
      <c r="I530" s="9"/>
      <c r="J530" s="9"/>
      <c r="K530" s="101" t="str">
        <f t="shared" si="8"/>
        <v xml:space="preserve"> </v>
      </c>
      <c r="L530" s="87"/>
      <c r="M530" s="84"/>
      <c r="N530" s="84"/>
      <c r="O530" s="84"/>
    </row>
    <row r="531" spans="2:15" x14ac:dyDescent="0.25">
      <c r="B531" s="84"/>
      <c r="C531" s="88" t="str">
        <f>IF(COUNTIF($F$62:$F531,$F531)&gt;1,"Adiantada","")</f>
        <v/>
      </c>
      <c r="D531" s="100"/>
      <c r="E531" s="11"/>
      <c r="F531" s="8"/>
      <c r="G531" s="63"/>
      <c r="H531" s="8"/>
      <c r="I531" s="9"/>
      <c r="J531" s="9"/>
      <c r="K531" s="101" t="str">
        <f t="shared" si="8"/>
        <v xml:space="preserve"> </v>
      </c>
      <c r="L531" s="87"/>
      <c r="M531" s="84"/>
      <c r="N531" s="84"/>
      <c r="O531" s="84"/>
    </row>
    <row r="532" spans="2:15" x14ac:dyDescent="0.25">
      <c r="B532" s="84"/>
      <c r="C532" s="88" t="str">
        <f>IF(COUNTIF($F$62:$F532,$F532)&gt;1,"Adiantada","")</f>
        <v/>
      </c>
      <c r="D532" s="100"/>
      <c r="E532" s="11"/>
      <c r="F532" s="8"/>
      <c r="G532" s="63"/>
      <c r="H532" s="8"/>
      <c r="I532" s="9"/>
      <c r="J532" s="9"/>
      <c r="K532" s="101" t="str">
        <f t="shared" si="8"/>
        <v xml:space="preserve"> </v>
      </c>
      <c r="L532" s="87"/>
      <c r="M532" s="84"/>
      <c r="N532" s="84"/>
      <c r="O532" s="84"/>
    </row>
    <row r="533" spans="2:15" x14ac:dyDescent="0.25">
      <c r="B533" s="84"/>
      <c r="C533" s="88" t="str">
        <f>IF(COUNTIF($F$62:$F533,$F533)&gt;1,"Adiantada","")</f>
        <v/>
      </c>
      <c r="D533" s="100"/>
      <c r="E533" s="11"/>
      <c r="F533" s="8"/>
      <c r="G533" s="63"/>
      <c r="H533" s="8"/>
      <c r="I533" s="9"/>
      <c r="J533" s="9"/>
      <c r="K533" s="101" t="str">
        <f t="shared" si="8"/>
        <v xml:space="preserve"> </v>
      </c>
      <c r="L533" s="87"/>
      <c r="M533" s="84"/>
      <c r="N533" s="84"/>
      <c r="O533" s="84"/>
    </row>
    <row r="534" spans="2:15" x14ac:dyDescent="0.25">
      <c r="B534" s="84"/>
      <c r="C534" s="88" t="str">
        <f>IF(COUNTIF($F$62:$F534,$F534)&gt;1,"Adiantada","")</f>
        <v/>
      </c>
      <c r="D534" s="100"/>
      <c r="E534" s="11"/>
      <c r="F534" s="8"/>
      <c r="G534" s="63"/>
      <c r="H534" s="8"/>
      <c r="I534" s="9"/>
      <c r="J534" s="9"/>
      <c r="K534" s="101" t="str">
        <f t="shared" si="8"/>
        <v xml:space="preserve"> </v>
      </c>
      <c r="L534" s="87"/>
      <c r="M534" s="84"/>
      <c r="N534" s="84"/>
      <c r="O534" s="84"/>
    </row>
    <row r="535" spans="2:15" x14ac:dyDescent="0.25">
      <c r="B535" s="84"/>
      <c r="C535" s="88" t="str">
        <f>IF(COUNTIF($F$62:$F535,$F535)&gt;1,"Adiantada","")</f>
        <v/>
      </c>
      <c r="D535" s="100"/>
      <c r="E535" s="11"/>
      <c r="F535" s="8"/>
      <c r="G535" s="63"/>
      <c r="H535" s="8"/>
      <c r="I535" s="9"/>
      <c r="J535" s="9"/>
      <c r="K535" s="101" t="str">
        <f t="shared" si="8"/>
        <v xml:space="preserve"> </v>
      </c>
      <c r="L535" s="87"/>
      <c r="M535" s="84"/>
      <c r="N535" s="84"/>
      <c r="O535" s="84"/>
    </row>
    <row r="536" spans="2:15" x14ac:dyDescent="0.25">
      <c r="B536" s="84"/>
      <c r="C536" s="88" t="str">
        <f>IF(COUNTIF($F$62:$F536,$F536)&gt;1,"Adiantada","")</f>
        <v/>
      </c>
      <c r="D536" s="100"/>
      <c r="E536" s="11"/>
      <c r="F536" s="8"/>
      <c r="G536" s="63"/>
      <c r="H536" s="8"/>
      <c r="I536" s="9"/>
      <c r="J536" s="9"/>
      <c r="K536" s="101" t="str">
        <f t="shared" si="8"/>
        <v xml:space="preserve"> </v>
      </c>
      <c r="L536" s="87"/>
      <c r="M536" s="84"/>
      <c r="N536" s="84"/>
      <c r="O536" s="84"/>
    </row>
    <row r="537" spans="2:15" x14ac:dyDescent="0.25">
      <c r="B537" s="84"/>
      <c r="C537" s="88" t="str">
        <f>IF(COUNTIF($F$62:$F537,$F537)&gt;1,"Adiantada","")</f>
        <v/>
      </c>
      <c r="D537" s="100"/>
      <c r="E537" s="11"/>
      <c r="F537" s="8"/>
      <c r="G537" s="63"/>
      <c r="H537" s="8"/>
      <c r="I537" s="9"/>
      <c r="J537" s="9"/>
      <c r="K537" s="101" t="str">
        <f t="shared" si="8"/>
        <v xml:space="preserve"> </v>
      </c>
      <c r="L537" s="87"/>
      <c r="M537" s="84"/>
      <c r="N537" s="84"/>
      <c r="O537" s="84"/>
    </row>
    <row r="538" spans="2:15" x14ac:dyDescent="0.25">
      <c r="B538" s="84"/>
      <c r="C538" s="88" t="str">
        <f>IF(COUNTIF($F$62:$F538,$F538)&gt;1,"Adiantada","")</f>
        <v/>
      </c>
      <c r="D538" s="100"/>
      <c r="E538" s="11"/>
      <c r="F538" s="8"/>
      <c r="G538" s="63"/>
      <c r="H538" s="8"/>
      <c r="I538" s="9"/>
      <c r="J538" s="9"/>
      <c r="K538" s="101" t="str">
        <f t="shared" si="8"/>
        <v xml:space="preserve"> </v>
      </c>
      <c r="L538" s="87"/>
      <c r="M538" s="84"/>
      <c r="N538" s="84"/>
      <c r="O538" s="84"/>
    </row>
    <row r="539" spans="2:15" x14ac:dyDescent="0.25">
      <c r="B539" s="84"/>
      <c r="C539" s="88" t="str">
        <f>IF(COUNTIF($F$62:$F539,$F539)&gt;1,"Adiantada","")</f>
        <v/>
      </c>
      <c r="D539" s="100"/>
      <c r="E539" s="11"/>
      <c r="F539" s="8"/>
      <c r="G539" s="63"/>
      <c r="H539" s="8"/>
      <c r="I539" s="9"/>
      <c r="J539" s="9"/>
      <c r="K539" s="101" t="str">
        <f t="shared" si="8"/>
        <v xml:space="preserve"> </v>
      </c>
      <c r="L539" s="87"/>
      <c r="M539" s="84"/>
      <c r="N539" s="84"/>
      <c r="O539" s="84"/>
    </row>
    <row r="540" spans="2:15" x14ac:dyDescent="0.25">
      <c r="B540" s="84"/>
      <c r="C540" s="88" t="str">
        <f>IF(COUNTIF($F$62:$F540,$F540)&gt;1,"Adiantada","")</f>
        <v/>
      </c>
      <c r="D540" s="100"/>
      <c r="E540" s="11"/>
      <c r="F540" s="8"/>
      <c r="G540" s="63"/>
      <c r="H540" s="8"/>
      <c r="I540" s="9"/>
      <c r="J540" s="9"/>
      <c r="K540" s="101" t="str">
        <f t="shared" si="8"/>
        <v xml:space="preserve"> </v>
      </c>
      <c r="L540" s="87"/>
      <c r="M540" s="84"/>
      <c r="N540" s="84"/>
      <c r="O540" s="84"/>
    </row>
    <row r="541" spans="2:15" x14ac:dyDescent="0.25">
      <c r="B541" s="84"/>
      <c r="C541" s="88" t="str">
        <f>IF(COUNTIF($F$62:$F541,$F541)&gt;1,"Adiantada","")</f>
        <v/>
      </c>
      <c r="D541" s="100"/>
      <c r="E541" s="11"/>
      <c r="F541" s="8"/>
      <c r="G541" s="63"/>
      <c r="H541" s="8"/>
      <c r="I541" s="9"/>
      <c r="J541" s="9"/>
      <c r="K541" s="101" t="str">
        <f t="shared" si="8"/>
        <v xml:space="preserve"> </v>
      </c>
      <c r="L541" s="87"/>
      <c r="M541" s="84"/>
      <c r="N541" s="84"/>
      <c r="O541" s="84"/>
    </row>
    <row r="542" spans="2:15" x14ac:dyDescent="0.25">
      <c r="B542" s="84"/>
      <c r="C542" s="88" t="str">
        <f>IF(COUNTIF($F$62:$F542,$F542)&gt;1,"Adiantada","")</f>
        <v/>
      </c>
      <c r="D542" s="100"/>
      <c r="E542" s="11"/>
      <c r="F542" s="8"/>
      <c r="G542" s="63"/>
      <c r="H542" s="8"/>
      <c r="I542" s="9"/>
      <c r="J542" s="9"/>
      <c r="K542" s="101" t="str">
        <f t="shared" si="8"/>
        <v xml:space="preserve"> </v>
      </c>
      <c r="L542" s="87"/>
      <c r="M542" s="84"/>
      <c r="N542" s="84"/>
      <c r="O542" s="84"/>
    </row>
    <row r="543" spans="2:15" x14ac:dyDescent="0.25">
      <c r="B543" s="84"/>
      <c r="C543" s="88" t="str">
        <f>IF(COUNTIF($F$62:$F543,$F543)&gt;1,"Adiantada","")</f>
        <v/>
      </c>
      <c r="D543" s="100"/>
      <c r="E543" s="11"/>
      <c r="F543" s="8"/>
      <c r="G543" s="63"/>
      <c r="H543" s="8"/>
      <c r="I543" s="9"/>
      <c r="J543" s="9"/>
      <c r="K543" s="101" t="str">
        <f t="shared" si="8"/>
        <v xml:space="preserve"> </v>
      </c>
      <c r="L543" s="87"/>
      <c r="M543" s="84"/>
      <c r="N543" s="84"/>
      <c r="O543" s="84"/>
    </row>
    <row r="544" spans="2:15" x14ac:dyDescent="0.25">
      <c r="B544" s="84"/>
      <c r="C544" s="88" t="str">
        <f>IF(COUNTIF($F$62:$F544,$F544)&gt;1,"Adiantada","")</f>
        <v/>
      </c>
      <c r="D544" s="100"/>
      <c r="E544" s="11"/>
      <c r="F544" s="8"/>
      <c r="G544" s="63"/>
      <c r="H544" s="8"/>
      <c r="I544" s="9"/>
      <c r="J544" s="9"/>
      <c r="K544" s="101" t="str">
        <f t="shared" si="8"/>
        <v xml:space="preserve"> </v>
      </c>
      <c r="L544" s="87"/>
      <c r="M544" s="84"/>
      <c r="N544" s="84"/>
      <c r="O544" s="84"/>
    </row>
    <row r="545" spans="2:15" x14ac:dyDescent="0.25">
      <c r="B545" s="84"/>
      <c r="C545" s="88" t="str">
        <f>IF(COUNTIF($F$62:$F545,$F545)&gt;1,"Adiantada","")</f>
        <v/>
      </c>
      <c r="D545" s="100"/>
      <c r="E545" s="11"/>
      <c r="F545" s="8"/>
      <c r="G545" s="63"/>
      <c r="H545" s="8"/>
      <c r="I545" s="9"/>
      <c r="J545" s="9"/>
      <c r="K545" s="101" t="str">
        <f t="shared" si="8"/>
        <v xml:space="preserve"> </v>
      </c>
      <c r="L545" s="87"/>
      <c r="M545" s="84"/>
      <c r="N545" s="84"/>
      <c r="O545" s="84"/>
    </row>
    <row r="546" spans="2:15" x14ac:dyDescent="0.25">
      <c r="B546" s="84"/>
      <c r="C546" s="88" t="str">
        <f>IF(COUNTIF($F$62:$F546,$F546)&gt;1,"Adiantada","")</f>
        <v/>
      </c>
      <c r="D546" s="100"/>
      <c r="E546" s="11"/>
      <c r="F546" s="8"/>
      <c r="G546" s="63"/>
      <c r="H546" s="8"/>
      <c r="I546" s="9"/>
      <c r="J546" s="9"/>
      <c r="K546" s="101" t="str">
        <f t="shared" si="8"/>
        <v xml:space="preserve"> </v>
      </c>
      <c r="L546" s="87"/>
      <c r="M546" s="84"/>
      <c r="N546" s="84"/>
      <c r="O546" s="84"/>
    </row>
    <row r="547" spans="2:15" x14ac:dyDescent="0.25">
      <c r="B547" s="84"/>
      <c r="C547" s="88" t="str">
        <f>IF(COUNTIF($F$62:$F547,$F547)&gt;1,"Adiantada","")</f>
        <v/>
      </c>
      <c r="D547" s="100"/>
      <c r="E547" s="11"/>
      <c r="F547" s="8"/>
      <c r="G547" s="63"/>
      <c r="H547" s="8"/>
      <c r="I547" s="9"/>
      <c r="J547" s="9"/>
      <c r="K547" s="101" t="str">
        <f t="shared" si="8"/>
        <v xml:space="preserve"> </v>
      </c>
      <c r="L547" s="87"/>
      <c r="M547" s="84"/>
      <c r="N547" s="84"/>
      <c r="O547" s="84"/>
    </row>
    <row r="548" spans="2:15" x14ac:dyDescent="0.25">
      <c r="B548" s="84"/>
      <c r="C548" s="88" t="str">
        <f>IF(COUNTIF($F$62:$F548,$F548)&gt;1,"Adiantada","")</f>
        <v/>
      </c>
      <c r="D548" s="100"/>
      <c r="E548" s="11"/>
      <c r="F548" s="8"/>
      <c r="G548" s="63"/>
      <c r="H548" s="8"/>
      <c r="I548" s="9"/>
      <c r="J548" s="9"/>
      <c r="K548" s="101" t="str">
        <f t="shared" si="8"/>
        <v xml:space="preserve"> </v>
      </c>
      <c r="L548" s="87"/>
      <c r="M548" s="84"/>
      <c r="N548" s="84"/>
      <c r="O548" s="84"/>
    </row>
    <row r="549" spans="2:15" x14ac:dyDescent="0.25">
      <c r="B549" s="84"/>
      <c r="C549" s="88" t="str">
        <f>IF(COUNTIF($F$62:$F549,$F549)&gt;1,"Adiantada","")</f>
        <v/>
      </c>
      <c r="D549" s="100"/>
      <c r="E549" s="11"/>
      <c r="F549" s="8"/>
      <c r="G549" s="63"/>
      <c r="H549" s="8"/>
      <c r="I549" s="9"/>
      <c r="J549" s="9"/>
      <c r="K549" s="101" t="str">
        <f t="shared" si="8"/>
        <v xml:space="preserve"> </v>
      </c>
      <c r="L549" s="87"/>
      <c r="M549" s="84"/>
      <c r="N549" s="84"/>
      <c r="O549" s="84"/>
    </row>
    <row r="550" spans="2:15" x14ac:dyDescent="0.25">
      <c r="B550" s="84"/>
      <c r="C550" s="88" t="str">
        <f>IF(COUNTIF($F$62:$F550,$F550)&gt;1,"Adiantada","")</f>
        <v/>
      </c>
      <c r="D550" s="100"/>
      <c r="E550" s="11"/>
      <c r="F550" s="8"/>
      <c r="G550" s="63"/>
      <c r="H550" s="8"/>
      <c r="I550" s="9"/>
      <c r="J550" s="9"/>
      <c r="K550" s="101" t="str">
        <f t="shared" si="8"/>
        <v xml:space="preserve"> </v>
      </c>
      <c r="L550" s="87"/>
      <c r="M550" s="84"/>
      <c r="N550" s="84"/>
      <c r="O550" s="84"/>
    </row>
    <row r="551" spans="2:15" x14ac:dyDescent="0.25">
      <c r="B551" s="84"/>
      <c r="C551" s="88" t="str">
        <f>IF(COUNTIF($F$62:$F551,$F551)&gt;1,"Adiantada","")</f>
        <v/>
      </c>
      <c r="D551" s="100"/>
      <c r="E551" s="11"/>
      <c r="F551" s="8"/>
      <c r="G551" s="63"/>
      <c r="H551" s="8"/>
      <c r="I551" s="9"/>
      <c r="J551" s="9"/>
      <c r="K551" s="101" t="str">
        <f t="shared" si="8"/>
        <v xml:space="preserve"> </v>
      </c>
      <c r="L551" s="87"/>
      <c r="M551" s="84"/>
      <c r="N551" s="84"/>
      <c r="O551" s="84"/>
    </row>
    <row r="552" spans="2:15" x14ac:dyDescent="0.25">
      <c r="B552" s="84"/>
      <c r="C552" s="88" t="str">
        <f>IF(COUNTIF($F$62:$F552,$F552)&gt;1,"Adiantada","")</f>
        <v/>
      </c>
      <c r="D552" s="100"/>
      <c r="E552" s="11"/>
      <c r="F552" s="8"/>
      <c r="G552" s="63"/>
      <c r="H552" s="8"/>
      <c r="I552" s="9"/>
      <c r="J552" s="9"/>
      <c r="K552" s="101" t="str">
        <f t="shared" si="8"/>
        <v xml:space="preserve"> </v>
      </c>
      <c r="L552" s="87"/>
      <c r="M552" s="84"/>
      <c r="N552" s="84"/>
      <c r="O552" s="84"/>
    </row>
    <row r="553" spans="2:15" x14ac:dyDescent="0.25">
      <c r="B553" s="84"/>
      <c r="C553" s="88" t="str">
        <f>IF(COUNTIF($F$62:$F553,$F553)&gt;1,"Adiantada","")</f>
        <v/>
      </c>
      <c r="D553" s="100"/>
      <c r="E553" s="11"/>
      <c r="F553" s="8"/>
      <c r="G553" s="63"/>
      <c r="H553" s="8"/>
      <c r="I553" s="9"/>
      <c r="J553" s="9"/>
      <c r="K553" s="101" t="str">
        <f t="shared" si="8"/>
        <v xml:space="preserve"> </v>
      </c>
      <c r="L553" s="87"/>
      <c r="M553" s="84"/>
      <c r="N553" s="84"/>
      <c r="O553" s="84"/>
    </row>
    <row r="554" spans="2:15" x14ac:dyDescent="0.25">
      <c r="B554" s="84"/>
      <c r="C554" s="88" t="str">
        <f>IF(COUNTIF($F$62:$F554,$F554)&gt;1,"Adiantada","")</f>
        <v/>
      </c>
      <c r="D554" s="100"/>
      <c r="E554" s="11"/>
      <c r="F554" s="8"/>
      <c r="G554" s="63"/>
      <c r="H554" s="8"/>
      <c r="I554" s="9"/>
      <c r="J554" s="9"/>
      <c r="K554" s="101" t="str">
        <f t="shared" si="8"/>
        <v xml:space="preserve"> </v>
      </c>
      <c r="L554" s="87"/>
      <c r="M554" s="84"/>
      <c r="N554" s="84"/>
      <c r="O554" s="84"/>
    </row>
    <row r="555" spans="2:15" x14ac:dyDescent="0.25">
      <c r="B555" s="84"/>
      <c r="C555" s="88" t="str">
        <f>IF(COUNTIF($F$62:$F555,$F555)&gt;1,"Adiantada","")</f>
        <v/>
      </c>
      <c r="D555" s="100"/>
      <c r="E555" s="11"/>
      <c r="F555" s="8"/>
      <c r="G555" s="63"/>
      <c r="H555" s="8"/>
      <c r="I555" s="9"/>
      <c r="J555" s="9"/>
      <c r="K555" s="101" t="str">
        <f t="shared" si="8"/>
        <v xml:space="preserve"> </v>
      </c>
      <c r="L555" s="87"/>
      <c r="M555" s="84"/>
      <c r="N555" s="84"/>
      <c r="O555" s="84"/>
    </row>
    <row r="556" spans="2:15" x14ac:dyDescent="0.25">
      <c r="B556" s="84"/>
      <c r="C556" s="88" t="str">
        <f>IF(COUNTIF($F$62:$F556,$F556)&gt;1,"Adiantada","")</f>
        <v/>
      </c>
      <c r="D556" s="100"/>
      <c r="E556" s="11"/>
      <c r="F556" s="8"/>
      <c r="G556" s="63"/>
      <c r="H556" s="8"/>
      <c r="I556" s="9"/>
      <c r="J556" s="9"/>
      <c r="K556" s="101" t="str">
        <f t="shared" si="8"/>
        <v xml:space="preserve"> </v>
      </c>
      <c r="L556" s="87"/>
      <c r="M556" s="84"/>
      <c r="N556" s="84"/>
      <c r="O556" s="84"/>
    </row>
    <row r="557" spans="2:15" x14ac:dyDescent="0.25">
      <c r="B557" s="84"/>
      <c r="C557" s="88" t="str">
        <f>IF(COUNTIF($F$62:$F557,$F557)&gt;1,"Adiantada","")</f>
        <v/>
      </c>
      <c r="D557" s="100"/>
      <c r="E557" s="11"/>
      <c r="F557" s="8"/>
      <c r="G557" s="63"/>
      <c r="H557" s="8"/>
      <c r="I557" s="9"/>
      <c r="J557" s="9"/>
      <c r="K557" s="101" t="str">
        <f t="shared" si="8"/>
        <v xml:space="preserve"> </v>
      </c>
      <c r="L557" s="87"/>
      <c r="M557" s="84"/>
      <c r="N557" s="84"/>
      <c r="O557" s="84"/>
    </row>
    <row r="558" spans="2:15" x14ac:dyDescent="0.25">
      <c r="B558" s="84"/>
      <c r="C558" s="88" t="str">
        <f>IF(COUNTIF($F$62:$F558,$F558)&gt;1,"Adiantada","")</f>
        <v/>
      </c>
      <c r="D558" s="100"/>
      <c r="E558" s="11"/>
      <c r="F558" s="8"/>
      <c r="G558" s="63"/>
      <c r="H558" s="8"/>
      <c r="I558" s="9"/>
      <c r="J558" s="9"/>
      <c r="K558" s="101" t="str">
        <f t="shared" si="8"/>
        <v xml:space="preserve"> </v>
      </c>
      <c r="L558" s="87"/>
      <c r="M558" s="84"/>
      <c r="N558" s="84"/>
      <c r="O558" s="84"/>
    </row>
    <row r="559" spans="2:15" x14ac:dyDescent="0.25">
      <c r="B559" s="84"/>
      <c r="C559" s="88" t="str">
        <f>IF(COUNTIF($F$62:$F559,$F559)&gt;1,"Adiantada","")</f>
        <v/>
      </c>
      <c r="D559" s="100"/>
      <c r="E559" s="11"/>
      <c r="F559" s="8"/>
      <c r="G559" s="63"/>
      <c r="H559" s="8"/>
      <c r="I559" s="9"/>
      <c r="J559" s="9"/>
      <c r="K559" s="101" t="str">
        <f t="shared" si="8"/>
        <v xml:space="preserve"> </v>
      </c>
      <c r="L559" s="87"/>
      <c r="M559" s="84"/>
      <c r="N559" s="84"/>
      <c r="O559" s="84"/>
    </row>
    <row r="560" spans="2:15" x14ac:dyDescent="0.25">
      <c r="B560" s="84"/>
      <c r="C560" s="88" t="str">
        <f>IF(COUNTIF($F$62:$F560,$F560)&gt;1,"Adiantada","")</f>
        <v/>
      </c>
      <c r="D560" s="100"/>
      <c r="E560" s="11"/>
      <c r="F560" s="8"/>
      <c r="G560" s="63"/>
      <c r="H560" s="8"/>
      <c r="I560" s="9"/>
      <c r="J560" s="9"/>
      <c r="K560" s="101" t="str">
        <f t="shared" si="8"/>
        <v xml:space="preserve"> </v>
      </c>
      <c r="L560" s="87"/>
      <c r="M560" s="84"/>
      <c r="N560" s="84"/>
      <c r="O560" s="84"/>
    </row>
    <row r="561" spans="2:15" x14ac:dyDescent="0.25">
      <c r="B561" s="84"/>
      <c r="C561" s="88" t="str">
        <f>IF(COUNTIF($F$62:$F561,$F561)&gt;1,"Adiantada","")</f>
        <v/>
      </c>
      <c r="D561" s="100"/>
      <c r="E561" s="11"/>
      <c r="F561" s="8"/>
      <c r="G561" s="63"/>
      <c r="H561" s="8"/>
      <c r="I561" s="9"/>
      <c r="J561" s="9"/>
      <c r="K561" s="101" t="str">
        <f t="shared" si="8"/>
        <v xml:space="preserve"> </v>
      </c>
      <c r="L561" s="87"/>
      <c r="M561" s="84"/>
      <c r="N561" s="84"/>
      <c r="O561" s="84"/>
    </row>
    <row r="562" spans="2:15" x14ac:dyDescent="0.25">
      <c r="B562" s="84"/>
      <c r="C562" s="88" t="str">
        <f>IF(COUNTIF($F$62:$F562,$F562)&gt;1,"Adiantada","")</f>
        <v/>
      </c>
      <c r="D562" s="100"/>
      <c r="E562" s="11"/>
      <c r="F562" s="8"/>
      <c r="G562" s="63"/>
      <c r="H562" s="8"/>
      <c r="I562" s="9"/>
      <c r="J562" s="9"/>
      <c r="K562" s="101" t="str">
        <f t="shared" si="8"/>
        <v xml:space="preserve"> </v>
      </c>
      <c r="L562" s="87"/>
      <c r="M562" s="84"/>
      <c r="N562" s="84"/>
      <c r="O562" s="84"/>
    </row>
    <row r="563" spans="2:15" x14ac:dyDescent="0.25">
      <c r="B563" s="84"/>
      <c r="C563" s="88" t="str">
        <f>IF(COUNTIF($F$62:$F563,$F563)&gt;1,"Adiantada","")</f>
        <v/>
      </c>
      <c r="D563" s="100"/>
      <c r="E563" s="11"/>
      <c r="F563" s="8"/>
      <c r="G563" s="63"/>
      <c r="H563" s="8"/>
      <c r="I563" s="9"/>
      <c r="J563" s="9"/>
      <c r="K563" s="101" t="str">
        <f t="shared" si="8"/>
        <v xml:space="preserve"> </v>
      </c>
      <c r="L563" s="87"/>
      <c r="M563" s="84"/>
      <c r="N563" s="84"/>
      <c r="O563" s="84"/>
    </row>
    <row r="564" spans="2:15" x14ac:dyDescent="0.25">
      <c r="B564" s="84"/>
      <c r="C564" s="88" t="str">
        <f>IF(COUNTIF($F$62:$F564,$F564)&gt;1,"Adiantada","")</f>
        <v/>
      </c>
      <c r="D564" s="100"/>
      <c r="E564" s="11"/>
      <c r="F564" s="8"/>
      <c r="G564" s="63"/>
      <c r="H564" s="8"/>
      <c r="I564" s="9"/>
      <c r="J564" s="9"/>
      <c r="K564" s="101" t="str">
        <f t="shared" si="8"/>
        <v xml:space="preserve"> </v>
      </c>
      <c r="L564" s="87"/>
      <c r="M564" s="84"/>
      <c r="N564" s="84"/>
      <c r="O564" s="84"/>
    </row>
    <row r="565" spans="2:15" x14ac:dyDescent="0.25">
      <c r="B565" s="84"/>
      <c r="C565" s="88" t="str">
        <f>IF(COUNTIF($F$62:$F565,$F565)&gt;1,"Adiantada","")</f>
        <v/>
      </c>
      <c r="D565" s="100"/>
      <c r="E565" s="11"/>
      <c r="F565" s="8"/>
      <c r="G565" s="63"/>
      <c r="H565" s="8"/>
      <c r="I565" s="9"/>
      <c r="J565" s="9"/>
      <c r="K565" s="101" t="str">
        <f t="shared" si="8"/>
        <v xml:space="preserve"> </v>
      </c>
      <c r="L565" s="87"/>
      <c r="M565" s="84"/>
      <c r="N565" s="84"/>
      <c r="O565" s="84"/>
    </row>
    <row r="566" spans="2:15" x14ac:dyDescent="0.25">
      <c r="B566" s="84"/>
      <c r="C566" s="88" t="str">
        <f>IF(COUNTIF($F$62:$F566,$F566)&gt;1,"Adiantada","")</f>
        <v/>
      </c>
      <c r="D566" s="100"/>
      <c r="E566" s="11"/>
      <c r="F566" s="8"/>
      <c r="G566" s="63"/>
      <c r="H566" s="8"/>
      <c r="I566" s="9"/>
      <c r="J566" s="9"/>
      <c r="K566" s="101" t="str">
        <f t="shared" si="8"/>
        <v xml:space="preserve"> </v>
      </c>
      <c r="L566" s="87"/>
      <c r="M566" s="84"/>
      <c r="N566" s="84"/>
      <c r="O566" s="84"/>
    </row>
    <row r="567" spans="2:15" x14ac:dyDescent="0.25">
      <c r="B567" s="84"/>
      <c r="C567" s="88" t="str">
        <f>IF(COUNTIF($F$62:$F567,$F567)&gt;1,"Adiantada","")</f>
        <v/>
      </c>
      <c r="D567" s="100"/>
      <c r="E567" s="11"/>
      <c r="F567" s="8"/>
      <c r="G567" s="63"/>
      <c r="H567" s="8"/>
      <c r="I567" s="9"/>
      <c r="J567" s="9"/>
      <c r="K567" s="101" t="str">
        <f t="shared" si="8"/>
        <v xml:space="preserve"> </v>
      </c>
      <c r="L567" s="87"/>
      <c r="M567" s="84"/>
      <c r="N567" s="84"/>
      <c r="O567" s="84"/>
    </row>
    <row r="568" spans="2:15" x14ac:dyDescent="0.25">
      <c r="B568" s="84"/>
      <c r="C568" s="88" t="str">
        <f>IF(COUNTIF($F$62:$F568,$F568)&gt;1,"Adiantada","")</f>
        <v/>
      </c>
      <c r="D568" s="100"/>
      <c r="E568" s="11"/>
      <c r="F568" s="8"/>
      <c r="G568" s="63"/>
      <c r="H568" s="8"/>
      <c r="I568" s="9"/>
      <c r="J568" s="9"/>
      <c r="K568" s="101" t="str">
        <f t="shared" si="8"/>
        <v xml:space="preserve"> </v>
      </c>
      <c r="L568" s="87"/>
      <c r="M568" s="84"/>
      <c r="N568" s="84"/>
      <c r="O568" s="84"/>
    </row>
    <row r="569" spans="2:15" x14ac:dyDescent="0.25">
      <c r="B569" s="84"/>
      <c r="C569" s="88" t="str">
        <f>IF(COUNTIF($F$62:$F569,$F569)&gt;1,"Adiantada","")</f>
        <v/>
      </c>
      <c r="D569" s="100"/>
      <c r="E569" s="11"/>
      <c r="F569" s="8"/>
      <c r="G569" s="63"/>
      <c r="H569" s="8"/>
      <c r="I569" s="9"/>
      <c r="J569" s="9"/>
      <c r="K569" s="101" t="str">
        <f t="shared" si="8"/>
        <v xml:space="preserve"> </v>
      </c>
      <c r="L569" s="87"/>
      <c r="M569" s="84"/>
      <c r="N569" s="84"/>
      <c r="O569" s="84"/>
    </row>
    <row r="570" spans="2:15" x14ac:dyDescent="0.25">
      <c r="B570" s="84"/>
      <c r="C570" s="88" t="str">
        <f>IF(COUNTIF($F$62:$F570,$F570)&gt;1,"Adiantada","")</f>
        <v/>
      </c>
      <c r="D570" s="100"/>
      <c r="E570" s="11"/>
      <c r="F570" s="8"/>
      <c r="G570" s="63"/>
      <c r="H570" s="8"/>
      <c r="I570" s="9"/>
      <c r="J570" s="9"/>
      <c r="K570" s="101" t="str">
        <f t="shared" si="8"/>
        <v xml:space="preserve"> </v>
      </c>
      <c r="L570" s="87"/>
      <c r="M570" s="84"/>
      <c r="N570" s="84"/>
      <c r="O570" s="84"/>
    </row>
    <row r="571" spans="2:15" x14ac:dyDescent="0.25">
      <c r="B571" s="84"/>
      <c r="C571" s="88" t="str">
        <f>IF(COUNTIF($F$62:$F571,$F571)&gt;1,"Adiantada","")</f>
        <v/>
      </c>
      <c r="D571" s="100"/>
      <c r="E571" s="11"/>
      <c r="F571" s="8"/>
      <c r="G571" s="63"/>
      <c r="H571" s="8"/>
      <c r="I571" s="9"/>
      <c r="J571" s="9"/>
      <c r="K571" s="101" t="str">
        <f t="shared" si="8"/>
        <v xml:space="preserve"> </v>
      </c>
      <c r="L571" s="87"/>
      <c r="M571" s="84"/>
      <c r="N571" s="84"/>
      <c r="O571" s="84"/>
    </row>
    <row r="572" spans="2:15" x14ac:dyDescent="0.25">
      <c r="B572" s="84"/>
      <c r="C572" s="88" t="str">
        <f>IF(COUNTIF($F$62:$F572,$F572)&gt;1,"Adiantada","")</f>
        <v/>
      </c>
      <c r="D572" s="100"/>
      <c r="E572" s="11"/>
      <c r="F572" s="8"/>
      <c r="G572" s="63"/>
      <c r="H572" s="8"/>
      <c r="I572" s="9"/>
      <c r="J572" s="9"/>
      <c r="K572" s="101" t="str">
        <f t="shared" si="8"/>
        <v xml:space="preserve"> </v>
      </c>
      <c r="L572" s="87"/>
      <c r="M572" s="84"/>
      <c r="N572" s="84"/>
      <c r="O572" s="84"/>
    </row>
    <row r="573" spans="2:15" x14ac:dyDescent="0.25">
      <c r="B573" s="84"/>
      <c r="C573" s="88" t="str">
        <f>IF(COUNTIF($F$62:$F573,$F573)&gt;1,"Adiantada","")</f>
        <v/>
      </c>
      <c r="D573" s="100"/>
      <c r="E573" s="11"/>
      <c r="F573" s="8"/>
      <c r="G573" s="63"/>
      <c r="H573" s="8"/>
      <c r="I573" s="9"/>
      <c r="J573" s="9"/>
      <c r="K573" s="101" t="str">
        <f t="shared" si="8"/>
        <v xml:space="preserve"> </v>
      </c>
      <c r="L573" s="87"/>
      <c r="M573" s="84"/>
      <c r="N573" s="84"/>
      <c r="O573" s="84"/>
    </row>
    <row r="574" spans="2:15" x14ac:dyDescent="0.25">
      <c r="B574" s="84"/>
      <c r="C574" s="88" t="str">
        <f>IF(COUNTIF($F$62:$F574,$F574)&gt;1,"Adiantada","")</f>
        <v/>
      </c>
      <c r="D574" s="100"/>
      <c r="E574" s="11"/>
      <c r="F574" s="8"/>
      <c r="G574" s="63"/>
      <c r="H574" s="8"/>
      <c r="I574" s="9"/>
      <c r="J574" s="9"/>
      <c r="K574" s="101" t="str">
        <f t="shared" si="8"/>
        <v xml:space="preserve"> </v>
      </c>
      <c r="L574" s="87"/>
      <c r="M574" s="84"/>
      <c r="N574" s="84"/>
      <c r="O574" s="84"/>
    </row>
    <row r="575" spans="2:15" x14ac:dyDescent="0.25">
      <c r="B575" s="84"/>
      <c r="C575" s="88" t="str">
        <f>IF(COUNTIF($F$62:$F575,$F575)&gt;1,"Adiantada","")</f>
        <v/>
      </c>
      <c r="D575" s="100"/>
      <c r="E575" s="11"/>
      <c r="F575" s="8"/>
      <c r="G575" s="63"/>
      <c r="H575" s="8"/>
      <c r="I575" s="9"/>
      <c r="J575" s="9"/>
      <c r="K575" s="101" t="str">
        <f t="shared" ref="K575:K638" si="9">IFERROR(IF($J575&lt;&gt;"",$H575/$J575," "),"")</f>
        <v xml:space="preserve"> </v>
      </c>
      <c r="L575" s="87"/>
      <c r="M575" s="84"/>
      <c r="N575" s="84"/>
      <c r="O575" s="84"/>
    </row>
    <row r="576" spans="2:15" x14ac:dyDescent="0.25">
      <c r="B576" s="84"/>
      <c r="C576" s="88" t="str">
        <f>IF(COUNTIF($F$62:$F576,$F576)&gt;1,"Adiantada","")</f>
        <v/>
      </c>
      <c r="D576" s="100"/>
      <c r="E576" s="11"/>
      <c r="F576" s="8"/>
      <c r="G576" s="63"/>
      <c r="H576" s="8"/>
      <c r="I576" s="9"/>
      <c r="J576" s="9"/>
      <c r="K576" s="101" t="str">
        <f t="shared" si="9"/>
        <v xml:space="preserve"> </v>
      </c>
      <c r="L576" s="87"/>
      <c r="M576" s="84"/>
      <c r="N576" s="84"/>
      <c r="O576" s="84"/>
    </row>
    <row r="577" spans="2:15" x14ac:dyDescent="0.25">
      <c r="B577" s="84"/>
      <c r="C577" s="88" t="str">
        <f>IF(COUNTIF($F$62:$F577,$F577)&gt;1,"Adiantada","")</f>
        <v/>
      </c>
      <c r="D577" s="100"/>
      <c r="E577" s="11"/>
      <c r="F577" s="8"/>
      <c r="G577" s="63"/>
      <c r="H577" s="8"/>
      <c r="I577" s="9"/>
      <c r="J577" s="9"/>
      <c r="K577" s="101" t="str">
        <f t="shared" si="9"/>
        <v xml:space="preserve"> </v>
      </c>
      <c r="L577" s="87"/>
      <c r="M577" s="84"/>
      <c r="N577" s="84"/>
      <c r="O577" s="84"/>
    </row>
    <row r="578" spans="2:15" x14ac:dyDescent="0.25">
      <c r="B578" s="84"/>
      <c r="C578" s="88" t="str">
        <f>IF(COUNTIF($F$62:$F578,$F578)&gt;1,"Adiantada","")</f>
        <v/>
      </c>
      <c r="D578" s="100"/>
      <c r="E578" s="11"/>
      <c r="F578" s="8"/>
      <c r="G578" s="63"/>
      <c r="H578" s="8"/>
      <c r="I578" s="9"/>
      <c r="J578" s="9"/>
      <c r="K578" s="101" t="str">
        <f t="shared" si="9"/>
        <v xml:space="preserve"> </v>
      </c>
      <c r="L578" s="87"/>
      <c r="M578" s="84"/>
      <c r="N578" s="84"/>
      <c r="O578" s="84"/>
    </row>
    <row r="579" spans="2:15" x14ac:dyDescent="0.25">
      <c r="B579" s="84"/>
      <c r="C579" s="88" t="str">
        <f>IF(COUNTIF($F$62:$F579,$F579)&gt;1,"Adiantada","")</f>
        <v/>
      </c>
      <c r="D579" s="100"/>
      <c r="E579" s="11"/>
      <c r="F579" s="8"/>
      <c r="G579" s="63"/>
      <c r="H579" s="8"/>
      <c r="I579" s="9"/>
      <c r="J579" s="9"/>
      <c r="K579" s="101" t="str">
        <f t="shared" si="9"/>
        <v xml:space="preserve"> </v>
      </c>
      <c r="L579" s="87"/>
      <c r="M579" s="84"/>
      <c r="N579" s="84"/>
      <c r="O579" s="84"/>
    </row>
    <row r="580" spans="2:15" x14ac:dyDescent="0.25">
      <c r="B580" s="84"/>
      <c r="C580" s="88" t="str">
        <f>IF(COUNTIF($F$62:$F580,$F580)&gt;1,"Adiantada","")</f>
        <v/>
      </c>
      <c r="D580" s="100"/>
      <c r="E580" s="11"/>
      <c r="F580" s="8"/>
      <c r="G580" s="63"/>
      <c r="H580" s="8"/>
      <c r="I580" s="9"/>
      <c r="J580" s="9"/>
      <c r="K580" s="101" t="str">
        <f t="shared" si="9"/>
        <v xml:space="preserve"> </v>
      </c>
      <c r="L580" s="87"/>
      <c r="M580" s="84"/>
      <c r="N580" s="84"/>
      <c r="O580" s="84"/>
    </row>
    <row r="581" spans="2:15" x14ac:dyDescent="0.25">
      <c r="B581" s="84"/>
      <c r="C581" s="88" t="str">
        <f>IF(COUNTIF($F$62:$F581,$F581)&gt;1,"Adiantada","")</f>
        <v/>
      </c>
      <c r="D581" s="100"/>
      <c r="E581" s="11"/>
      <c r="F581" s="8"/>
      <c r="G581" s="63"/>
      <c r="H581" s="8"/>
      <c r="I581" s="9"/>
      <c r="J581" s="9"/>
      <c r="K581" s="101" t="str">
        <f t="shared" si="9"/>
        <v xml:space="preserve"> </v>
      </c>
      <c r="L581" s="87"/>
      <c r="M581" s="84"/>
      <c r="N581" s="84"/>
      <c r="O581" s="84"/>
    </row>
    <row r="582" spans="2:15" x14ac:dyDescent="0.25">
      <c r="B582" s="84"/>
      <c r="C582" s="88" t="str">
        <f>IF(COUNTIF($F$62:$F582,$F582)&gt;1,"Adiantada","")</f>
        <v/>
      </c>
      <c r="D582" s="100"/>
      <c r="E582" s="11"/>
      <c r="F582" s="8"/>
      <c r="G582" s="63"/>
      <c r="H582" s="8"/>
      <c r="I582" s="9"/>
      <c r="J582" s="9"/>
      <c r="K582" s="101" t="str">
        <f t="shared" si="9"/>
        <v xml:space="preserve"> </v>
      </c>
      <c r="L582" s="87"/>
      <c r="M582" s="84"/>
      <c r="N582" s="84"/>
      <c r="O582" s="84"/>
    </row>
    <row r="583" spans="2:15" x14ac:dyDescent="0.25">
      <c r="B583" s="84"/>
      <c r="C583" s="88" t="str">
        <f>IF(COUNTIF($F$62:$F583,$F583)&gt;1,"Adiantada","")</f>
        <v/>
      </c>
      <c r="D583" s="100"/>
      <c r="E583" s="11"/>
      <c r="F583" s="8"/>
      <c r="G583" s="63"/>
      <c r="H583" s="8"/>
      <c r="I583" s="9"/>
      <c r="J583" s="9"/>
      <c r="K583" s="101" t="str">
        <f t="shared" si="9"/>
        <v xml:space="preserve"> </v>
      </c>
      <c r="L583" s="87"/>
      <c r="M583" s="84"/>
      <c r="N583" s="84"/>
      <c r="O583" s="84"/>
    </row>
    <row r="584" spans="2:15" x14ac:dyDescent="0.25">
      <c r="B584" s="84"/>
      <c r="C584" s="88" t="str">
        <f>IF(COUNTIF($F$62:$F584,$F584)&gt;1,"Adiantada","")</f>
        <v/>
      </c>
      <c r="D584" s="100"/>
      <c r="E584" s="11"/>
      <c r="F584" s="8"/>
      <c r="G584" s="63"/>
      <c r="H584" s="8"/>
      <c r="I584" s="9"/>
      <c r="J584" s="9"/>
      <c r="K584" s="101" t="str">
        <f t="shared" si="9"/>
        <v xml:space="preserve"> </v>
      </c>
      <c r="L584" s="87"/>
      <c r="M584" s="84"/>
      <c r="N584" s="84"/>
      <c r="O584" s="84"/>
    </row>
    <row r="585" spans="2:15" x14ac:dyDescent="0.25">
      <c r="B585" s="84"/>
      <c r="C585" s="88" t="str">
        <f>IF(COUNTIF($F$62:$F585,$F585)&gt;1,"Adiantada","")</f>
        <v/>
      </c>
      <c r="D585" s="100"/>
      <c r="E585" s="11"/>
      <c r="F585" s="8"/>
      <c r="G585" s="63"/>
      <c r="H585" s="8"/>
      <c r="I585" s="9"/>
      <c r="J585" s="9"/>
      <c r="K585" s="101" t="str">
        <f t="shared" si="9"/>
        <v xml:space="preserve"> </v>
      </c>
      <c r="L585" s="87"/>
      <c r="M585" s="84"/>
      <c r="N585" s="84"/>
      <c r="O585" s="84"/>
    </row>
    <row r="586" spans="2:15" x14ac:dyDescent="0.25">
      <c r="B586" s="84"/>
      <c r="C586" s="88" t="str">
        <f>IF(COUNTIF($F$62:$F586,$F586)&gt;1,"Adiantada","")</f>
        <v/>
      </c>
      <c r="D586" s="100"/>
      <c r="E586" s="11"/>
      <c r="F586" s="8"/>
      <c r="G586" s="63"/>
      <c r="H586" s="8"/>
      <c r="I586" s="9"/>
      <c r="J586" s="9"/>
      <c r="K586" s="101" t="str">
        <f t="shared" si="9"/>
        <v xml:space="preserve"> </v>
      </c>
      <c r="L586" s="87"/>
      <c r="M586" s="84"/>
      <c r="N586" s="84"/>
      <c r="O586" s="84"/>
    </row>
    <row r="587" spans="2:15" x14ac:dyDescent="0.25">
      <c r="B587" s="84"/>
      <c r="C587" s="88" t="str">
        <f>IF(COUNTIF($F$62:$F587,$F587)&gt;1,"Adiantada","")</f>
        <v/>
      </c>
      <c r="D587" s="100"/>
      <c r="E587" s="11"/>
      <c r="F587" s="8"/>
      <c r="G587" s="63"/>
      <c r="H587" s="8"/>
      <c r="I587" s="9"/>
      <c r="J587" s="9"/>
      <c r="K587" s="101" t="str">
        <f t="shared" si="9"/>
        <v xml:space="preserve"> </v>
      </c>
      <c r="L587" s="87"/>
      <c r="M587" s="84"/>
      <c r="N587" s="84"/>
      <c r="O587" s="84"/>
    </row>
    <row r="588" spans="2:15" x14ac:dyDescent="0.25">
      <c r="B588" s="84"/>
      <c r="C588" s="88" t="str">
        <f>IF(COUNTIF($F$62:$F588,$F588)&gt;1,"Adiantada","")</f>
        <v/>
      </c>
      <c r="D588" s="100"/>
      <c r="E588" s="11"/>
      <c r="F588" s="8"/>
      <c r="G588" s="63"/>
      <c r="H588" s="8"/>
      <c r="I588" s="9"/>
      <c r="J588" s="9"/>
      <c r="K588" s="101" t="str">
        <f t="shared" si="9"/>
        <v xml:space="preserve"> </v>
      </c>
      <c r="L588" s="87"/>
      <c r="M588" s="84"/>
      <c r="N588" s="84"/>
      <c r="O588" s="84"/>
    </row>
    <row r="589" spans="2:15" x14ac:dyDescent="0.25">
      <c r="B589" s="84"/>
      <c r="C589" s="88" t="str">
        <f>IF(COUNTIF($F$62:$F589,$F589)&gt;1,"Adiantada","")</f>
        <v/>
      </c>
      <c r="D589" s="100"/>
      <c r="E589" s="11"/>
      <c r="F589" s="8"/>
      <c r="G589" s="63"/>
      <c r="H589" s="8"/>
      <c r="I589" s="9"/>
      <c r="J589" s="9"/>
      <c r="K589" s="101" t="str">
        <f t="shared" si="9"/>
        <v xml:space="preserve"> </v>
      </c>
      <c r="L589" s="87"/>
      <c r="M589" s="84"/>
      <c r="N589" s="84"/>
      <c r="O589" s="84"/>
    </row>
    <row r="590" spans="2:15" x14ac:dyDescent="0.25">
      <c r="B590" s="84"/>
      <c r="C590" s="88" t="str">
        <f>IF(COUNTIF($F$62:$F590,$F590)&gt;1,"Adiantada","")</f>
        <v/>
      </c>
      <c r="D590" s="100"/>
      <c r="E590" s="11"/>
      <c r="F590" s="8"/>
      <c r="G590" s="63"/>
      <c r="H590" s="8"/>
      <c r="I590" s="9"/>
      <c r="J590" s="9"/>
      <c r="K590" s="101" t="str">
        <f t="shared" si="9"/>
        <v xml:space="preserve"> </v>
      </c>
      <c r="L590" s="87"/>
      <c r="M590" s="84"/>
      <c r="N590" s="84"/>
      <c r="O590" s="84"/>
    </row>
    <row r="591" spans="2:15" x14ac:dyDescent="0.25">
      <c r="B591" s="84"/>
      <c r="C591" s="88" t="str">
        <f>IF(COUNTIF($F$62:$F591,$F591)&gt;1,"Adiantada","")</f>
        <v/>
      </c>
      <c r="D591" s="100"/>
      <c r="E591" s="11"/>
      <c r="F591" s="8"/>
      <c r="G591" s="63"/>
      <c r="H591" s="8"/>
      <c r="I591" s="9"/>
      <c r="J591" s="9"/>
      <c r="K591" s="101" t="str">
        <f t="shared" si="9"/>
        <v xml:space="preserve"> </v>
      </c>
      <c r="L591" s="87"/>
      <c r="M591" s="84"/>
      <c r="N591" s="84"/>
      <c r="O591" s="84"/>
    </row>
    <row r="592" spans="2:15" x14ac:dyDescent="0.25">
      <c r="B592" s="84"/>
      <c r="C592" s="88" t="str">
        <f>IF(COUNTIF($F$62:$F592,$F592)&gt;1,"Adiantada","")</f>
        <v/>
      </c>
      <c r="D592" s="100"/>
      <c r="E592" s="11"/>
      <c r="F592" s="8"/>
      <c r="G592" s="63"/>
      <c r="H592" s="8"/>
      <c r="I592" s="9"/>
      <c r="J592" s="9"/>
      <c r="K592" s="101" t="str">
        <f t="shared" si="9"/>
        <v xml:space="preserve"> </v>
      </c>
      <c r="L592" s="87"/>
      <c r="M592" s="84"/>
      <c r="N592" s="84"/>
      <c r="O592" s="84"/>
    </row>
    <row r="593" spans="2:15" x14ac:dyDescent="0.25">
      <c r="B593" s="84"/>
      <c r="C593" s="88" t="str">
        <f>IF(COUNTIF($F$62:$F593,$F593)&gt;1,"Adiantada","")</f>
        <v/>
      </c>
      <c r="D593" s="100"/>
      <c r="E593" s="11"/>
      <c r="F593" s="8"/>
      <c r="G593" s="63"/>
      <c r="H593" s="8"/>
      <c r="I593" s="9"/>
      <c r="J593" s="9"/>
      <c r="K593" s="101" t="str">
        <f t="shared" si="9"/>
        <v xml:space="preserve"> </v>
      </c>
      <c r="L593" s="87"/>
      <c r="M593" s="84"/>
      <c r="N593" s="84"/>
      <c r="O593" s="84"/>
    </row>
    <row r="594" spans="2:15" x14ac:dyDescent="0.25">
      <c r="B594" s="84"/>
      <c r="C594" s="88" t="str">
        <f>IF(COUNTIF($F$62:$F594,$F594)&gt;1,"Adiantada","")</f>
        <v/>
      </c>
      <c r="D594" s="100"/>
      <c r="E594" s="11"/>
      <c r="F594" s="8"/>
      <c r="G594" s="63"/>
      <c r="H594" s="8"/>
      <c r="I594" s="9"/>
      <c r="J594" s="9"/>
      <c r="K594" s="101" t="str">
        <f t="shared" si="9"/>
        <v xml:space="preserve"> </v>
      </c>
      <c r="L594" s="87"/>
      <c r="M594" s="84"/>
      <c r="N594" s="84"/>
      <c r="O594" s="84"/>
    </row>
    <row r="595" spans="2:15" x14ac:dyDescent="0.25">
      <c r="B595" s="84"/>
      <c r="C595" s="88" t="str">
        <f>IF(COUNTIF($F$62:$F595,$F595)&gt;1,"Adiantada","")</f>
        <v/>
      </c>
      <c r="D595" s="100"/>
      <c r="E595" s="11"/>
      <c r="F595" s="8"/>
      <c r="G595" s="63"/>
      <c r="H595" s="8"/>
      <c r="I595" s="9"/>
      <c r="J595" s="9"/>
      <c r="K595" s="101" t="str">
        <f t="shared" si="9"/>
        <v xml:space="preserve"> </v>
      </c>
      <c r="L595" s="87"/>
      <c r="M595" s="84"/>
      <c r="N595" s="84"/>
      <c r="O595" s="84"/>
    </row>
    <row r="596" spans="2:15" x14ac:dyDescent="0.25">
      <c r="B596" s="84"/>
      <c r="C596" s="88" t="str">
        <f>IF(COUNTIF($F$62:$F596,$F596)&gt;1,"Adiantada","")</f>
        <v/>
      </c>
      <c r="D596" s="100"/>
      <c r="E596" s="11"/>
      <c r="F596" s="8"/>
      <c r="G596" s="63"/>
      <c r="H596" s="8"/>
      <c r="I596" s="9"/>
      <c r="J596" s="9"/>
      <c r="K596" s="101" t="str">
        <f t="shared" si="9"/>
        <v xml:space="preserve"> </v>
      </c>
      <c r="L596" s="87"/>
      <c r="M596" s="84"/>
      <c r="N596" s="84"/>
      <c r="O596" s="84"/>
    </row>
    <row r="597" spans="2:15" x14ac:dyDescent="0.25">
      <c r="B597" s="84"/>
      <c r="C597" s="88" t="str">
        <f>IF(COUNTIF($F$62:$F597,$F597)&gt;1,"Adiantada","")</f>
        <v/>
      </c>
      <c r="D597" s="100"/>
      <c r="E597" s="11"/>
      <c r="F597" s="8"/>
      <c r="G597" s="63"/>
      <c r="H597" s="8"/>
      <c r="I597" s="9"/>
      <c r="J597" s="9"/>
      <c r="K597" s="101" t="str">
        <f t="shared" si="9"/>
        <v xml:space="preserve"> </v>
      </c>
      <c r="L597" s="87"/>
      <c r="M597" s="84"/>
      <c r="N597" s="84"/>
      <c r="O597" s="84"/>
    </row>
    <row r="598" spans="2:15" x14ac:dyDescent="0.25">
      <c r="B598" s="84"/>
      <c r="C598" s="88" t="str">
        <f>IF(COUNTIF($F$62:$F598,$F598)&gt;1,"Adiantada","")</f>
        <v/>
      </c>
      <c r="D598" s="100"/>
      <c r="E598" s="11"/>
      <c r="F598" s="8"/>
      <c r="G598" s="63"/>
      <c r="H598" s="8"/>
      <c r="I598" s="9"/>
      <c r="J598" s="9"/>
      <c r="K598" s="101" t="str">
        <f t="shared" si="9"/>
        <v xml:space="preserve"> </v>
      </c>
      <c r="L598" s="87"/>
      <c r="M598" s="84"/>
      <c r="N598" s="84"/>
      <c r="O598" s="84"/>
    </row>
    <row r="599" spans="2:15" x14ac:dyDescent="0.25">
      <c r="B599" s="84"/>
      <c r="C599" s="88" t="str">
        <f>IF(COUNTIF($F$62:$F599,$F599)&gt;1,"Adiantada","")</f>
        <v/>
      </c>
      <c r="D599" s="100"/>
      <c r="E599" s="11"/>
      <c r="F599" s="8"/>
      <c r="G599" s="63"/>
      <c r="H599" s="8"/>
      <c r="I599" s="9"/>
      <c r="J599" s="9"/>
      <c r="K599" s="101" t="str">
        <f t="shared" si="9"/>
        <v xml:space="preserve"> </v>
      </c>
      <c r="L599" s="87"/>
      <c r="M599" s="84"/>
      <c r="N599" s="84"/>
      <c r="O599" s="84"/>
    </row>
    <row r="600" spans="2:15" x14ac:dyDescent="0.25">
      <c r="B600" s="84"/>
      <c r="C600" s="88" t="str">
        <f>IF(COUNTIF($F$62:$F600,$F600)&gt;1,"Adiantada","")</f>
        <v/>
      </c>
      <c r="D600" s="100"/>
      <c r="E600" s="11"/>
      <c r="F600" s="8"/>
      <c r="G600" s="63"/>
      <c r="H600" s="8"/>
      <c r="I600" s="9"/>
      <c r="J600" s="9"/>
      <c r="K600" s="101" t="str">
        <f t="shared" si="9"/>
        <v xml:space="preserve"> </v>
      </c>
      <c r="L600" s="87"/>
      <c r="M600" s="84"/>
      <c r="N600" s="84"/>
      <c r="O600" s="84"/>
    </row>
    <row r="601" spans="2:15" x14ac:dyDescent="0.25">
      <c r="B601" s="84"/>
      <c r="C601" s="88" t="str">
        <f>IF(COUNTIF($F$62:$F601,$F601)&gt;1,"Adiantada","")</f>
        <v/>
      </c>
      <c r="D601" s="100"/>
      <c r="E601" s="11"/>
      <c r="F601" s="8"/>
      <c r="G601" s="63"/>
      <c r="H601" s="8"/>
      <c r="I601" s="9"/>
      <c r="J601" s="9"/>
      <c r="K601" s="101" t="str">
        <f t="shared" si="9"/>
        <v xml:space="preserve"> </v>
      </c>
      <c r="L601" s="87"/>
      <c r="M601" s="84"/>
      <c r="N601" s="84"/>
      <c r="O601" s="84"/>
    </row>
    <row r="602" spans="2:15" x14ac:dyDescent="0.25">
      <c r="B602" s="84"/>
      <c r="C602" s="88" t="str">
        <f>IF(COUNTIF($F$62:$F602,$F602)&gt;1,"Adiantada","")</f>
        <v/>
      </c>
      <c r="D602" s="100"/>
      <c r="E602" s="11"/>
      <c r="F602" s="8"/>
      <c r="G602" s="63"/>
      <c r="H602" s="8"/>
      <c r="I602" s="9"/>
      <c r="J602" s="9"/>
      <c r="K602" s="101" t="str">
        <f t="shared" si="9"/>
        <v xml:space="preserve"> </v>
      </c>
      <c r="L602" s="87"/>
      <c r="M602" s="84"/>
      <c r="N602" s="84"/>
      <c r="O602" s="84"/>
    </row>
    <row r="603" spans="2:15" x14ac:dyDescent="0.25">
      <c r="B603" s="84"/>
      <c r="C603" s="88" t="str">
        <f>IF(COUNTIF($F$62:$F603,$F603)&gt;1,"Adiantada","")</f>
        <v/>
      </c>
      <c r="D603" s="100"/>
      <c r="E603" s="11"/>
      <c r="F603" s="8"/>
      <c r="G603" s="63"/>
      <c r="H603" s="8"/>
      <c r="I603" s="9"/>
      <c r="J603" s="9"/>
      <c r="K603" s="101" t="str">
        <f t="shared" si="9"/>
        <v xml:space="preserve"> </v>
      </c>
      <c r="L603" s="87"/>
      <c r="M603" s="84"/>
      <c r="N603" s="84"/>
      <c r="O603" s="84"/>
    </row>
    <row r="604" spans="2:15" x14ac:dyDescent="0.25">
      <c r="B604" s="84"/>
      <c r="C604" s="88" t="str">
        <f>IF(COUNTIF($F$62:$F604,$F604)&gt;1,"Adiantada","")</f>
        <v/>
      </c>
      <c r="D604" s="100"/>
      <c r="E604" s="11"/>
      <c r="F604" s="8"/>
      <c r="G604" s="63"/>
      <c r="H604" s="8"/>
      <c r="I604" s="9"/>
      <c r="J604" s="9"/>
      <c r="K604" s="101" t="str">
        <f t="shared" si="9"/>
        <v xml:space="preserve"> </v>
      </c>
      <c r="L604" s="87"/>
      <c r="M604" s="84"/>
      <c r="N604" s="84"/>
      <c r="O604" s="84"/>
    </row>
    <row r="605" spans="2:15" x14ac:dyDescent="0.25">
      <c r="B605" s="84"/>
      <c r="C605" s="88" t="str">
        <f>IF(COUNTIF($F$62:$F605,$F605)&gt;1,"Adiantada","")</f>
        <v/>
      </c>
      <c r="D605" s="100"/>
      <c r="E605" s="11"/>
      <c r="F605" s="8"/>
      <c r="G605" s="63"/>
      <c r="H605" s="8"/>
      <c r="I605" s="9"/>
      <c r="J605" s="9"/>
      <c r="K605" s="101" t="str">
        <f t="shared" si="9"/>
        <v xml:space="preserve"> </v>
      </c>
      <c r="L605" s="87"/>
      <c r="M605" s="84"/>
      <c r="N605" s="84"/>
      <c r="O605" s="84"/>
    </row>
    <row r="606" spans="2:15" x14ac:dyDescent="0.25">
      <c r="B606" s="84"/>
      <c r="C606" s="88" t="str">
        <f>IF(COUNTIF($F$62:$F606,$F606)&gt;1,"Adiantada","")</f>
        <v/>
      </c>
      <c r="D606" s="100"/>
      <c r="E606" s="11"/>
      <c r="F606" s="8"/>
      <c r="G606" s="63"/>
      <c r="H606" s="8"/>
      <c r="I606" s="9"/>
      <c r="J606" s="9"/>
      <c r="K606" s="101" t="str">
        <f t="shared" si="9"/>
        <v xml:space="preserve"> </v>
      </c>
      <c r="L606" s="87"/>
      <c r="M606" s="84"/>
      <c r="N606" s="84"/>
      <c r="O606" s="84"/>
    </row>
    <row r="607" spans="2:15" x14ac:dyDescent="0.25">
      <c r="B607" s="84"/>
      <c r="C607" s="88" t="str">
        <f>IF(COUNTIF($F$62:$F607,$F607)&gt;1,"Adiantada","")</f>
        <v/>
      </c>
      <c r="D607" s="100"/>
      <c r="E607" s="11"/>
      <c r="F607" s="8"/>
      <c r="G607" s="63"/>
      <c r="H607" s="8"/>
      <c r="I607" s="9"/>
      <c r="J607" s="9"/>
      <c r="K607" s="101" t="str">
        <f t="shared" si="9"/>
        <v xml:space="preserve"> </v>
      </c>
      <c r="L607" s="87"/>
      <c r="M607" s="84"/>
      <c r="N607" s="84"/>
      <c r="O607" s="84"/>
    </row>
    <row r="608" spans="2:15" x14ac:dyDescent="0.25">
      <c r="B608" s="84"/>
      <c r="C608" s="88" t="str">
        <f>IF(COUNTIF($F$62:$F608,$F608)&gt;1,"Adiantada","")</f>
        <v/>
      </c>
      <c r="D608" s="100"/>
      <c r="E608" s="11"/>
      <c r="F608" s="8"/>
      <c r="G608" s="63"/>
      <c r="H608" s="8"/>
      <c r="I608" s="9"/>
      <c r="J608" s="9"/>
      <c r="K608" s="101" t="str">
        <f t="shared" si="9"/>
        <v xml:space="preserve"> </v>
      </c>
      <c r="L608" s="87"/>
      <c r="M608" s="84"/>
      <c r="N608" s="84"/>
      <c r="O608" s="84"/>
    </row>
    <row r="609" spans="2:15" x14ac:dyDescent="0.25">
      <c r="B609" s="84"/>
      <c r="C609" s="88" t="str">
        <f>IF(COUNTIF($F$62:$F609,$F609)&gt;1,"Adiantada","")</f>
        <v/>
      </c>
      <c r="D609" s="100"/>
      <c r="E609" s="11"/>
      <c r="F609" s="8"/>
      <c r="G609" s="63"/>
      <c r="H609" s="8"/>
      <c r="I609" s="9"/>
      <c r="J609" s="9"/>
      <c r="K609" s="101" t="str">
        <f t="shared" si="9"/>
        <v xml:space="preserve"> </v>
      </c>
      <c r="L609" s="87"/>
      <c r="M609" s="84"/>
      <c r="N609" s="84"/>
      <c r="O609" s="84"/>
    </row>
    <row r="610" spans="2:15" x14ac:dyDescent="0.25">
      <c r="B610" s="84"/>
      <c r="C610" s="88" t="str">
        <f>IF(COUNTIF($F$62:$F610,$F610)&gt;1,"Adiantada","")</f>
        <v/>
      </c>
      <c r="D610" s="100"/>
      <c r="E610" s="11"/>
      <c r="F610" s="8"/>
      <c r="G610" s="63"/>
      <c r="H610" s="8"/>
      <c r="I610" s="9"/>
      <c r="J610" s="9"/>
      <c r="K610" s="101" t="str">
        <f t="shared" si="9"/>
        <v xml:space="preserve"> </v>
      </c>
      <c r="L610" s="87"/>
      <c r="M610" s="84"/>
      <c r="N610" s="84"/>
      <c r="O610" s="84"/>
    </row>
    <row r="611" spans="2:15" x14ac:dyDescent="0.25">
      <c r="B611" s="84"/>
      <c r="C611" s="88" t="str">
        <f>IF(COUNTIF($F$62:$F611,$F611)&gt;1,"Adiantada","")</f>
        <v/>
      </c>
      <c r="D611" s="100"/>
      <c r="E611" s="11"/>
      <c r="F611" s="8"/>
      <c r="G611" s="63"/>
      <c r="H611" s="8"/>
      <c r="I611" s="9"/>
      <c r="J611" s="9"/>
      <c r="K611" s="101" t="str">
        <f t="shared" si="9"/>
        <v xml:space="preserve"> </v>
      </c>
      <c r="L611" s="87"/>
      <c r="M611" s="84"/>
      <c r="N611" s="84"/>
      <c r="O611" s="84"/>
    </row>
    <row r="612" spans="2:15" x14ac:dyDescent="0.25">
      <c r="B612" s="84"/>
      <c r="C612" s="88" t="str">
        <f>IF(COUNTIF($F$62:$F612,$F612)&gt;1,"Adiantada","")</f>
        <v/>
      </c>
      <c r="D612" s="100"/>
      <c r="E612" s="11"/>
      <c r="F612" s="8"/>
      <c r="G612" s="63"/>
      <c r="H612" s="8"/>
      <c r="I612" s="9"/>
      <c r="J612" s="9"/>
      <c r="K612" s="101" t="str">
        <f t="shared" si="9"/>
        <v xml:space="preserve"> </v>
      </c>
      <c r="L612" s="87"/>
      <c r="M612" s="84"/>
      <c r="N612" s="84"/>
      <c r="O612" s="84"/>
    </row>
    <row r="613" spans="2:15" x14ac:dyDescent="0.25">
      <c r="B613" s="84"/>
      <c r="C613" s="88" t="str">
        <f>IF(COUNTIF($F$62:$F613,$F613)&gt;1,"Adiantada","")</f>
        <v/>
      </c>
      <c r="D613" s="100"/>
      <c r="E613" s="11"/>
      <c r="F613" s="8"/>
      <c r="G613" s="63"/>
      <c r="H613" s="8"/>
      <c r="I613" s="9"/>
      <c r="J613" s="9"/>
      <c r="K613" s="101" t="str">
        <f t="shared" si="9"/>
        <v xml:space="preserve"> </v>
      </c>
      <c r="L613" s="87"/>
      <c r="M613" s="84"/>
      <c r="N613" s="84"/>
      <c r="O613" s="84"/>
    </row>
    <row r="614" spans="2:15" x14ac:dyDescent="0.25">
      <c r="B614" s="84"/>
      <c r="C614" s="88" t="str">
        <f>IF(COUNTIF($F$62:$F614,$F614)&gt;1,"Adiantada","")</f>
        <v/>
      </c>
      <c r="D614" s="100"/>
      <c r="E614" s="11"/>
      <c r="F614" s="8"/>
      <c r="G614" s="63"/>
      <c r="H614" s="8"/>
      <c r="I614" s="9"/>
      <c r="J614" s="9"/>
      <c r="K614" s="101" t="str">
        <f t="shared" si="9"/>
        <v xml:space="preserve"> </v>
      </c>
      <c r="L614" s="87"/>
      <c r="M614" s="84"/>
      <c r="N614" s="84"/>
      <c r="O614" s="84"/>
    </row>
    <row r="615" spans="2:15" x14ac:dyDescent="0.25">
      <c r="B615" s="84"/>
      <c r="C615" s="88" t="str">
        <f>IF(COUNTIF($F$62:$F615,$F615)&gt;1,"Adiantada","")</f>
        <v/>
      </c>
      <c r="D615" s="100"/>
      <c r="E615" s="11"/>
      <c r="F615" s="8"/>
      <c r="G615" s="63"/>
      <c r="H615" s="8"/>
      <c r="I615" s="9"/>
      <c r="J615" s="9"/>
      <c r="K615" s="101" t="str">
        <f t="shared" si="9"/>
        <v xml:space="preserve"> </v>
      </c>
      <c r="L615" s="87"/>
      <c r="M615" s="84"/>
      <c r="N615" s="84"/>
      <c r="O615" s="84"/>
    </row>
    <row r="616" spans="2:15" x14ac:dyDescent="0.25">
      <c r="B616" s="84"/>
      <c r="C616" s="88" t="str">
        <f>IF(COUNTIF($F$62:$F616,$F616)&gt;1,"Adiantada","")</f>
        <v/>
      </c>
      <c r="D616" s="100"/>
      <c r="E616" s="11"/>
      <c r="F616" s="8"/>
      <c r="G616" s="63"/>
      <c r="H616" s="8"/>
      <c r="I616" s="9"/>
      <c r="J616" s="9"/>
      <c r="K616" s="101" t="str">
        <f t="shared" si="9"/>
        <v xml:space="preserve"> </v>
      </c>
      <c r="L616" s="87"/>
      <c r="M616" s="84"/>
      <c r="N616" s="84"/>
      <c r="O616" s="84"/>
    </row>
    <row r="617" spans="2:15" x14ac:dyDescent="0.25">
      <c r="B617" s="84"/>
      <c r="C617" s="88" t="str">
        <f>IF(COUNTIF($F$62:$F617,$F617)&gt;1,"Adiantada","")</f>
        <v/>
      </c>
      <c r="D617" s="100"/>
      <c r="E617" s="11"/>
      <c r="F617" s="8"/>
      <c r="G617" s="63"/>
      <c r="H617" s="8"/>
      <c r="I617" s="9"/>
      <c r="J617" s="9"/>
      <c r="K617" s="101" t="str">
        <f t="shared" si="9"/>
        <v xml:space="preserve"> </v>
      </c>
      <c r="L617" s="87"/>
      <c r="M617" s="84"/>
      <c r="N617" s="84"/>
      <c r="O617" s="84"/>
    </row>
    <row r="618" spans="2:15" x14ac:dyDescent="0.25">
      <c r="B618" s="84"/>
      <c r="C618" s="88" t="str">
        <f>IF(COUNTIF($F$62:$F618,$F618)&gt;1,"Adiantada","")</f>
        <v/>
      </c>
      <c r="D618" s="100"/>
      <c r="E618" s="11"/>
      <c r="F618" s="8"/>
      <c r="G618" s="63"/>
      <c r="H618" s="8"/>
      <c r="I618" s="9"/>
      <c r="J618" s="9"/>
      <c r="K618" s="101" t="str">
        <f t="shared" si="9"/>
        <v xml:space="preserve"> </v>
      </c>
      <c r="L618" s="87"/>
      <c r="M618" s="84"/>
      <c r="N618" s="84"/>
      <c r="O618" s="84"/>
    </row>
    <row r="619" spans="2:15" x14ac:dyDescent="0.25">
      <c r="B619" s="84"/>
      <c r="C619" s="88" t="str">
        <f>IF(COUNTIF($F$62:$F619,$F619)&gt;1,"Adiantada","")</f>
        <v/>
      </c>
      <c r="D619" s="100"/>
      <c r="E619" s="11"/>
      <c r="F619" s="8"/>
      <c r="G619" s="63"/>
      <c r="H619" s="8"/>
      <c r="I619" s="9"/>
      <c r="J619" s="9"/>
      <c r="K619" s="101" t="str">
        <f t="shared" si="9"/>
        <v xml:space="preserve"> </v>
      </c>
      <c r="L619" s="87"/>
      <c r="M619" s="84"/>
      <c r="N619" s="84"/>
      <c r="O619" s="84"/>
    </row>
    <row r="620" spans="2:15" x14ac:dyDescent="0.25">
      <c r="B620" s="84"/>
      <c r="C620" s="88" t="str">
        <f>IF(COUNTIF($F$62:$F620,$F620)&gt;1,"Adiantada","")</f>
        <v/>
      </c>
      <c r="D620" s="100"/>
      <c r="E620" s="11"/>
      <c r="F620" s="8"/>
      <c r="G620" s="63"/>
      <c r="H620" s="8"/>
      <c r="I620" s="9"/>
      <c r="J620" s="9"/>
      <c r="K620" s="101" t="str">
        <f t="shared" si="9"/>
        <v xml:space="preserve"> </v>
      </c>
      <c r="L620" s="87"/>
      <c r="M620" s="84"/>
      <c r="N620" s="84"/>
      <c r="O620" s="84"/>
    </row>
    <row r="621" spans="2:15" x14ac:dyDescent="0.25">
      <c r="B621" s="84"/>
      <c r="C621" s="88" t="str">
        <f>IF(COUNTIF($F$62:$F621,$F621)&gt;1,"Adiantada","")</f>
        <v/>
      </c>
      <c r="D621" s="100"/>
      <c r="E621" s="11"/>
      <c r="F621" s="8"/>
      <c r="G621" s="63"/>
      <c r="H621" s="8"/>
      <c r="I621" s="9"/>
      <c r="J621" s="9"/>
      <c r="K621" s="101" t="str">
        <f t="shared" si="9"/>
        <v xml:space="preserve"> </v>
      </c>
      <c r="L621" s="87"/>
      <c r="M621" s="84"/>
      <c r="N621" s="84"/>
      <c r="O621" s="84"/>
    </row>
    <row r="622" spans="2:15" x14ac:dyDescent="0.25">
      <c r="B622" s="84"/>
      <c r="C622" s="88" t="str">
        <f>IF(COUNTIF($F$62:$F622,$F622)&gt;1,"Adiantada","")</f>
        <v/>
      </c>
      <c r="D622" s="100"/>
      <c r="E622" s="11"/>
      <c r="F622" s="8"/>
      <c r="G622" s="63"/>
      <c r="H622" s="8"/>
      <c r="I622" s="9"/>
      <c r="J622" s="9"/>
      <c r="K622" s="101" t="str">
        <f t="shared" si="9"/>
        <v xml:space="preserve"> </v>
      </c>
      <c r="L622" s="87"/>
      <c r="M622" s="84"/>
      <c r="N622" s="84"/>
      <c r="O622" s="84"/>
    </row>
    <row r="623" spans="2:15" x14ac:dyDescent="0.25">
      <c r="B623" s="84"/>
      <c r="C623" s="88" t="str">
        <f>IF(COUNTIF($F$62:$F623,$F623)&gt;1,"Adiantada","")</f>
        <v/>
      </c>
      <c r="D623" s="100"/>
      <c r="E623" s="11"/>
      <c r="F623" s="8"/>
      <c r="G623" s="63"/>
      <c r="H623" s="8"/>
      <c r="I623" s="9"/>
      <c r="J623" s="9"/>
      <c r="K623" s="101" t="str">
        <f t="shared" si="9"/>
        <v xml:space="preserve"> </v>
      </c>
      <c r="L623" s="87"/>
      <c r="M623" s="84"/>
      <c r="N623" s="84"/>
      <c r="O623" s="84"/>
    </row>
    <row r="624" spans="2:15" x14ac:dyDescent="0.25">
      <c r="B624" s="84"/>
      <c r="C624" s="88" t="str">
        <f>IF(COUNTIF($F$62:$F624,$F624)&gt;1,"Adiantada","")</f>
        <v/>
      </c>
      <c r="D624" s="100"/>
      <c r="E624" s="11"/>
      <c r="F624" s="8"/>
      <c r="G624" s="63"/>
      <c r="H624" s="8"/>
      <c r="I624" s="9"/>
      <c r="J624" s="9"/>
      <c r="K624" s="101" t="str">
        <f t="shared" si="9"/>
        <v xml:space="preserve"> </v>
      </c>
      <c r="L624" s="87"/>
      <c r="M624" s="84"/>
      <c r="N624" s="84"/>
      <c r="O624" s="84"/>
    </row>
    <row r="625" spans="2:15" x14ac:dyDescent="0.25">
      <c r="B625" s="84"/>
      <c r="C625" s="88" t="str">
        <f>IF(COUNTIF($F$62:$F625,$F625)&gt;1,"Adiantada","")</f>
        <v/>
      </c>
      <c r="D625" s="100"/>
      <c r="E625" s="11"/>
      <c r="F625" s="8"/>
      <c r="G625" s="63"/>
      <c r="H625" s="8"/>
      <c r="I625" s="9"/>
      <c r="J625" s="9"/>
      <c r="K625" s="101" t="str">
        <f t="shared" si="9"/>
        <v xml:space="preserve"> </v>
      </c>
      <c r="L625" s="87"/>
      <c r="M625" s="84"/>
      <c r="N625" s="84"/>
      <c r="O625" s="84"/>
    </row>
    <row r="626" spans="2:15" x14ac:dyDescent="0.25">
      <c r="B626" s="84"/>
      <c r="C626" s="88" t="str">
        <f>IF(COUNTIF($F$62:$F626,$F626)&gt;1,"Adiantada","")</f>
        <v/>
      </c>
      <c r="D626" s="100"/>
      <c r="E626" s="11"/>
      <c r="F626" s="8"/>
      <c r="G626" s="63"/>
      <c r="H626" s="8"/>
      <c r="I626" s="9"/>
      <c r="J626" s="9"/>
      <c r="K626" s="101" t="str">
        <f t="shared" si="9"/>
        <v xml:space="preserve"> </v>
      </c>
      <c r="L626" s="87"/>
      <c r="M626" s="84"/>
      <c r="N626" s="84"/>
      <c r="O626" s="84"/>
    </row>
    <row r="627" spans="2:15" x14ac:dyDescent="0.25">
      <c r="B627" s="84"/>
      <c r="C627" s="88" t="str">
        <f>IF(COUNTIF($F$62:$F627,$F627)&gt;1,"Adiantada","")</f>
        <v/>
      </c>
      <c r="D627" s="100"/>
      <c r="E627" s="11"/>
      <c r="F627" s="8"/>
      <c r="G627" s="63"/>
      <c r="H627" s="8"/>
      <c r="I627" s="9"/>
      <c r="J627" s="9"/>
      <c r="K627" s="101" t="str">
        <f t="shared" si="9"/>
        <v xml:space="preserve"> </v>
      </c>
      <c r="L627" s="87"/>
      <c r="M627" s="84"/>
      <c r="N627" s="84"/>
      <c r="O627" s="84"/>
    </row>
    <row r="628" spans="2:15" x14ac:dyDescent="0.25">
      <c r="B628" s="84"/>
      <c r="C628" s="88" t="str">
        <f>IF(COUNTIF($F$62:$F628,$F628)&gt;1,"Adiantada","")</f>
        <v/>
      </c>
      <c r="D628" s="100"/>
      <c r="E628" s="11"/>
      <c r="F628" s="8"/>
      <c r="G628" s="63"/>
      <c r="H628" s="8"/>
      <c r="I628" s="9"/>
      <c r="J628" s="9"/>
      <c r="K628" s="101" t="str">
        <f t="shared" si="9"/>
        <v xml:space="preserve"> </v>
      </c>
      <c r="L628" s="87"/>
      <c r="M628" s="84"/>
      <c r="N628" s="84"/>
      <c r="O628" s="84"/>
    </row>
    <row r="629" spans="2:15" x14ac:dyDescent="0.25">
      <c r="B629" s="84"/>
      <c r="C629" s="88" t="str">
        <f>IF(COUNTIF($F$62:$F629,$F629)&gt;1,"Adiantada","")</f>
        <v/>
      </c>
      <c r="D629" s="100"/>
      <c r="E629" s="11"/>
      <c r="F629" s="8"/>
      <c r="G629" s="63"/>
      <c r="H629" s="8"/>
      <c r="I629" s="9"/>
      <c r="J629" s="9"/>
      <c r="K629" s="101" t="str">
        <f t="shared" si="9"/>
        <v xml:space="preserve"> </v>
      </c>
      <c r="L629" s="87"/>
      <c r="M629" s="84"/>
      <c r="N629" s="84"/>
      <c r="O629" s="84"/>
    </row>
    <row r="630" spans="2:15" x14ac:dyDescent="0.25">
      <c r="B630" s="84"/>
      <c r="C630" s="88" t="str">
        <f>IF(COUNTIF($F$62:$F630,$F630)&gt;1,"Adiantada","")</f>
        <v/>
      </c>
      <c r="D630" s="100"/>
      <c r="E630" s="11"/>
      <c r="F630" s="8"/>
      <c r="G630" s="63"/>
      <c r="H630" s="8"/>
      <c r="I630" s="9"/>
      <c r="J630" s="9"/>
      <c r="K630" s="101" t="str">
        <f t="shared" si="9"/>
        <v xml:space="preserve"> </v>
      </c>
      <c r="L630" s="87"/>
      <c r="M630" s="84"/>
      <c r="N630" s="84"/>
      <c r="O630" s="84"/>
    </row>
    <row r="631" spans="2:15" x14ac:dyDescent="0.25">
      <c r="B631" s="84"/>
      <c r="C631" s="88" t="str">
        <f>IF(COUNTIF($F$62:$F631,$F631)&gt;1,"Adiantada","")</f>
        <v/>
      </c>
      <c r="D631" s="100"/>
      <c r="E631" s="11"/>
      <c r="F631" s="8"/>
      <c r="G631" s="63"/>
      <c r="H631" s="8"/>
      <c r="I631" s="9"/>
      <c r="J631" s="9"/>
      <c r="K631" s="101" t="str">
        <f t="shared" si="9"/>
        <v xml:space="preserve"> </v>
      </c>
      <c r="L631" s="87"/>
      <c r="M631" s="84"/>
      <c r="N631" s="84"/>
      <c r="O631" s="84"/>
    </row>
    <row r="632" spans="2:15" x14ac:dyDescent="0.25">
      <c r="B632" s="84"/>
      <c r="C632" s="88" t="str">
        <f>IF(COUNTIF($F$62:$F632,$F632)&gt;1,"Adiantada","")</f>
        <v/>
      </c>
      <c r="D632" s="100"/>
      <c r="E632" s="11"/>
      <c r="F632" s="8"/>
      <c r="G632" s="63"/>
      <c r="H632" s="8"/>
      <c r="I632" s="9"/>
      <c r="J632" s="9"/>
      <c r="K632" s="101" t="str">
        <f t="shared" si="9"/>
        <v xml:space="preserve"> </v>
      </c>
      <c r="L632" s="87"/>
      <c r="M632" s="84"/>
      <c r="N632" s="84"/>
      <c r="O632" s="84"/>
    </row>
    <row r="633" spans="2:15" x14ac:dyDescent="0.25">
      <c r="B633" s="84"/>
      <c r="C633" s="88" t="str">
        <f>IF(COUNTIF($F$62:$F633,$F633)&gt;1,"Adiantada","")</f>
        <v/>
      </c>
      <c r="D633" s="100"/>
      <c r="E633" s="11"/>
      <c r="F633" s="8"/>
      <c r="G633" s="63"/>
      <c r="H633" s="8"/>
      <c r="I633" s="9"/>
      <c r="J633" s="9"/>
      <c r="K633" s="101" t="str">
        <f t="shared" si="9"/>
        <v xml:space="preserve"> </v>
      </c>
      <c r="L633" s="87"/>
      <c r="M633" s="84"/>
      <c r="N633" s="84"/>
      <c r="O633" s="84"/>
    </row>
    <row r="634" spans="2:15" x14ac:dyDescent="0.25">
      <c r="B634" s="84"/>
      <c r="C634" s="88" t="str">
        <f>IF(COUNTIF($F$62:$F634,$F634)&gt;1,"Adiantada","")</f>
        <v/>
      </c>
      <c r="D634" s="100"/>
      <c r="E634" s="11"/>
      <c r="F634" s="8"/>
      <c r="G634" s="63"/>
      <c r="H634" s="8"/>
      <c r="I634" s="9"/>
      <c r="J634" s="9"/>
      <c r="K634" s="101" t="str">
        <f t="shared" si="9"/>
        <v xml:space="preserve"> </v>
      </c>
      <c r="L634" s="87"/>
      <c r="M634" s="84"/>
      <c r="N634" s="84"/>
      <c r="O634" s="84"/>
    </row>
    <row r="635" spans="2:15" x14ac:dyDescent="0.25">
      <c r="B635" s="84"/>
      <c r="C635" s="88" t="str">
        <f>IF(COUNTIF($F$62:$F635,$F635)&gt;1,"Adiantada","")</f>
        <v/>
      </c>
      <c r="D635" s="100"/>
      <c r="E635" s="11"/>
      <c r="F635" s="8"/>
      <c r="G635" s="63"/>
      <c r="H635" s="8"/>
      <c r="I635" s="9"/>
      <c r="J635" s="9"/>
      <c r="K635" s="101" t="str">
        <f t="shared" si="9"/>
        <v xml:space="preserve"> </v>
      </c>
      <c r="L635" s="87"/>
      <c r="M635" s="84"/>
      <c r="N635" s="84"/>
      <c r="O635" s="84"/>
    </row>
    <row r="636" spans="2:15" x14ac:dyDescent="0.25">
      <c r="B636" s="84"/>
      <c r="C636" s="88" t="str">
        <f>IF(COUNTIF($F$62:$F636,$F636)&gt;1,"Adiantada","")</f>
        <v/>
      </c>
      <c r="D636" s="100"/>
      <c r="E636" s="11"/>
      <c r="F636" s="8"/>
      <c r="G636" s="63"/>
      <c r="H636" s="8"/>
      <c r="I636" s="9"/>
      <c r="J636" s="9"/>
      <c r="K636" s="101" t="str">
        <f t="shared" si="9"/>
        <v xml:space="preserve"> </v>
      </c>
      <c r="L636" s="87"/>
      <c r="M636" s="84"/>
      <c r="N636" s="84"/>
      <c r="O636" s="84"/>
    </row>
    <row r="637" spans="2:15" x14ac:dyDescent="0.25">
      <c r="B637" s="84"/>
      <c r="C637" s="88" t="str">
        <f>IF(COUNTIF($F$62:$F637,$F637)&gt;1,"Adiantada","")</f>
        <v/>
      </c>
      <c r="D637" s="100"/>
      <c r="E637" s="11"/>
      <c r="F637" s="8"/>
      <c r="G637" s="63"/>
      <c r="H637" s="8"/>
      <c r="I637" s="9"/>
      <c r="J637" s="9"/>
      <c r="K637" s="101" t="str">
        <f t="shared" si="9"/>
        <v xml:space="preserve"> </v>
      </c>
      <c r="L637" s="87"/>
      <c r="M637" s="84"/>
      <c r="N637" s="84"/>
      <c r="O637" s="84"/>
    </row>
    <row r="638" spans="2:15" x14ac:dyDescent="0.25">
      <c r="B638" s="84"/>
      <c r="C638" s="88" t="str">
        <f>IF(COUNTIF($F$62:$F638,$F638)&gt;1,"Adiantada","")</f>
        <v/>
      </c>
      <c r="D638" s="100"/>
      <c r="E638" s="11"/>
      <c r="F638" s="8"/>
      <c r="G638" s="63"/>
      <c r="H638" s="8"/>
      <c r="I638" s="9"/>
      <c r="J638" s="9"/>
      <c r="K638" s="101" t="str">
        <f t="shared" si="9"/>
        <v xml:space="preserve"> </v>
      </c>
      <c r="L638" s="87"/>
      <c r="M638" s="84"/>
      <c r="N638" s="84"/>
      <c r="O638" s="84"/>
    </row>
    <row r="639" spans="2:15" x14ac:dyDescent="0.25">
      <c r="B639" s="84"/>
      <c r="C639" s="88" t="str">
        <f>IF(COUNTIF($F$62:$F639,$F639)&gt;1,"Adiantada","")</f>
        <v/>
      </c>
      <c r="D639" s="100"/>
      <c r="E639" s="11"/>
      <c r="F639" s="8"/>
      <c r="G639" s="63"/>
      <c r="H639" s="8"/>
      <c r="I639" s="9"/>
      <c r="J639" s="9"/>
      <c r="K639" s="101" t="str">
        <f t="shared" ref="K639:K702" si="10">IFERROR(IF($J639&lt;&gt;"",$H639/$J639," "),"")</f>
        <v xml:space="preserve"> </v>
      </c>
      <c r="L639" s="87"/>
      <c r="M639" s="84"/>
      <c r="N639" s="84"/>
      <c r="O639" s="84"/>
    </row>
    <row r="640" spans="2:15" x14ac:dyDescent="0.25">
      <c r="B640" s="84"/>
      <c r="C640" s="88" t="str">
        <f>IF(COUNTIF($F$62:$F640,$F640)&gt;1,"Adiantada","")</f>
        <v/>
      </c>
      <c r="D640" s="100"/>
      <c r="E640" s="11"/>
      <c r="F640" s="8"/>
      <c r="G640" s="63"/>
      <c r="H640" s="8"/>
      <c r="I640" s="9"/>
      <c r="J640" s="9"/>
      <c r="K640" s="101" t="str">
        <f t="shared" si="10"/>
        <v xml:space="preserve"> </v>
      </c>
      <c r="L640" s="87"/>
      <c r="M640" s="84"/>
      <c r="N640" s="84"/>
      <c r="O640" s="84"/>
    </row>
    <row r="641" spans="2:15" x14ac:dyDescent="0.25">
      <c r="B641" s="84"/>
      <c r="C641" s="88" t="str">
        <f>IF(COUNTIF($F$62:$F641,$F641)&gt;1,"Adiantada","")</f>
        <v/>
      </c>
      <c r="D641" s="100"/>
      <c r="E641" s="11"/>
      <c r="F641" s="8"/>
      <c r="G641" s="63"/>
      <c r="H641" s="8"/>
      <c r="I641" s="9"/>
      <c r="J641" s="9"/>
      <c r="K641" s="101" t="str">
        <f t="shared" si="10"/>
        <v xml:space="preserve"> </v>
      </c>
      <c r="L641" s="87"/>
      <c r="M641" s="84"/>
      <c r="N641" s="84"/>
      <c r="O641" s="84"/>
    </row>
    <row r="642" spans="2:15" x14ac:dyDescent="0.25">
      <c r="B642" s="84"/>
      <c r="C642" s="88" t="str">
        <f>IF(COUNTIF($F$62:$F642,$F642)&gt;1,"Adiantada","")</f>
        <v/>
      </c>
      <c r="D642" s="100"/>
      <c r="E642" s="11"/>
      <c r="F642" s="8"/>
      <c r="G642" s="63"/>
      <c r="H642" s="8"/>
      <c r="I642" s="9"/>
      <c r="J642" s="9"/>
      <c r="K642" s="101" t="str">
        <f t="shared" si="10"/>
        <v xml:space="preserve"> </v>
      </c>
      <c r="L642" s="87"/>
      <c r="M642" s="84"/>
      <c r="N642" s="84"/>
      <c r="O642" s="84"/>
    </row>
    <row r="643" spans="2:15" x14ac:dyDescent="0.25">
      <c r="B643" s="84"/>
      <c r="C643" s="88" t="str">
        <f>IF(COUNTIF($F$62:$F643,$F643)&gt;1,"Adiantada","")</f>
        <v/>
      </c>
      <c r="D643" s="100"/>
      <c r="E643" s="11"/>
      <c r="F643" s="8"/>
      <c r="G643" s="63"/>
      <c r="H643" s="8"/>
      <c r="I643" s="9"/>
      <c r="J643" s="9"/>
      <c r="K643" s="101" t="str">
        <f t="shared" si="10"/>
        <v xml:space="preserve"> </v>
      </c>
      <c r="L643" s="87"/>
      <c r="M643" s="84"/>
      <c r="N643" s="84"/>
      <c r="O643" s="84"/>
    </row>
    <row r="644" spans="2:15" x14ac:dyDescent="0.25">
      <c r="B644" s="84"/>
      <c r="C644" s="88" t="str">
        <f>IF(COUNTIF($F$62:$F644,$F644)&gt;1,"Adiantada","")</f>
        <v/>
      </c>
      <c r="D644" s="100"/>
      <c r="E644" s="11"/>
      <c r="F644" s="8"/>
      <c r="G644" s="63"/>
      <c r="H644" s="8"/>
      <c r="I644" s="9"/>
      <c r="J644" s="9"/>
      <c r="K644" s="101" t="str">
        <f t="shared" si="10"/>
        <v xml:space="preserve"> </v>
      </c>
      <c r="L644" s="87"/>
      <c r="M644" s="84"/>
      <c r="N644" s="84"/>
      <c r="O644" s="84"/>
    </row>
    <row r="645" spans="2:15" x14ac:dyDescent="0.25">
      <c r="B645" s="84"/>
      <c r="C645" s="88" t="str">
        <f>IF(COUNTIF($F$62:$F645,$F645)&gt;1,"Adiantada","")</f>
        <v/>
      </c>
      <c r="D645" s="100"/>
      <c r="E645" s="11"/>
      <c r="F645" s="8"/>
      <c r="G645" s="63"/>
      <c r="H645" s="8"/>
      <c r="I645" s="9"/>
      <c r="J645" s="9"/>
      <c r="K645" s="101" t="str">
        <f t="shared" si="10"/>
        <v xml:space="preserve"> </v>
      </c>
      <c r="L645" s="87"/>
      <c r="M645" s="84"/>
      <c r="N645" s="84"/>
      <c r="O645" s="84"/>
    </row>
    <row r="646" spans="2:15" x14ac:dyDescent="0.25">
      <c r="B646" s="84"/>
      <c r="C646" s="88" t="str">
        <f>IF(COUNTIF($F$62:$F646,$F646)&gt;1,"Adiantada","")</f>
        <v/>
      </c>
      <c r="D646" s="100"/>
      <c r="E646" s="11"/>
      <c r="F646" s="8"/>
      <c r="G646" s="63"/>
      <c r="H646" s="8"/>
      <c r="I646" s="9"/>
      <c r="J646" s="9"/>
      <c r="K646" s="101" t="str">
        <f t="shared" si="10"/>
        <v xml:space="preserve"> </v>
      </c>
      <c r="L646" s="87"/>
      <c r="M646" s="84"/>
      <c r="N646" s="84"/>
      <c r="O646" s="84"/>
    </row>
    <row r="647" spans="2:15" x14ac:dyDescent="0.25">
      <c r="B647" s="84"/>
      <c r="C647" s="88" t="str">
        <f>IF(COUNTIF($F$62:$F647,$F647)&gt;1,"Adiantada","")</f>
        <v/>
      </c>
      <c r="D647" s="100"/>
      <c r="E647" s="11"/>
      <c r="F647" s="8"/>
      <c r="G647" s="63"/>
      <c r="H647" s="8"/>
      <c r="I647" s="9"/>
      <c r="J647" s="9"/>
      <c r="K647" s="101" t="str">
        <f t="shared" si="10"/>
        <v xml:space="preserve"> </v>
      </c>
      <c r="L647" s="87"/>
      <c r="M647" s="84"/>
      <c r="N647" s="84"/>
      <c r="O647" s="84"/>
    </row>
    <row r="648" spans="2:15" x14ac:dyDescent="0.25">
      <c r="B648" s="84"/>
      <c r="C648" s="88" t="str">
        <f>IF(COUNTIF($F$62:$F648,$F648)&gt;1,"Adiantada","")</f>
        <v/>
      </c>
      <c r="D648" s="100"/>
      <c r="E648" s="11"/>
      <c r="F648" s="8"/>
      <c r="G648" s="63"/>
      <c r="H648" s="8"/>
      <c r="I648" s="9"/>
      <c r="J648" s="9"/>
      <c r="K648" s="101" t="str">
        <f t="shared" si="10"/>
        <v xml:space="preserve"> </v>
      </c>
      <c r="L648" s="87"/>
      <c r="M648" s="84"/>
      <c r="N648" s="84"/>
      <c r="O648" s="84"/>
    </row>
    <row r="649" spans="2:15" x14ac:dyDescent="0.25">
      <c r="B649" s="84"/>
      <c r="C649" s="88" t="str">
        <f>IF(COUNTIF($F$62:$F649,$F649)&gt;1,"Adiantada","")</f>
        <v/>
      </c>
      <c r="D649" s="100"/>
      <c r="E649" s="11"/>
      <c r="F649" s="8"/>
      <c r="G649" s="63"/>
      <c r="H649" s="8"/>
      <c r="I649" s="9"/>
      <c r="J649" s="9"/>
      <c r="K649" s="101" t="str">
        <f t="shared" si="10"/>
        <v xml:space="preserve"> </v>
      </c>
      <c r="L649" s="87"/>
      <c r="M649" s="84"/>
      <c r="N649" s="84"/>
      <c r="O649" s="84"/>
    </row>
    <row r="650" spans="2:15" x14ac:dyDescent="0.25">
      <c r="B650" s="84"/>
      <c r="C650" s="88" t="str">
        <f>IF(COUNTIF($F$62:$F650,$F650)&gt;1,"Adiantada","")</f>
        <v/>
      </c>
      <c r="D650" s="100"/>
      <c r="E650" s="11"/>
      <c r="F650" s="8"/>
      <c r="G650" s="63"/>
      <c r="H650" s="8"/>
      <c r="I650" s="9"/>
      <c r="J650" s="9"/>
      <c r="K650" s="101" t="str">
        <f t="shared" si="10"/>
        <v xml:space="preserve"> </v>
      </c>
      <c r="L650" s="87"/>
      <c r="M650" s="84"/>
      <c r="N650" s="84"/>
      <c r="O650" s="84"/>
    </row>
    <row r="651" spans="2:15" x14ac:dyDescent="0.25">
      <c r="B651" s="84"/>
      <c r="C651" s="88" t="str">
        <f>IF(COUNTIF($F$62:$F651,$F651)&gt;1,"Adiantada","")</f>
        <v/>
      </c>
      <c r="D651" s="100"/>
      <c r="E651" s="11"/>
      <c r="F651" s="8"/>
      <c r="G651" s="63"/>
      <c r="H651" s="8"/>
      <c r="I651" s="9"/>
      <c r="J651" s="9"/>
      <c r="K651" s="101" t="str">
        <f t="shared" si="10"/>
        <v xml:space="preserve"> </v>
      </c>
      <c r="L651" s="87"/>
      <c r="M651" s="84"/>
      <c r="N651" s="84"/>
      <c r="O651" s="84"/>
    </row>
    <row r="652" spans="2:15" x14ac:dyDescent="0.25">
      <c r="B652" s="84"/>
      <c r="C652" s="88" t="str">
        <f>IF(COUNTIF($F$62:$F652,$F652)&gt;1,"Adiantada","")</f>
        <v/>
      </c>
      <c r="D652" s="100"/>
      <c r="E652" s="11"/>
      <c r="F652" s="8"/>
      <c r="G652" s="63"/>
      <c r="H652" s="8"/>
      <c r="I652" s="9"/>
      <c r="J652" s="9"/>
      <c r="K652" s="101" t="str">
        <f t="shared" si="10"/>
        <v xml:space="preserve"> </v>
      </c>
      <c r="L652" s="87"/>
      <c r="M652" s="84"/>
      <c r="N652" s="84"/>
      <c r="O652" s="84"/>
    </row>
    <row r="653" spans="2:15" x14ac:dyDescent="0.25">
      <c r="B653" s="84"/>
      <c r="C653" s="88" t="str">
        <f>IF(COUNTIF($F$62:$F653,$F653)&gt;1,"Adiantada","")</f>
        <v/>
      </c>
      <c r="D653" s="100"/>
      <c r="E653" s="11"/>
      <c r="F653" s="8"/>
      <c r="G653" s="63"/>
      <c r="H653" s="8"/>
      <c r="I653" s="9"/>
      <c r="J653" s="9"/>
      <c r="K653" s="101" t="str">
        <f t="shared" si="10"/>
        <v xml:space="preserve"> </v>
      </c>
      <c r="L653" s="87"/>
      <c r="M653" s="84"/>
      <c r="N653" s="84"/>
      <c r="O653" s="84"/>
    </row>
    <row r="654" spans="2:15" x14ac:dyDescent="0.25">
      <c r="B654" s="84"/>
      <c r="C654" s="88" t="str">
        <f>IF(COUNTIF($F$62:$F654,$F654)&gt;1,"Adiantada","")</f>
        <v/>
      </c>
      <c r="D654" s="100"/>
      <c r="E654" s="11"/>
      <c r="F654" s="8"/>
      <c r="G654" s="63"/>
      <c r="H654" s="8"/>
      <c r="I654" s="9"/>
      <c r="J654" s="9"/>
      <c r="K654" s="101" t="str">
        <f t="shared" si="10"/>
        <v xml:space="preserve"> </v>
      </c>
      <c r="L654" s="87"/>
      <c r="M654" s="84"/>
      <c r="N654" s="84"/>
      <c r="O654" s="84"/>
    </row>
    <row r="655" spans="2:15" x14ac:dyDescent="0.25">
      <c r="B655" s="84"/>
      <c r="C655" s="88" t="str">
        <f>IF(COUNTIF($F$62:$F655,$F655)&gt;1,"Adiantada","")</f>
        <v/>
      </c>
      <c r="D655" s="100"/>
      <c r="E655" s="11"/>
      <c r="F655" s="8"/>
      <c r="G655" s="63"/>
      <c r="H655" s="8"/>
      <c r="I655" s="9"/>
      <c r="J655" s="9"/>
      <c r="K655" s="101" t="str">
        <f t="shared" si="10"/>
        <v xml:space="preserve"> </v>
      </c>
      <c r="L655" s="87"/>
      <c r="M655" s="84"/>
      <c r="N655" s="84"/>
      <c r="O655" s="84"/>
    </row>
    <row r="656" spans="2:15" x14ac:dyDescent="0.25">
      <c r="B656" s="84"/>
      <c r="C656" s="88" t="str">
        <f>IF(COUNTIF($F$62:$F656,$F656)&gt;1,"Adiantada","")</f>
        <v/>
      </c>
      <c r="D656" s="100"/>
      <c r="E656" s="11"/>
      <c r="F656" s="8"/>
      <c r="G656" s="63"/>
      <c r="H656" s="8"/>
      <c r="I656" s="9"/>
      <c r="J656" s="9"/>
      <c r="K656" s="101" t="str">
        <f t="shared" si="10"/>
        <v xml:space="preserve"> </v>
      </c>
      <c r="L656" s="87"/>
      <c r="M656" s="84"/>
      <c r="N656" s="84"/>
      <c r="O656" s="84"/>
    </row>
    <row r="657" spans="2:15" x14ac:dyDescent="0.25">
      <c r="B657" s="84"/>
      <c r="C657" s="88" t="str">
        <f>IF(COUNTIF($F$62:$F657,$F657)&gt;1,"Adiantada","")</f>
        <v/>
      </c>
      <c r="D657" s="100"/>
      <c r="E657" s="11"/>
      <c r="F657" s="8"/>
      <c r="G657" s="63"/>
      <c r="H657" s="8"/>
      <c r="I657" s="9"/>
      <c r="J657" s="9"/>
      <c r="K657" s="101" t="str">
        <f t="shared" si="10"/>
        <v xml:space="preserve"> </v>
      </c>
      <c r="L657" s="87"/>
      <c r="M657" s="84"/>
      <c r="N657" s="84"/>
      <c r="O657" s="84"/>
    </row>
    <row r="658" spans="2:15" x14ac:dyDescent="0.25">
      <c r="B658" s="84"/>
      <c r="C658" s="88" t="str">
        <f>IF(COUNTIF($F$62:$F658,$F658)&gt;1,"Adiantada","")</f>
        <v/>
      </c>
      <c r="D658" s="100"/>
      <c r="E658" s="11"/>
      <c r="F658" s="8"/>
      <c r="G658" s="63"/>
      <c r="H658" s="8"/>
      <c r="I658" s="9"/>
      <c r="J658" s="9"/>
      <c r="K658" s="101" t="str">
        <f t="shared" si="10"/>
        <v xml:space="preserve"> </v>
      </c>
      <c r="L658" s="87"/>
      <c r="M658" s="84"/>
      <c r="N658" s="84"/>
      <c r="O658" s="84"/>
    </row>
    <row r="659" spans="2:15" x14ac:dyDescent="0.25">
      <c r="B659" s="84"/>
      <c r="C659" s="88" t="str">
        <f>IF(COUNTIF($F$62:$F659,$F659)&gt;1,"Adiantada","")</f>
        <v/>
      </c>
      <c r="D659" s="100"/>
      <c r="E659" s="11"/>
      <c r="F659" s="8"/>
      <c r="G659" s="63"/>
      <c r="H659" s="8"/>
      <c r="I659" s="9"/>
      <c r="J659" s="9"/>
      <c r="K659" s="101" t="str">
        <f t="shared" si="10"/>
        <v xml:space="preserve"> </v>
      </c>
      <c r="L659" s="87"/>
      <c r="M659" s="84"/>
      <c r="N659" s="84"/>
      <c r="O659" s="84"/>
    </row>
    <row r="660" spans="2:15" x14ac:dyDescent="0.25">
      <c r="B660" s="84"/>
      <c r="C660" s="88" t="str">
        <f>IF(COUNTIF($F$62:$F660,$F660)&gt;1,"Adiantada","")</f>
        <v/>
      </c>
      <c r="D660" s="100"/>
      <c r="E660" s="11"/>
      <c r="F660" s="8"/>
      <c r="G660" s="63"/>
      <c r="H660" s="8"/>
      <c r="I660" s="9"/>
      <c r="J660" s="9"/>
      <c r="K660" s="101" t="str">
        <f t="shared" si="10"/>
        <v xml:space="preserve"> </v>
      </c>
      <c r="L660" s="87"/>
      <c r="M660" s="84"/>
      <c r="N660" s="84"/>
      <c r="O660" s="84"/>
    </row>
    <row r="661" spans="2:15" x14ac:dyDescent="0.25">
      <c r="B661" s="84"/>
      <c r="C661" s="88" t="str">
        <f>IF(COUNTIF($F$62:$F661,$F661)&gt;1,"Adiantada","")</f>
        <v/>
      </c>
      <c r="D661" s="100"/>
      <c r="E661" s="11"/>
      <c r="F661" s="8"/>
      <c r="G661" s="63"/>
      <c r="H661" s="8"/>
      <c r="I661" s="9"/>
      <c r="J661" s="9"/>
      <c r="K661" s="101" t="str">
        <f t="shared" si="10"/>
        <v xml:space="preserve"> </v>
      </c>
      <c r="L661" s="87"/>
      <c r="M661" s="84"/>
      <c r="N661" s="84"/>
      <c r="O661" s="84"/>
    </row>
    <row r="662" spans="2:15" x14ac:dyDescent="0.25">
      <c r="B662" s="84"/>
      <c r="C662" s="88" t="str">
        <f>IF(COUNTIF($F$62:$F662,$F662)&gt;1,"Adiantada","")</f>
        <v/>
      </c>
      <c r="D662" s="100"/>
      <c r="E662" s="11"/>
      <c r="F662" s="8"/>
      <c r="G662" s="63"/>
      <c r="H662" s="8"/>
      <c r="I662" s="9"/>
      <c r="J662" s="9"/>
      <c r="K662" s="101" t="str">
        <f t="shared" si="10"/>
        <v xml:space="preserve"> </v>
      </c>
      <c r="L662" s="87"/>
      <c r="M662" s="84"/>
      <c r="N662" s="84"/>
      <c r="O662" s="84"/>
    </row>
    <row r="663" spans="2:15" x14ac:dyDescent="0.25">
      <c r="B663" s="84"/>
      <c r="C663" s="88" t="str">
        <f>IF(COUNTIF($F$62:$F663,$F663)&gt;1,"Adiantada","")</f>
        <v/>
      </c>
      <c r="D663" s="100"/>
      <c r="E663" s="11"/>
      <c r="F663" s="8"/>
      <c r="G663" s="63"/>
      <c r="H663" s="8"/>
      <c r="I663" s="9"/>
      <c r="J663" s="9"/>
      <c r="K663" s="101" t="str">
        <f t="shared" si="10"/>
        <v xml:space="preserve"> </v>
      </c>
      <c r="L663" s="87"/>
      <c r="M663" s="84"/>
      <c r="N663" s="84"/>
      <c r="O663" s="84"/>
    </row>
    <row r="664" spans="2:15" x14ac:dyDescent="0.25">
      <c r="B664" s="84"/>
      <c r="C664" s="88" t="str">
        <f>IF(COUNTIF($F$62:$F664,$F664)&gt;1,"Adiantada","")</f>
        <v/>
      </c>
      <c r="D664" s="100"/>
      <c r="E664" s="11"/>
      <c r="F664" s="8"/>
      <c r="G664" s="63"/>
      <c r="H664" s="8"/>
      <c r="I664" s="9"/>
      <c r="J664" s="9"/>
      <c r="K664" s="101" t="str">
        <f t="shared" si="10"/>
        <v xml:space="preserve"> </v>
      </c>
      <c r="L664" s="87"/>
      <c r="M664" s="84"/>
      <c r="N664" s="84"/>
      <c r="O664" s="84"/>
    </row>
    <row r="665" spans="2:15" x14ac:dyDescent="0.25">
      <c r="B665" s="84"/>
      <c r="C665" s="88" t="str">
        <f>IF(COUNTIF($F$62:$F665,$F665)&gt;1,"Adiantada","")</f>
        <v/>
      </c>
      <c r="D665" s="100"/>
      <c r="E665" s="11"/>
      <c r="F665" s="8"/>
      <c r="G665" s="63"/>
      <c r="H665" s="8"/>
      <c r="I665" s="9"/>
      <c r="J665" s="9"/>
      <c r="K665" s="101" t="str">
        <f t="shared" si="10"/>
        <v xml:space="preserve"> </v>
      </c>
      <c r="L665" s="87"/>
      <c r="M665" s="84"/>
      <c r="N665" s="84"/>
      <c r="O665" s="84"/>
    </row>
    <row r="666" spans="2:15" x14ac:dyDescent="0.25">
      <c r="B666" s="84"/>
      <c r="C666" s="88" t="str">
        <f>IF(COUNTIF($F$62:$F666,$F666)&gt;1,"Adiantada","")</f>
        <v/>
      </c>
      <c r="D666" s="100"/>
      <c r="E666" s="11"/>
      <c r="F666" s="8"/>
      <c r="G666" s="63"/>
      <c r="H666" s="8"/>
      <c r="I666" s="9"/>
      <c r="J666" s="9"/>
      <c r="K666" s="101" t="str">
        <f t="shared" si="10"/>
        <v xml:space="preserve"> </v>
      </c>
      <c r="L666" s="87"/>
      <c r="M666" s="84"/>
      <c r="N666" s="84"/>
      <c r="O666" s="84"/>
    </row>
    <row r="667" spans="2:15" x14ac:dyDescent="0.25">
      <c r="B667" s="84"/>
      <c r="C667" s="88" t="str">
        <f>IF(COUNTIF($F$62:$F667,$F667)&gt;1,"Adiantada","")</f>
        <v/>
      </c>
      <c r="D667" s="100"/>
      <c r="E667" s="11"/>
      <c r="F667" s="8"/>
      <c r="G667" s="63"/>
      <c r="H667" s="8"/>
      <c r="I667" s="9"/>
      <c r="J667" s="9"/>
      <c r="K667" s="101" t="str">
        <f t="shared" si="10"/>
        <v xml:space="preserve"> </v>
      </c>
      <c r="L667" s="87"/>
      <c r="M667" s="84"/>
      <c r="N667" s="84"/>
      <c r="O667" s="84"/>
    </row>
    <row r="668" spans="2:15" x14ac:dyDescent="0.25">
      <c r="B668" s="84"/>
      <c r="C668" s="88" t="str">
        <f>IF(COUNTIF($F$62:$F668,$F668)&gt;1,"Adiantada","")</f>
        <v/>
      </c>
      <c r="D668" s="100"/>
      <c r="E668" s="11"/>
      <c r="F668" s="8"/>
      <c r="G668" s="63"/>
      <c r="H668" s="8"/>
      <c r="I668" s="9"/>
      <c r="J668" s="9"/>
      <c r="K668" s="101" t="str">
        <f t="shared" si="10"/>
        <v xml:space="preserve"> </v>
      </c>
      <c r="L668" s="87"/>
      <c r="M668" s="84"/>
      <c r="N668" s="84"/>
      <c r="O668" s="84"/>
    </row>
    <row r="669" spans="2:15" x14ac:dyDescent="0.25">
      <c r="B669" s="84"/>
      <c r="C669" s="88" t="str">
        <f>IF(COUNTIF($F$62:$F669,$F669)&gt;1,"Adiantada","")</f>
        <v/>
      </c>
      <c r="D669" s="100"/>
      <c r="E669" s="11"/>
      <c r="F669" s="8"/>
      <c r="G669" s="63"/>
      <c r="H669" s="8"/>
      <c r="I669" s="9"/>
      <c r="J669" s="9"/>
      <c r="K669" s="101" t="str">
        <f t="shared" si="10"/>
        <v xml:space="preserve"> </v>
      </c>
      <c r="L669" s="87"/>
      <c r="M669" s="84"/>
      <c r="N669" s="84"/>
      <c r="O669" s="84"/>
    </row>
    <row r="670" spans="2:15" x14ac:dyDescent="0.25">
      <c r="B670" s="84"/>
      <c r="C670" s="88" t="str">
        <f>IF(COUNTIF($F$62:$F670,$F670)&gt;1,"Adiantada","")</f>
        <v/>
      </c>
      <c r="D670" s="100"/>
      <c r="E670" s="11"/>
      <c r="F670" s="8"/>
      <c r="G670" s="63"/>
      <c r="H670" s="8"/>
      <c r="I670" s="9"/>
      <c r="J670" s="9"/>
      <c r="K670" s="101" t="str">
        <f t="shared" si="10"/>
        <v xml:space="preserve"> </v>
      </c>
      <c r="L670" s="87"/>
      <c r="M670" s="84"/>
      <c r="N670" s="84"/>
      <c r="O670" s="84"/>
    </row>
    <row r="671" spans="2:15" x14ac:dyDescent="0.25">
      <c r="B671" s="84"/>
      <c r="C671" s="88" t="str">
        <f>IF(COUNTIF($F$62:$F671,$F671)&gt;1,"Adiantada","")</f>
        <v/>
      </c>
      <c r="D671" s="100"/>
      <c r="E671" s="11"/>
      <c r="F671" s="8"/>
      <c r="G671" s="63"/>
      <c r="H671" s="8"/>
      <c r="I671" s="9"/>
      <c r="J671" s="9"/>
      <c r="K671" s="101" t="str">
        <f t="shared" si="10"/>
        <v xml:space="preserve"> </v>
      </c>
      <c r="L671" s="87"/>
      <c r="M671" s="84"/>
      <c r="N671" s="84"/>
      <c r="O671" s="84"/>
    </row>
    <row r="672" spans="2:15" x14ac:dyDescent="0.25">
      <c r="B672" s="84"/>
      <c r="C672" s="88" t="str">
        <f>IF(COUNTIF($F$62:$F672,$F672)&gt;1,"Adiantada","")</f>
        <v/>
      </c>
      <c r="D672" s="100"/>
      <c r="E672" s="11"/>
      <c r="F672" s="8"/>
      <c r="G672" s="63"/>
      <c r="H672" s="8"/>
      <c r="I672" s="9"/>
      <c r="J672" s="9"/>
      <c r="K672" s="101" t="str">
        <f t="shared" si="10"/>
        <v xml:space="preserve"> </v>
      </c>
      <c r="L672" s="87"/>
      <c r="M672" s="84"/>
      <c r="N672" s="84"/>
      <c r="O672" s="84"/>
    </row>
    <row r="673" spans="2:15" x14ac:dyDescent="0.25">
      <c r="B673" s="84"/>
      <c r="C673" s="88" t="str">
        <f>IF(COUNTIF($F$62:$F673,$F673)&gt;1,"Adiantada","")</f>
        <v/>
      </c>
      <c r="D673" s="100"/>
      <c r="E673" s="11"/>
      <c r="F673" s="8"/>
      <c r="G673" s="63"/>
      <c r="H673" s="8"/>
      <c r="I673" s="9"/>
      <c r="J673" s="9"/>
      <c r="K673" s="101" t="str">
        <f t="shared" si="10"/>
        <v xml:space="preserve"> </v>
      </c>
      <c r="L673" s="87"/>
      <c r="M673" s="84"/>
      <c r="N673" s="84"/>
      <c r="O673" s="84"/>
    </row>
    <row r="674" spans="2:15" x14ac:dyDescent="0.25">
      <c r="B674" s="84"/>
      <c r="C674" s="88" t="str">
        <f>IF(COUNTIF($F$62:$F674,$F674)&gt;1,"Adiantada","")</f>
        <v/>
      </c>
      <c r="D674" s="100"/>
      <c r="E674" s="11"/>
      <c r="F674" s="8"/>
      <c r="G674" s="63"/>
      <c r="H674" s="8"/>
      <c r="I674" s="9"/>
      <c r="J674" s="9"/>
      <c r="K674" s="101" t="str">
        <f t="shared" si="10"/>
        <v xml:space="preserve"> </v>
      </c>
      <c r="L674" s="87"/>
      <c r="M674" s="84"/>
      <c r="N674" s="84"/>
      <c r="O674" s="84"/>
    </row>
    <row r="675" spans="2:15" x14ac:dyDescent="0.25">
      <c r="B675" s="84"/>
      <c r="C675" s="88" t="str">
        <f>IF(COUNTIF($F$62:$F675,$F675)&gt;1,"Adiantada","")</f>
        <v/>
      </c>
      <c r="D675" s="100"/>
      <c r="E675" s="11"/>
      <c r="F675" s="8"/>
      <c r="G675" s="63"/>
      <c r="H675" s="8"/>
      <c r="I675" s="9"/>
      <c r="J675" s="9"/>
      <c r="K675" s="101" t="str">
        <f t="shared" si="10"/>
        <v xml:space="preserve"> </v>
      </c>
      <c r="L675" s="87"/>
      <c r="M675" s="84"/>
      <c r="N675" s="84"/>
      <c r="O675" s="84"/>
    </row>
    <row r="676" spans="2:15" x14ac:dyDescent="0.25">
      <c r="B676" s="84"/>
      <c r="C676" s="88" t="str">
        <f>IF(COUNTIF($F$62:$F676,$F676)&gt;1,"Adiantada","")</f>
        <v/>
      </c>
      <c r="D676" s="100"/>
      <c r="E676" s="11"/>
      <c r="F676" s="8"/>
      <c r="G676" s="63"/>
      <c r="H676" s="8"/>
      <c r="I676" s="9"/>
      <c r="J676" s="9"/>
      <c r="K676" s="101" t="str">
        <f t="shared" si="10"/>
        <v xml:space="preserve"> </v>
      </c>
      <c r="L676" s="87"/>
      <c r="M676" s="84"/>
      <c r="N676" s="84"/>
      <c r="O676" s="84"/>
    </row>
    <row r="677" spans="2:15" x14ac:dyDescent="0.25">
      <c r="B677" s="84"/>
      <c r="C677" s="88" t="str">
        <f>IF(COUNTIF($F$62:$F677,$F677)&gt;1,"Adiantada","")</f>
        <v/>
      </c>
      <c r="D677" s="100"/>
      <c r="E677" s="11"/>
      <c r="F677" s="8"/>
      <c r="G677" s="63"/>
      <c r="H677" s="8"/>
      <c r="I677" s="9"/>
      <c r="J677" s="9"/>
      <c r="K677" s="101" t="str">
        <f t="shared" si="10"/>
        <v xml:space="preserve"> </v>
      </c>
      <c r="L677" s="87"/>
      <c r="M677" s="84"/>
      <c r="N677" s="84"/>
      <c r="O677" s="84"/>
    </row>
    <row r="678" spans="2:15" x14ac:dyDescent="0.25">
      <c r="B678" s="84"/>
      <c r="C678" s="88" t="str">
        <f>IF(COUNTIF($F$62:$F678,$F678)&gt;1,"Adiantada","")</f>
        <v/>
      </c>
      <c r="D678" s="100"/>
      <c r="E678" s="11"/>
      <c r="F678" s="8"/>
      <c r="G678" s="63"/>
      <c r="H678" s="8"/>
      <c r="I678" s="9"/>
      <c r="J678" s="9"/>
      <c r="K678" s="101" t="str">
        <f t="shared" si="10"/>
        <v xml:space="preserve"> </v>
      </c>
      <c r="L678" s="87"/>
      <c r="M678" s="84"/>
      <c r="N678" s="84"/>
      <c r="O678" s="84"/>
    </row>
    <row r="679" spans="2:15" x14ac:dyDescent="0.25">
      <c r="B679" s="84"/>
      <c r="C679" s="88" t="str">
        <f>IF(COUNTIF($F$62:$F679,$F679)&gt;1,"Adiantada","")</f>
        <v/>
      </c>
      <c r="D679" s="100"/>
      <c r="E679" s="11"/>
      <c r="F679" s="8"/>
      <c r="G679" s="63"/>
      <c r="H679" s="8"/>
      <c r="I679" s="9"/>
      <c r="J679" s="9"/>
      <c r="K679" s="101" t="str">
        <f t="shared" si="10"/>
        <v xml:space="preserve"> </v>
      </c>
      <c r="L679" s="87"/>
      <c r="M679" s="84"/>
      <c r="N679" s="84"/>
      <c r="O679" s="84"/>
    </row>
    <row r="680" spans="2:15" x14ac:dyDescent="0.25">
      <c r="B680" s="84"/>
      <c r="C680" s="88" t="str">
        <f>IF(COUNTIF($F$62:$F680,$F680)&gt;1,"Adiantada","")</f>
        <v/>
      </c>
      <c r="D680" s="100"/>
      <c r="E680" s="11"/>
      <c r="F680" s="8"/>
      <c r="G680" s="63"/>
      <c r="H680" s="8"/>
      <c r="I680" s="9"/>
      <c r="J680" s="9"/>
      <c r="K680" s="101" t="str">
        <f t="shared" si="10"/>
        <v xml:space="preserve"> </v>
      </c>
      <c r="L680" s="87"/>
      <c r="M680" s="84"/>
      <c r="N680" s="84"/>
      <c r="O680" s="84"/>
    </row>
    <row r="681" spans="2:15" x14ac:dyDescent="0.25">
      <c r="B681" s="84"/>
      <c r="C681" s="88" t="str">
        <f>IF(COUNTIF($F$62:$F681,$F681)&gt;1,"Adiantada","")</f>
        <v/>
      </c>
      <c r="D681" s="100"/>
      <c r="E681" s="11"/>
      <c r="F681" s="8"/>
      <c r="G681" s="63"/>
      <c r="H681" s="8"/>
      <c r="I681" s="9"/>
      <c r="J681" s="9"/>
      <c r="K681" s="101" t="str">
        <f t="shared" si="10"/>
        <v xml:space="preserve"> </v>
      </c>
      <c r="L681" s="87"/>
      <c r="M681" s="84"/>
      <c r="N681" s="84"/>
      <c r="O681" s="84"/>
    </row>
    <row r="682" spans="2:15" x14ac:dyDescent="0.25">
      <c r="B682" s="84"/>
      <c r="C682" s="88" t="str">
        <f>IF(COUNTIF($F$62:$F682,$F682)&gt;1,"Adiantada","")</f>
        <v/>
      </c>
      <c r="D682" s="100"/>
      <c r="E682" s="11"/>
      <c r="F682" s="8"/>
      <c r="G682" s="63"/>
      <c r="H682" s="8"/>
      <c r="I682" s="9"/>
      <c r="J682" s="9"/>
      <c r="K682" s="101" t="str">
        <f t="shared" si="10"/>
        <v xml:space="preserve"> </v>
      </c>
      <c r="L682" s="87"/>
      <c r="M682" s="84"/>
      <c r="N682" s="84"/>
      <c r="O682" s="84"/>
    </row>
    <row r="683" spans="2:15" x14ac:dyDescent="0.25">
      <c r="B683" s="84"/>
      <c r="C683" s="88" t="str">
        <f>IF(COUNTIF($F$62:$F683,$F683)&gt;1,"Adiantada","")</f>
        <v/>
      </c>
      <c r="D683" s="100"/>
      <c r="E683" s="11"/>
      <c r="F683" s="8"/>
      <c r="G683" s="63"/>
      <c r="H683" s="8"/>
      <c r="I683" s="9"/>
      <c r="J683" s="9"/>
      <c r="K683" s="101" t="str">
        <f t="shared" si="10"/>
        <v xml:space="preserve"> </v>
      </c>
      <c r="L683" s="87"/>
      <c r="M683" s="84"/>
      <c r="N683" s="84"/>
      <c r="O683" s="84"/>
    </row>
    <row r="684" spans="2:15" x14ac:dyDescent="0.25">
      <c r="B684" s="84"/>
      <c r="C684" s="88" t="str">
        <f>IF(COUNTIF($F$62:$F684,$F684)&gt;1,"Adiantada","")</f>
        <v/>
      </c>
      <c r="D684" s="100"/>
      <c r="E684" s="11"/>
      <c r="F684" s="8"/>
      <c r="G684" s="63"/>
      <c r="H684" s="8"/>
      <c r="I684" s="9"/>
      <c r="J684" s="9"/>
      <c r="K684" s="101" t="str">
        <f t="shared" si="10"/>
        <v xml:space="preserve"> </v>
      </c>
      <c r="L684" s="87"/>
      <c r="M684" s="84"/>
      <c r="N684" s="84"/>
      <c r="O684" s="84"/>
    </row>
    <row r="685" spans="2:15" x14ac:dyDescent="0.25">
      <c r="B685" s="84"/>
      <c r="C685" s="88" t="str">
        <f>IF(COUNTIF($F$62:$F685,$F685)&gt;1,"Adiantada","")</f>
        <v/>
      </c>
      <c r="D685" s="100"/>
      <c r="E685" s="11"/>
      <c r="F685" s="8"/>
      <c r="G685" s="63"/>
      <c r="H685" s="8"/>
      <c r="I685" s="9"/>
      <c r="J685" s="9"/>
      <c r="K685" s="101" t="str">
        <f t="shared" si="10"/>
        <v xml:space="preserve"> </v>
      </c>
      <c r="L685" s="87"/>
      <c r="M685" s="84"/>
      <c r="N685" s="84"/>
      <c r="O685" s="84"/>
    </row>
    <row r="686" spans="2:15" x14ac:dyDescent="0.25">
      <c r="B686" s="84"/>
      <c r="C686" s="88" t="str">
        <f>IF(COUNTIF($F$62:$F686,$F686)&gt;1,"Adiantada","")</f>
        <v/>
      </c>
      <c r="D686" s="100"/>
      <c r="E686" s="11"/>
      <c r="F686" s="8"/>
      <c r="G686" s="63"/>
      <c r="H686" s="8"/>
      <c r="I686" s="9"/>
      <c r="J686" s="9"/>
      <c r="K686" s="101" t="str">
        <f t="shared" si="10"/>
        <v xml:space="preserve"> </v>
      </c>
      <c r="L686" s="87"/>
      <c r="M686" s="84"/>
      <c r="N686" s="84"/>
      <c r="O686" s="84"/>
    </row>
    <row r="687" spans="2:15" x14ac:dyDescent="0.25">
      <c r="B687" s="84"/>
      <c r="C687" s="88" t="str">
        <f>IF(COUNTIF($F$62:$F687,$F687)&gt;1,"Adiantada","")</f>
        <v/>
      </c>
      <c r="D687" s="100"/>
      <c r="E687" s="11"/>
      <c r="F687" s="8"/>
      <c r="G687" s="63"/>
      <c r="H687" s="8"/>
      <c r="I687" s="9"/>
      <c r="J687" s="9"/>
      <c r="K687" s="101" t="str">
        <f t="shared" si="10"/>
        <v xml:space="preserve"> </v>
      </c>
      <c r="L687" s="87"/>
      <c r="M687" s="84"/>
      <c r="N687" s="84"/>
      <c r="O687" s="84"/>
    </row>
    <row r="688" spans="2:15" x14ac:dyDescent="0.25">
      <c r="B688" s="84"/>
      <c r="C688" s="88" t="str">
        <f>IF(COUNTIF($F$62:$F688,$F688)&gt;1,"Adiantada","")</f>
        <v/>
      </c>
      <c r="D688" s="100"/>
      <c r="E688" s="11"/>
      <c r="F688" s="8"/>
      <c r="G688" s="63"/>
      <c r="H688" s="8"/>
      <c r="I688" s="9"/>
      <c r="J688" s="9"/>
      <c r="K688" s="101" t="str">
        <f t="shared" si="10"/>
        <v xml:space="preserve"> </v>
      </c>
      <c r="L688" s="87"/>
      <c r="M688" s="84"/>
      <c r="N688" s="84"/>
      <c r="O688" s="84"/>
    </row>
    <row r="689" spans="2:15" x14ac:dyDescent="0.25">
      <c r="B689" s="84"/>
      <c r="C689" s="88" t="str">
        <f>IF(COUNTIF($F$62:$F689,$F689)&gt;1,"Adiantada","")</f>
        <v/>
      </c>
      <c r="D689" s="100"/>
      <c r="E689" s="11"/>
      <c r="F689" s="8"/>
      <c r="G689" s="63"/>
      <c r="H689" s="8"/>
      <c r="I689" s="9"/>
      <c r="J689" s="9"/>
      <c r="K689" s="101" t="str">
        <f t="shared" si="10"/>
        <v xml:space="preserve"> </v>
      </c>
      <c r="L689" s="87"/>
      <c r="M689" s="84"/>
      <c r="N689" s="84"/>
      <c r="O689" s="84"/>
    </row>
    <row r="690" spans="2:15" x14ac:dyDescent="0.25">
      <c r="B690" s="84"/>
      <c r="C690" s="88" t="str">
        <f>IF(COUNTIF($F$62:$F690,$F690)&gt;1,"Adiantada","")</f>
        <v/>
      </c>
      <c r="D690" s="100"/>
      <c r="E690" s="11"/>
      <c r="F690" s="8"/>
      <c r="G690" s="63"/>
      <c r="H690" s="8"/>
      <c r="I690" s="9"/>
      <c r="J690" s="9"/>
      <c r="K690" s="101" t="str">
        <f t="shared" si="10"/>
        <v xml:space="preserve"> </v>
      </c>
      <c r="L690" s="87"/>
      <c r="M690" s="84"/>
      <c r="N690" s="84"/>
      <c r="O690" s="84"/>
    </row>
    <row r="691" spans="2:15" x14ac:dyDescent="0.25">
      <c r="B691" s="84"/>
      <c r="C691" s="88" t="str">
        <f>IF(COUNTIF($F$62:$F691,$F691)&gt;1,"Adiantada","")</f>
        <v/>
      </c>
      <c r="D691" s="100"/>
      <c r="E691" s="11"/>
      <c r="F691" s="8"/>
      <c r="G691" s="63"/>
      <c r="H691" s="8"/>
      <c r="I691" s="9"/>
      <c r="J691" s="9"/>
      <c r="K691" s="101" t="str">
        <f t="shared" si="10"/>
        <v xml:space="preserve"> </v>
      </c>
      <c r="L691" s="87"/>
      <c r="M691" s="84"/>
      <c r="N691" s="84"/>
      <c r="O691" s="84"/>
    </row>
    <row r="692" spans="2:15" x14ac:dyDescent="0.25">
      <c r="B692" s="84"/>
      <c r="C692" s="88" t="str">
        <f>IF(COUNTIF($F$62:$F692,$F692)&gt;1,"Adiantada","")</f>
        <v/>
      </c>
      <c r="D692" s="100"/>
      <c r="E692" s="11"/>
      <c r="F692" s="8"/>
      <c r="G692" s="63"/>
      <c r="H692" s="8"/>
      <c r="I692" s="9"/>
      <c r="J692" s="9"/>
      <c r="K692" s="101" t="str">
        <f t="shared" si="10"/>
        <v xml:space="preserve"> </v>
      </c>
      <c r="L692" s="87"/>
      <c r="M692" s="84"/>
      <c r="N692" s="84"/>
      <c r="O692" s="84"/>
    </row>
    <row r="693" spans="2:15" x14ac:dyDescent="0.25">
      <c r="B693" s="84"/>
      <c r="C693" s="88" t="str">
        <f>IF(COUNTIF($F$62:$F693,$F693)&gt;1,"Adiantada","")</f>
        <v/>
      </c>
      <c r="D693" s="100"/>
      <c r="E693" s="11"/>
      <c r="F693" s="8"/>
      <c r="G693" s="63"/>
      <c r="H693" s="8"/>
      <c r="I693" s="9"/>
      <c r="J693" s="9"/>
      <c r="K693" s="101" t="str">
        <f t="shared" si="10"/>
        <v xml:space="preserve"> </v>
      </c>
      <c r="L693" s="87"/>
      <c r="M693" s="84"/>
      <c r="N693" s="84"/>
      <c r="O693" s="84"/>
    </row>
    <row r="694" spans="2:15" x14ac:dyDescent="0.25">
      <c r="B694" s="84"/>
      <c r="C694" s="88" t="str">
        <f>IF(COUNTIF($F$62:$F694,$F694)&gt;1,"Adiantada","")</f>
        <v/>
      </c>
      <c r="D694" s="100"/>
      <c r="E694" s="11"/>
      <c r="F694" s="8"/>
      <c r="G694" s="63"/>
      <c r="H694" s="8"/>
      <c r="I694" s="9"/>
      <c r="J694" s="9"/>
      <c r="K694" s="101" t="str">
        <f t="shared" si="10"/>
        <v xml:space="preserve"> </v>
      </c>
      <c r="L694" s="87"/>
      <c r="M694" s="84"/>
      <c r="N694" s="84"/>
      <c r="O694" s="84"/>
    </row>
    <row r="695" spans="2:15" x14ac:dyDescent="0.25">
      <c r="B695" s="84"/>
      <c r="C695" s="88" t="str">
        <f>IF(COUNTIF($F$62:$F695,$F695)&gt;1,"Adiantada","")</f>
        <v/>
      </c>
      <c r="D695" s="100"/>
      <c r="E695" s="11"/>
      <c r="F695" s="8"/>
      <c r="G695" s="63"/>
      <c r="H695" s="8"/>
      <c r="I695" s="9"/>
      <c r="J695" s="9"/>
      <c r="K695" s="101" t="str">
        <f t="shared" si="10"/>
        <v xml:space="preserve"> </v>
      </c>
      <c r="L695" s="87"/>
      <c r="M695" s="84"/>
      <c r="N695" s="84"/>
      <c r="O695" s="84"/>
    </row>
    <row r="696" spans="2:15" x14ac:dyDescent="0.25">
      <c r="B696" s="84"/>
      <c r="C696" s="88" t="str">
        <f>IF(COUNTIF($F$62:$F696,$F696)&gt;1,"Adiantada","")</f>
        <v/>
      </c>
      <c r="D696" s="100"/>
      <c r="E696" s="11"/>
      <c r="F696" s="8"/>
      <c r="G696" s="63"/>
      <c r="H696" s="8"/>
      <c r="I696" s="9"/>
      <c r="J696" s="9"/>
      <c r="K696" s="101" t="str">
        <f t="shared" si="10"/>
        <v xml:space="preserve"> </v>
      </c>
      <c r="L696" s="87"/>
      <c r="M696" s="84"/>
      <c r="N696" s="84"/>
      <c r="O696" s="84"/>
    </row>
    <row r="697" spans="2:15" x14ac:dyDescent="0.25">
      <c r="B697" s="84"/>
      <c r="C697" s="88" t="str">
        <f>IF(COUNTIF($F$62:$F697,$F697)&gt;1,"Adiantada","")</f>
        <v/>
      </c>
      <c r="D697" s="100"/>
      <c r="E697" s="11"/>
      <c r="F697" s="8"/>
      <c r="G697" s="63"/>
      <c r="H697" s="8"/>
      <c r="I697" s="9"/>
      <c r="J697" s="9"/>
      <c r="K697" s="101" t="str">
        <f t="shared" si="10"/>
        <v xml:space="preserve"> </v>
      </c>
      <c r="L697" s="87"/>
      <c r="M697" s="84"/>
      <c r="N697" s="84"/>
      <c r="O697" s="84"/>
    </row>
    <row r="698" spans="2:15" x14ac:dyDescent="0.25">
      <c r="B698" s="84"/>
      <c r="C698" s="88" t="str">
        <f>IF(COUNTIF($F$62:$F698,$F698)&gt;1,"Adiantada","")</f>
        <v/>
      </c>
      <c r="D698" s="100"/>
      <c r="E698" s="11"/>
      <c r="F698" s="8"/>
      <c r="G698" s="63"/>
      <c r="H698" s="8"/>
      <c r="I698" s="9"/>
      <c r="J698" s="9"/>
      <c r="K698" s="101" t="str">
        <f t="shared" si="10"/>
        <v xml:space="preserve"> </v>
      </c>
      <c r="L698" s="87"/>
      <c r="M698" s="84"/>
      <c r="N698" s="84"/>
      <c r="O698" s="84"/>
    </row>
    <row r="699" spans="2:15" x14ac:dyDescent="0.25">
      <c r="B699" s="84"/>
      <c r="C699" s="88" t="str">
        <f>IF(COUNTIF($F$62:$F699,$F699)&gt;1,"Adiantada","")</f>
        <v/>
      </c>
      <c r="D699" s="100"/>
      <c r="E699" s="11"/>
      <c r="F699" s="8"/>
      <c r="G699" s="63"/>
      <c r="H699" s="8"/>
      <c r="I699" s="9"/>
      <c r="J699" s="9"/>
      <c r="K699" s="101" t="str">
        <f t="shared" si="10"/>
        <v xml:space="preserve"> </v>
      </c>
      <c r="L699" s="87"/>
      <c r="M699" s="84"/>
      <c r="N699" s="84"/>
      <c r="O699" s="84"/>
    </row>
    <row r="700" spans="2:15" x14ac:dyDescent="0.25">
      <c r="B700" s="84"/>
      <c r="C700" s="88" t="str">
        <f>IF(COUNTIF($F$62:$F700,$F700)&gt;1,"Adiantada","")</f>
        <v/>
      </c>
      <c r="D700" s="100"/>
      <c r="E700" s="11"/>
      <c r="F700" s="8"/>
      <c r="G700" s="63"/>
      <c r="H700" s="8"/>
      <c r="I700" s="9"/>
      <c r="J700" s="9"/>
      <c r="K700" s="101" t="str">
        <f t="shared" si="10"/>
        <v xml:space="preserve"> </v>
      </c>
      <c r="L700" s="87"/>
      <c r="M700" s="84"/>
      <c r="N700" s="84"/>
      <c r="O700" s="84"/>
    </row>
    <row r="701" spans="2:15" x14ac:dyDescent="0.25">
      <c r="B701" s="84"/>
      <c r="C701" s="88" t="str">
        <f>IF(COUNTIF($F$62:$F701,$F701)&gt;1,"Adiantada","")</f>
        <v/>
      </c>
      <c r="D701" s="100"/>
      <c r="E701" s="11"/>
      <c r="F701" s="8"/>
      <c r="G701" s="63"/>
      <c r="H701" s="8"/>
      <c r="I701" s="9"/>
      <c r="J701" s="9"/>
      <c r="K701" s="101" t="str">
        <f t="shared" si="10"/>
        <v xml:space="preserve"> </v>
      </c>
      <c r="L701" s="87"/>
      <c r="M701" s="84"/>
      <c r="N701" s="84"/>
      <c r="O701" s="84"/>
    </row>
    <row r="702" spans="2:15" x14ac:dyDescent="0.25">
      <c r="B702" s="84"/>
      <c r="C702" s="88" t="str">
        <f>IF(COUNTIF($F$62:$F702,$F702)&gt;1,"Adiantada","")</f>
        <v/>
      </c>
      <c r="D702" s="100"/>
      <c r="E702" s="11"/>
      <c r="F702" s="8"/>
      <c r="G702" s="63"/>
      <c r="H702" s="8"/>
      <c r="I702" s="9"/>
      <c r="J702" s="9"/>
      <c r="K702" s="101" t="str">
        <f t="shared" si="10"/>
        <v xml:space="preserve"> </v>
      </c>
      <c r="L702" s="87"/>
      <c r="M702" s="84"/>
      <c r="N702" s="84"/>
      <c r="O702" s="84"/>
    </row>
    <row r="703" spans="2:15" x14ac:dyDescent="0.25">
      <c r="B703" s="84"/>
      <c r="C703" s="88" t="str">
        <f>IF(COUNTIF($F$62:$F703,$F703)&gt;1,"Adiantada","")</f>
        <v/>
      </c>
      <c r="D703" s="100"/>
      <c r="E703" s="11"/>
      <c r="F703" s="8"/>
      <c r="G703" s="63"/>
      <c r="H703" s="8"/>
      <c r="I703" s="9"/>
      <c r="J703" s="9"/>
      <c r="K703" s="101" t="str">
        <f t="shared" ref="K703:K766" si="11">IFERROR(IF($J703&lt;&gt;"",$H703/$J703," "),"")</f>
        <v xml:space="preserve"> </v>
      </c>
      <c r="L703" s="87"/>
      <c r="M703" s="84"/>
      <c r="N703" s="84"/>
      <c r="O703" s="84"/>
    </row>
    <row r="704" spans="2:15" x14ac:dyDescent="0.25">
      <c r="B704" s="84"/>
      <c r="C704" s="88" t="str">
        <f>IF(COUNTIF($F$62:$F704,$F704)&gt;1,"Adiantada","")</f>
        <v/>
      </c>
      <c r="D704" s="100"/>
      <c r="E704" s="11"/>
      <c r="F704" s="8"/>
      <c r="G704" s="63"/>
      <c r="H704" s="8"/>
      <c r="I704" s="9"/>
      <c r="J704" s="9"/>
      <c r="K704" s="101" t="str">
        <f t="shared" si="11"/>
        <v xml:space="preserve"> </v>
      </c>
      <c r="L704" s="87"/>
      <c r="M704" s="84"/>
      <c r="N704" s="84"/>
      <c r="O704" s="84"/>
    </row>
    <row r="705" spans="2:15" x14ac:dyDescent="0.25">
      <c r="B705" s="84"/>
      <c r="C705" s="88" t="str">
        <f>IF(COUNTIF($F$62:$F705,$F705)&gt;1,"Adiantada","")</f>
        <v/>
      </c>
      <c r="D705" s="100"/>
      <c r="E705" s="11"/>
      <c r="F705" s="8"/>
      <c r="G705" s="63"/>
      <c r="H705" s="8"/>
      <c r="I705" s="9"/>
      <c r="J705" s="9"/>
      <c r="K705" s="101" t="str">
        <f t="shared" si="11"/>
        <v xml:space="preserve"> </v>
      </c>
      <c r="L705" s="87"/>
      <c r="M705" s="84"/>
      <c r="N705" s="84"/>
      <c r="O705" s="84"/>
    </row>
    <row r="706" spans="2:15" x14ac:dyDescent="0.25">
      <c r="B706" s="84"/>
      <c r="C706" s="88" t="str">
        <f>IF(COUNTIF($F$62:$F706,$F706)&gt;1,"Adiantada","")</f>
        <v/>
      </c>
      <c r="D706" s="100"/>
      <c r="E706" s="11"/>
      <c r="F706" s="8"/>
      <c r="G706" s="63"/>
      <c r="H706" s="8"/>
      <c r="I706" s="9"/>
      <c r="J706" s="9"/>
      <c r="K706" s="101" t="str">
        <f t="shared" si="11"/>
        <v xml:space="preserve"> </v>
      </c>
      <c r="L706" s="87"/>
      <c r="M706" s="84"/>
      <c r="N706" s="84"/>
      <c r="O706" s="84"/>
    </row>
    <row r="707" spans="2:15" x14ac:dyDescent="0.25">
      <c r="B707" s="84"/>
      <c r="C707" s="88" t="str">
        <f>IF(COUNTIF($F$62:$F707,$F707)&gt;1,"Adiantada","")</f>
        <v/>
      </c>
      <c r="D707" s="100"/>
      <c r="E707" s="11"/>
      <c r="F707" s="8"/>
      <c r="G707" s="63"/>
      <c r="H707" s="8"/>
      <c r="I707" s="9"/>
      <c r="J707" s="9"/>
      <c r="K707" s="101" t="str">
        <f t="shared" si="11"/>
        <v xml:space="preserve"> </v>
      </c>
      <c r="L707" s="87"/>
      <c r="M707" s="84"/>
      <c r="N707" s="84"/>
      <c r="O707" s="84"/>
    </row>
    <row r="708" spans="2:15" x14ac:dyDescent="0.25">
      <c r="B708" s="84"/>
      <c r="C708" s="88" t="str">
        <f>IF(COUNTIF($F$62:$F708,$F708)&gt;1,"Adiantada","")</f>
        <v/>
      </c>
      <c r="D708" s="100"/>
      <c r="E708" s="11"/>
      <c r="F708" s="8"/>
      <c r="G708" s="63"/>
      <c r="H708" s="8"/>
      <c r="I708" s="9"/>
      <c r="J708" s="9"/>
      <c r="K708" s="101" t="str">
        <f t="shared" si="11"/>
        <v xml:space="preserve"> </v>
      </c>
      <c r="L708" s="87"/>
      <c r="M708" s="84"/>
      <c r="N708" s="84"/>
      <c r="O708" s="84"/>
    </row>
    <row r="709" spans="2:15" x14ac:dyDescent="0.25">
      <c r="B709" s="84"/>
      <c r="C709" s="88" t="str">
        <f>IF(COUNTIF($F$62:$F709,$F709)&gt;1,"Adiantada","")</f>
        <v/>
      </c>
      <c r="D709" s="100"/>
      <c r="E709" s="11"/>
      <c r="F709" s="8"/>
      <c r="G709" s="63"/>
      <c r="H709" s="8"/>
      <c r="I709" s="9"/>
      <c r="J709" s="9"/>
      <c r="K709" s="101" t="str">
        <f t="shared" si="11"/>
        <v xml:space="preserve"> </v>
      </c>
      <c r="L709" s="87"/>
      <c r="M709" s="84"/>
      <c r="N709" s="84"/>
      <c r="O709" s="84"/>
    </row>
    <row r="710" spans="2:15" x14ac:dyDescent="0.25">
      <c r="B710" s="84"/>
      <c r="C710" s="88" t="str">
        <f>IF(COUNTIF($F$62:$F710,$F710)&gt;1,"Adiantada","")</f>
        <v/>
      </c>
      <c r="D710" s="100"/>
      <c r="E710" s="11"/>
      <c r="F710" s="8"/>
      <c r="G710" s="63"/>
      <c r="H710" s="8"/>
      <c r="I710" s="9"/>
      <c r="J710" s="9"/>
      <c r="K710" s="101" t="str">
        <f t="shared" si="11"/>
        <v xml:space="preserve"> </v>
      </c>
      <c r="L710" s="87"/>
      <c r="M710" s="84"/>
      <c r="N710" s="84"/>
      <c r="O710" s="84"/>
    </row>
    <row r="711" spans="2:15" x14ac:dyDescent="0.25">
      <c r="B711" s="84"/>
      <c r="C711" s="88" t="str">
        <f>IF(COUNTIF($F$62:$F711,$F711)&gt;1,"Adiantada","")</f>
        <v/>
      </c>
      <c r="D711" s="100"/>
      <c r="E711" s="11"/>
      <c r="F711" s="8"/>
      <c r="G711" s="63"/>
      <c r="H711" s="8"/>
      <c r="I711" s="9"/>
      <c r="J711" s="9"/>
      <c r="K711" s="101" t="str">
        <f t="shared" si="11"/>
        <v xml:space="preserve"> </v>
      </c>
      <c r="L711" s="87"/>
      <c r="M711" s="84"/>
      <c r="N711" s="84"/>
      <c r="O711" s="84"/>
    </row>
    <row r="712" spans="2:15" x14ac:dyDescent="0.25">
      <c r="B712" s="84"/>
      <c r="C712" s="88" t="str">
        <f>IF(COUNTIF($F$62:$F712,$F712)&gt;1,"Adiantada","")</f>
        <v/>
      </c>
      <c r="D712" s="100"/>
      <c r="E712" s="11"/>
      <c r="F712" s="8"/>
      <c r="G712" s="63"/>
      <c r="H712" s="8"/>
      <c r="I712" s="9"/>
      <c r="J712" s="9"/>
      <c r="K712" s="101" t="str">
        <f t="shared" si="11"/>
        <v xml:space="preserve"> </v>
      </c>
      <c r="L712" s="87"/>
      <c r="M712" s="84"/>
      <c r="N712" s="84"/>
      <c r="O712" s="84"/>
    </row>
    <row r="713" spans="2:15" x14ac:dyDescent="0.25">
      <c r="B713" s="84"/>
      <c r="C713" s="88" t="str">
        <f>IF(COUNTIF($F$62:$F713,$F713)&gt;1,"Adiantada","")</f>
        <v/>
      </c>
      <c r="D713" s="100"/>
      <c r="E713" s="11"/>
      <c r="F713" s="8"/>
      <c r="G713" s="63"/>
      <c r="H713" s="8"/>
      <c r="I713" s="9"/>
      <c r="J713" s="9"/>
      <c r="K713" s="101" t="str">
        <f t="shared" si="11"/>
        <v xml:space="preserve"> </v>
      </c>
      <c r="L713" s="87"/>
      <c r="M713" s="84"/>
      <c r="N713" s="84"/>
      <c r="O713" s="84"/>
    </row>
    <row r="714" spans="2:15" x14ac:dyDescent="0.25">
      <c r="B714" s="84"/>
      <c r="C714" s="88" t="str">
        <f>IF(COUNTIF($F$62:$F714,$F714)&gt;1,"Adiantada","")</f>
        <v/>
      </c>
      <c r="D714" s="100"/>
      <c r="E714" s="11"/>
      <c r="F714" s="8"/>
      <c r="G714" s="63"/>
      <c r="H714" s="8"/>
      <c r="I714" s="9"/>
      <c r="J714" s="9"/>
      <c r="K714" s="101" t="str">
        <f t="shared" si="11"/>
        <v xml:space="preserve"> </v>
      </c>
      <c r="L714" s="87"/>
      <c r="M714" s="84"/>
      <c r="N714" s="84"/>
      <c r="O714" s="84"/>
    </row>
    <row r="715" spans="2:15" x14ac:dyDescent="0.25">
      <c r="B715" s="84"/>
      <c r="C715" s="88" t="str">
        <f>IF(COUNTIF($F$62:$F715,$F715)&gt;1,"Adiantada","")</f>
        <v/>
      </c>
      <c r="D715" s="100"/>
      <c r="E715" s="11"/>
      <c r="F715" s="8"/>
      <c r="G715" s="63"/>
      <c r="H715" s="8"/>
      <c r="I715" s="9"/>
      <c r="J715" s="9"/>
      <c r="K715" s="101" t="str">
        <f t="shared" si="11"/>
        <v xml:space="preserve"> </v>
      </c>
      <c r="L715" s="87"/>
      <c r="M715" s="84"/>
      <c r="N715" s="84"/>
      <c r="O715" s="84"/>
    </row>
    <row r="716" spans="2:15" x14ac:dyDescent="0.25">
      <c r="B716" s="84"/>
      <c r="C716" s="88" t="str">
        <f>IF(COUNTIF($F$62:$F716,$F716)&gt;1,"Adiantada","")</f>
        <v/>
      </c>
      <c r="D716" s="100"/>
      <c r="E716" s="11"/>
      <c r="F716" s="8"/>
      <c r="G716" s="63"/>
      <c r="H716" s="8"/>
      <c r="I716" s="9"/>
      <c r="J716" s="9"/>
      <c r="K716" s="101" t="str">
        <f t="shared" si="11"/>
        <v xml:space="preserve"> </v>
      </c>
      <c r="L716" s="87"/>
      <c r="M716" s="84"/>
      <c r="N716" s="84"/>
      <c r="O716" s="84"/>
    </row>
    <row r="717" spans="2:15" x14ac:dyDescent="0.25">
      <c r="B717" s="84"/>
      <c r="C717" s="88" t="str">
        <f>IF(COUNTIF($F$62:$F717,$F717)&gt;1,"Adiantada","")</f>
        <v/>
      </c>
      <c r="D717" s="100"/>
      <c r="E717" s="11"/>
      <c r="F717" s="8"/>
      <c r="G717" s="63"/>
      <c r="H717" s="8"/>
      <c r="I717" s="9"/>
      <c r="J717" s="9"/>
      <c r="K717" s="101" t="str">
        <f t="shared" si="11"/>
        <v xml:space="preserve"> </v>
      </c>
      <c r="L717" s="87"/>
      <c r="M717" s="84"/>
      <c r="N717" s="84"/>
      <c r="O717" s="84"/>
    </row>
    <row r="718" spans="2:15" x14ac:dyDescent="0.25">
      <c r="B718" s="84"/>
      <c r="C718" s="88" t="str">
        <f>IF(COUNTIF($F$62:$F718,$F718)&gt;1,"Adiantada","")</f>
        <v/>
      </c>
      <c r="D718" s="100"/>
      <c r="E718" s="11"/>
      <c r="F718" s="8"/>
      <c r="G718" s="63"/>
      <c r="H718" s="8"/>
      <c r="I718" s="9"/>
      <c r="J718" s="9"/>
      <c r="K718" s="101" t="str">
        <f t="shared" si="11"/>
        <v xml:space="preserve"> </v>
      </c>
      <c r="L718" s="87"/>
      <c r="M718" s="84"/>
      <c r="N718" s="84"/>
      <c r="O718" s="84"/>
    </row>
    <row r="719" spans="2:15" x14ac:dyDescent="0.25">
      <c r="B719" s="84"/>
      <c r="C719" s="88" t="str">
        <f>IF(COUNTIF($F$62:$F719,$F719)&gt;1,"Adiantada","")</f>
        <v/>
      </c>
      <c r="D719" s="100"/>
      <c r="E719" s="11"/>
      <c r="F719" s="8"/>
      <c r="G719" s="63"/>
      <c r="H719" s="8"/>
      <c r="I719" s="9"/>
      <c r="J719" s="9"/>
      <c r="K719" s="101" t="str">
        <f t="shared" si="11"/>
        <v xml:space="preserve"> </v>
      </c>
      <c r="L719" s="87"/>
      <c r="M719" s="84"/>
      <c r="N719" s="84"/>
      <c r="O719" s="84"/>
    </row>
    <row r="720" spans="2:15" x14ac:dyDescent="0.25">
      <c r="B720" s="84"/>
      <c r="C720" s="88" t="str">
        <f>IF(COUNTIF($F$62:$F720,$F720)&gt;1,"Adiantada","")</f>
        <v/>
      </c>
      <c r="D720" s="100"/>
      <c r="E720" s="11"/>
      <c r="F720" s="8"/>
      <c r="G720" s="63"/>
      <c r="H720" s="8"/>
      <c r="I720" s="9"/>
      <c r="J720" s="9"/>
      <c r="K720" s="101" t="str">
        <f t="shared" si="11"/>
        <v xml:space="preserve"> </v>
      </c>
      <c r="L720" s="87"/>
      <c r="M720" s="84"/>
      <c r="N720" s="84"/>
      <c r="O720" s="84"/>
    </row>
    <row r="721" spans="2:15" x14ac:dyDescent="0.25">
      <c r="B721" s="84"/>
      <c r="C721" s="88" t="str">
        <f>IF(COUNTIF($F$62:$F721,$F721)&gt;1,"Adiantada","")</f>
        <v/>
      </c>
      <c r="D721" s="100"/>
      <c r="E721" s="11"/>
      <c r="F721" s="8"/>
      <c r="G721" s="63"/>
      <c r="H721" s="8"/>
      <c r="I721" s="9"/>
      <c r="J721" s="9"/>
      <c r="K721" s="101" t="str">
        <f t="shared" si="11"/>
        <v xml:space="preserve"> </v>
      </c>
      <c r="L721" s="87"/>
      <c r="M721" s="84"/>
      <c r="N721" s="84"/>
      <c r="O721" s="84"/>
    </row>
    <row r="722" spans="2:15" x14ac:dyDescent="0.25">
      <c r="B722" s="84"/>
      <c r="C722" s="88" t="str">
        <f>IF(COUNTIF($F$62:$F722,$F722)&gt;1,"Adiantada","")</f>
        <v/>
      </c>
      <c r="D722" s="100"/>
      <c r="E722" s="11"/>
      <c r="F722" s="8"/>
      <c r="G722" s="63"/>
      <c r="H722" s="8"/>
      <c r="I722" s="9"/>
      <c r="J722" s="9"/>
      <c r="K722" s="101" t="str">
        <f t="shared" si="11"/>
        <v xml:space="preserve"> </v>
      </c>
      <c r="L722" s="87"/>
      <c r="M722" s="84"/>
      <c r="N722" s="84"/>
      <c r="O722" s="84"/>
    </row>
    <row r="723" spans="2:15" x14ac:dyDescent="0.25">
      <c r="B723" s="84"/>
      <c r="C723" s="88" t="str">
        <f>IF(COUNTIF($F$62:$F723,$F723)&gt;1,"Adiantada","")</f>
        <v/>
      </c>
      <c r="D723" s="100"/>
      <c r="E723" s="11"/>
      <c r="F723" s="8"/>
      <c r="G723" s="63"/>
      <c r="H723" s="8"/>
      <c r="I723" s="9"/>
      <c r="J723" s="9"/>
      <c r="K723" s="101" t="str">
        <f t="shared" si="11"/>
        <v xml:space="preserve"> </v>
      </c>
      <c r="L723" s="87"/>
      <c r="M723" s="84"/>
      <c r="N723" s="84"/>
      <c r="O723" s="84"/>
    </row>
    <row r="724" spans="2:15" x14ac:dyDescent="0.25">
      <c r="B724" s="84"/>
      <c r="C724" s="88" t="str">
        <f>IF(COUNTIF($F$62:$F724,$F724)&gt;1,"Adiantada","")</f>
        <v/>
      </c>
      <c r="D724" s="100"/>
      <c r="E724" s="11"/>
      <c r="F724" s="8"/>
      <c r="G724" s="63"/>
      <c r="H724" s="8"/>
      <c r="I724" s="9"/>
      <c r="J724" s="9"/>
      <c r="K724" s="101" t="str">
        <f t="shared" si="11"/>
        <v xml:space="preserve"> </v>
      </c>
      <c r="L724" s="87"/>
      <c r="M724" s="84"/>
      <c r="N724" s="84"/>
      <c r="O724" s="84"/>
    </row>
    <row r="725" spans="2:15" x14ac:dyDescent="0.25">
      <c r="B725" s="84"/>
      <c r="C725" s="88" t="str">
        <f>IF(COUNTIF($F$62:$F725,$F725)&gt;1,"Adiantada","")</f>
        <v/>
      </c>
      <c r="D725" s="100"/>
      <c r="E725" s="11"/>
      <c r="F725" s="8"/>
      <c r="G725" s="63"/>
      <c r="H725" s="8"/>
      <c r="I725" s="9"/>
      <c r="J725" s="9"/>
      <c r="K725" s="101" t="str">
        <f t="shared" si="11"/>
        <v xml:space="preserve"> </v>
      </c>
      <c r="L725" s="87"/>
      <c r="M725" s="84"/>
      <c r="N725" s="84"/>
      <c r="O725" s="84"/>
    </row>
    <row r="726" spans="2:15" x14ac:dyDescent="0.25">
      <c r="B726" s="84"/>
      <c r="C726" s="88" t="str">
        <f>IF(COUNTIF($F$62:$F726,$F726)&gt;1,"Adiantada","")</f>
        <v/>
      </c>
      <c r="D726" s="100"/>
      <c r="E726" s="11"/>
      <c r="F726" s="8"/>
      <c r="G726" s="63"/>
      <c r="H726" s="8"/>
      <c r="I726" s="9"/>
      <c r="J726" s="9"/>
      <c r="K726" s="101" t="str">
        <f t="shared" si="11"/>
        <v xml:space="preserve"> </v>
      </c>
      <c r="L726" s="87"/>
      <c r="M726" s="84"/>
      <c r="N726" s="84"/>
      <c r="O726" s="84"/>
    </row>
    <row r="727" spans="2:15" x14ac:dyDescent="0.25">
      <c r="B727" s="84"/>
      <c r="C727" s="88" t="str">
        <f>IF(COUNTIF($F$62:$F727,$F727)&gt;1,"Adiantada","")</f>
        <v/>
      </c>
      <c r="D727" s="100"/>
      <c r="E727" s="11"/>
      <c r="F727" s="8"/>
      <c r="G727" s="63"/>
      <c r="H727" s="8"/>
      <c r="I727" s="9"/>
      <c r="J727" s="9"/>
      <c r="K727" s="101" t="str">
        <f t="shared" si="11"/>
        <v xml:space="preserve"> </v>
      </c>
      <c r="L727" s="87"/>
      <c r="M727" s="84"/>
      <c r="N727" s="84"/>
      <c r="O727" s="84"/>
    </row>
    <row r="728" spans="2:15" x14ac:dyDescent="0.25">
      <c r="B728" s="84"/>
      <c r="C728" s="88" t="str">
        <f>IF(COUNTIF($F$62:$F728,$F728)&gt;1,"Adiantada","")</f>
        <v/>
      </c>
      <c r="D728" s="100"/>
      <c r="E728" s="11"/>
      <c r="F728" s="8"/>
      <c r="G728" s="63"/>
      <c r="H728" s="8"/>
      <c r="I728" s="9"/>
      <c r="J728" s="9"/>
      <c r="K728" s="101" t="str">
        <f t="shared" si="11"/>
        <v xml:space="preserve"> </v>
      </c>
      <c r="L728" s="87"/>
      <c r="M728" s="84"/>
      <c r="N728" s="84"/>
      <c r="O728" s="84"/>
    </row>
    <row r="729" spans="2:15" x14ac:dyDescent="0.25">
      <c r="B729" s="84"/>
      <c r="C729" s="88" t="str">
        <f>IF(COUNTIF($F$62:$F729,$F729)&gt;1,"Adiantada","")</f>
        <v/>
      </c>
      <c r="D729" s="100"/>
      <c r="E729" s="11"/>
      <c r="F729" s="8"/>
      <c r="G729" s="63"/>
      <c r="H729" s="8"/>
      <c r="I729" s="9"/>
      <c r="J729" s="9"/>
      <c r="K729" s="101" t="str">
        <f t="shared" si="11"/>
        <v xml:space="preserve"> </v>
      </c>
      <c r="L729" s="87"/>
      <c r="M729" s="84"/>
      <c r="N729" s="84"/>
      <c r="O729" s="84"/>
    </row>
    <row r="730" spans="2:15" x14ac:dyDescent="0.25">
      <c r="B730" s="84"/>
      <c r="C730" s="88" t="str">
        <f>IF(COUNTIF($F$62:$F730,$F730)&gt;1,"Adiantada","")</f>
        <v/>
      </c>
      <c r="D730" s="100"/>
      <c r="E730" s="11"/>
      <c r="F730" s="8"/>
      <c r="G730" s="63"/>
      <c r="H730" s="8"/>
      <c r="I730" s="9"/>
      <c r="J730" s="9"/>
      <c r="K730" s="101" t="str">
        <f t="shared" si="11"/>
        <v xml:space="preserve"> </v>
      </c>
      <c r="L730" s="87"/>
      <c r="M730" s="84"/>
      <c r="N730" s="84"/>
      <c r="O730" s="84"/>
    </row>
    <row r="731" spans="2:15" x14ac:dyDescent="0.25">
      <c r="B731" s="84"/>
      <c r="C731" s="88" t="str">
        <f>IF(COUNTIF($F$62:$F731,$F731)&gt;1,"Adiantada","")</f>
        <v/>
      </c>
      <c r="D731" s="100"/>
      <c r="E731" s="11"/>
      <c r="F731" s="8"/>
      <c r="G731" s="63"/>
      <c r="H731" s="8"/>
      <c r="I731" s="9"/>
      <c r="J731" s="9"/>
      <c r="K731" s="101" t="str">
        <f t="shared" si="11"/>
        <v xml:space="preserve"> </v>
      </c>
      <c r="L731" s="87"/>
      <c r="M731" s="84"/>
      <c r="N731" s="84"/>
      <c r="O731" s="84"/>
    </row>
    <row r="732" spans="2:15" x14ac:dyDescent="0.25">
      <c r="B732" s="84"/>
      <c r="C732" s="88" t="str">
        <f>IF(COUNTIF($F$62:$F732,$F732)&gt;1,"Adiantada","")</f>
        <v/>
      </c>
      <c r="D732" s="100"/>
      <c r="E732" s="11"/>
      <c r="F732" s="8"/>
      <c r="G732" s="63"/>
      <c r="H732" s="8"/>
      <c r="I732" s="9"/>
      <c r="J732" s="9"/>
      <c r="K732" s="101" t="str">
        <f t="shared" si="11"/>
        <v xml:space="preserve"> </v>
      </c>
      <c r="L732" s="87"/>
      <c r="M732" s="84"/>
      <c r="N732" s="84"/>
      <c r="O732" s="84"/>
    </row>
    <row r="733" spans="2:15" x14ac:dyDescent="0.25">
      <c r="B733" s="84"/>
      <c r="C733" s="88" t="str">
        <f>IF(COUNTIF($F$62:$F733,$F733)&gt;1,"Adiantada","")</f>
        <v/>
      </c>
      <c r="D733" s="100"/>
      <c r="E733" s="11"/>
      <c r="F733" s="8"/>
      <c r="G733" s="63"/>
      <c r="H733" s="8"/>
      <c r="I733" s="9"/>
      <c r="J733" s="9"/>
      <c r="K733" s="101" t="str">
        <f t="shared" si="11"/>
        <v xml:space="preserve"> </v>
      </c>
      <c r="L733" s="87"/>
      <c r="M733" s="84"/>
      <c r="N733" s="84"/>
      <c r="O733" s="84"/>
    </row>
    <row r="734" spans="2:15" x14ac:dyDescent="0.25">
      <c r="B734" s="84"/>
      <c r="C734" s="88" t="str">
        <f>IF(COUNTIF($F$62:$F734,$F734)&gt;1,"Adiantada","")</f>
        <v/>
      </c>
      <c r="D734" s="100"/>
      <c r="E734" s="11"/>
      <c r="F734" s="8"/>
      <c r="G734" s="63"/>
      <c r="H734" s="8"/>
      <c r="I734" s="9"/>
      <c r="J734" s="9"/>
      <c r="K734" s="101" t="str">
        <f t="shared" si="11"/>
        <v xml:space="preserve"> </v>
      </c>
      <c r="L734" s="87"/>
      <c r="M734" s="84"/>
      <c r="N734" s="84"/>
      <c r="O734" s="84"/>
    </row>
    <row r="735" spans="2:15" x14ac:dyDescent="0.25">
      <c r="B735" s="84"/>
      <c r="C735" s="88" t="str">
        <f>IF(COUNTIF($F$62:$F735,$F735)&gt;1,"Adiantada","")</f>
        <v/>
      </c>
      <c r="D735" s="100"/>
      <c r="E735" s="11"/>
      <c r="F735" s="8"/>
      <c r="G735" s="63"/>
      <c r="H735" s="8"/>
      <c r="I735" s="9"/>
      <c r="J735" s="9"/>
      <c r="K735" s="101" t="str">
        <f t="shared" si="11"/>
        <v xml:space="preserve"> </v>
      </c>
      <c r="L735" s="87"/>
      <c r="M735" s="84"/>
      <c r="N735" s="84"/>
      <c r="O735" s="84"/>
    </row>
    <row r="736" spans="2:15" x14ac:dyDescent="0.25">
      <c r="B736" s="84"/>
      <c r="C736" s="88" t="str">
        <f>IF(COUNTIF($F$62:$F736,$F736)&gt;1,"Adiantada","")</f>
        <v/>
      </c>
      <c r="D736" s="100"/>
      <c r="E736" s="11"/>
      <c r="F736" s="8"/>
      <c r="G736" s="63"/>
      <c r="H736" s="8"/>
      <c r="I736" s="9"/>
      <c r="J736" s="9"/>
      <c r="K736" s="101" t="str">
        <f t="shared" si="11"/>
        <v xml:space="preserve"> </v>
      </c>
      <c r="L736" s="87"/>
      <c r="M736" s="84"/>
      <c r="N736" s="84"/>
      <c r="O736" s="84"/>
    </row>
    <row r="737" spans="2:15" x14ac:dyDescent="0.25">
      <c r="B737" s="84"/>
      <c r="C737" s="88" t="str">
        <f>IF(COUNTIF($F$62:$F737,$F737)&gt;1,"Adiantada","")</f>
        <v/>
      </c>
      <c r="D737" s="100"/>
      <c r="E737" s="11"/>
      <c r="F737" s="8"/>
      <c r="G737" s="63"/>
      <c r="H737" s="8"/>
      <c r="I737" s="9"/>
      <c r="J737" s="9"/>
      <c r="K737" s="101" t="str">
        <f t="shared" si="11"/>
        <v xml:space="preserve"> </v>
      </c>
      <c r="L737" s="87"/>
      <c r="M737" s="84"/>
      <c r="N737" s="84"/>
      <c r="O737" s="84"/>
    </row>
    <row r="738" spans="2:15" x14ac:dyDescent="0.25">
      <c r="B738" s="84"/>
      <c r="C738" s="88" t="str">
        <f>IF(COUNTIF($F$62:$F738,$F738)&gt;1,"Adiantada","")</f>
        <v/>
      </c>
      <c r="D738" s="100"/>
      <c r="E738" s="11"/>
      <c r="F738" s="8"/>
      <c r="G738" s="63"/>
      <c r="H738" s="8"/>
      <c r="I738" s="9"/>
      <c r="J738" s="9"/>
      <c r="K738" s="101" t="str">
        <f t="shared" si="11"/>
        <v xml:space="preserve"> </v>
      </c>
      <c r="L738" s="87"/>
      <c r="M738" s="84"/>
      <c r="N738" s="84"/>
      <c r="O738" s="84"/>
    </row>
    <row r="739" spans="2:15" x14ac:dyDescent="0.25">
      <c r="B739" s="84"/>
      <c r="C739" s="88" t="str">
        <f>IF(COUNTIF($F$62:$F739,$F739)&gt;1,"Adiantada","")</f>
        <v/>
      </c>
      <c r="D739" s="100"/>
      <c r="E739" s="11"/>
      <c r="F739" s="8"/>
      <c r="G739" s="63"/>
      <c r="H739" s="8"/>
      <c r="I739" s="9"/>
      <c r="J739" s="9"/>
      <c r="K739" s="101" t="str">
        <f t="shared" si="11"/>
        <v xml:space="preserve"> </v>
      </c>
      <c r="L739" s="87"/>
      <c r="M739" s="84"/>
      <c r="N739" s="84"/>
      <c r="O739" s="84"/>
    </row>
    <row r="740" spans="2:15" x14ac:dyDescent="0.25">
      <c r="B740" s="84"/>
      <c r="C740" s="88" t="str">
        <f>IF(COUNTIF($F$62:$F740,$F740)&gt;1,"Adiantada","")</f>
        <v/>
      </c>
      <c r="D740" s="100"/>
      <c r="E740" s="11"/>
      <c r="F740" s="8"/>
      <c r="G740" s="63"/>
      <c r="H740" s="8"/>
      <c r="I740" s="9"/>
      <c r="J740" s="9"/>
      <c r="K740" s="101" t="str">
        <f t="shared" si="11"/>
        <v xml:space="preserve"> </v>
      </c>
      <c r="L740" s="87"/>
      <c r="M740" s="84"/>
      <c r="N740" s="84"/>
      <c r="O740" s="84"/>
    </row>
    <row r="741" spans="2:15" x14ac:dyDescent="0.25">
      <c r="B741" s="84"/>
      <c r="C741" s="88" t="str">
        <f>IF(COUNTIF($F$62:$F741,$F741)&gt;1,"Adiantada","")</f>
        <v/>
      </c>
      <c r="D741" s="100"/>
      <c r="E741" s="11"/>
      <c r="F741" s="8"/>
      <c r="G741" s="63"/>
      <c r="H741" s="8"/>
      <c r="I741" s="9"/>
      <c r="J741" s="9"/>
      <c r="K741" s="101" t="str">
        <f t="shared" si="11"/>
        <v xml:space="preserve"> </v>
      </c>
      <c r="L741" s="87"/>
      <c r="M741" s="84"/>
      <c r="N741" s="84"/>
      <c r="O741" s="84"/>
    </row>
    <row r="742" spans="2:15" x14ac:dyDescent="0.25">
      <c r="B742" s="84"/>
      <c r="C742" s="88" t="str">
        <f>IF(COUNTIF($F$62:$F742,$F742)&gt;1,"Adiantada","")</f>
        <v/>
      </c>
      <c r="D742" s="100"/>
      <c r="E742" s="11"/>
      <c r="F742" s="8"/>
      <c r="G742" s="63"/>
      <c r="H742" s="8"/>
      <c r="I742" s="9"/>
      <c r="J742" s="9"/>
      <c r="K742" s="101" t="str">
        <f t="shared" si="11"/>
        <v xml:space="preserve"> </v>
      </c>
      <c r="L742" s="87"/>
      <c r="M742" s="84"/>
      <c r="N742" s="84"/>
      <c r="O742" s="84"/>
    </row>
    <row r="743" spans="2:15" x14ac:dyDescent="0.25">
      <c r="B743" s="84"/>
      <c r="C743" s="88" t="str">
        <f>IF(COUNTIF($F$62:$F743,$F743)&gt;1,"Adiantada","")</f>
        <v/>
      </c>
      <c r="D743" s="100"/>
      <c r="E743" s="11"/>
      <c r="F743" s="8"/>
      <c r="G743" s="63"/>
      <c r="H743" s="8"/>
      <c r="I743" s="9"/>
      <c r="J743" s="9"/>
      <c r="K743" s="101" t="str">
        <f t="shared" si="11"/>
        <v xml:space="preserve"> </v>
      </c>
      <c r="L743" s="87"/>
      <c r="M743" s="84"/>
      <c r="N743" s="84"/>
      <c r="O743" s="84"/>
    </row>
    <row r="744" spans="2:15" x14ac:dyDescent="0.25">
      <c r="B744" s="84"/>
      <c r="C744" s="88" t="str">
        <f>IF(COUNTIF($F$62:$F744,$F744)&gt;1,"Adiantada","")</f>
        <v/>
      </c>
      <c r="D744" s="100"/>
      <c r="E744" s="11"/>
      <c r="F744" s="8"/>
      <c r="G744" s="63"/>
      <c r="H744" s="8"/>
      <c r="I744" s="9"/>
      <c r="J744" s="9"/>
      <c r="K744" s="101" t="str">
        <f t="shared" si="11"/>
        <v xml:space="preserve"> </v>
      </c>
      <c r="L744" s="87"/>
      <c r="M744" s="84"/>
      <c r="N744" s="84"/>
      <c r="O744" s="84"/>
    </row>
    <row r="745" spans="2:15" x14ac:dyDescent="0.25">
      <c r="B745" s="84"/>
      <c r="C745" s="88" t="str">
        <f>IF(COUNTIF($F$62:$F745,$F745)&gt;1,"Adiantada","")</f>
        <v/>
      </c>
      <c r="D745" s="100"/>
      <c r="E745" s="11"/>
      <c r="F745" s="8"/>
      <c r="G745" s="63"/>
      <c r="H745" s="8"/>
      <c r="I745" s="9"/>
      <c r="J745" s="9"/>
      <c r="K745" s="101" t="str">
        <f t="shared" si="11"/>
        <v xml:space="preserve"> </v>
      </c>
      <c r="L745" s="87"/>
      <c r="M745" s="84"/>
      <c r="N745" s="84"/>
      <c r="O745" s="84"/>
    </row>
    <row r="746" spans="2:15" x14ac:dyDescent="0.25">
      <c r="B746" s="84"/>
      <c r="C746" s="88" t="str">
        <f>IF(COUNTIF($F$62:$F746,$F746)&gt;1,"Adiantada","")</f>
        <v/>
      </c>
      <c r="D746" s="100"/>
      <c r="E746" s="11"/>
      <c r="F746" s="8"/>
      <c r="G746" s="63"/>
      <c r="H746" s="8"/>
      <c r="I746" s="9"/>
      <c r="J746" s="9"/>
      <c r="K746" s="101" t="str">
        <f t="shared" si="11"/>
        <v xml:space="preserve"> </v>
      </c>
      <c r="L746" s="87"/>
      <c r="M746" s="84"/>
      <c r="N746" s="84"/>
      <c r="O746" s="84"/>
    </row>
    <row r="747" spans="2:15" x14ac:dyDescent="0.25">
      <c r="B747" s="84"/>
      <c r="C747" s="88" t="str">
        <f>IF(COUNTIF($F$62:$F747,$F747)&gt;1,"Adiantada","")</f>
        <v/>
      </c>
      <c r="D747" s="100"/>
      <c r="E747" s="11"/>
      <c r="F747" s="8"/>
      <c r="G747" s="63"/>
      <c r="H747" s="8"/>
      <c r="I747" s="9"/>
      <c r="J747" s="9"/>
      <c r="K747" s="101" t="str">
        <f t="shared" si="11"/>
        <v xml:space="preserve"> </v>
      </c>
      <c r="L747" s="87"/>
      <c r="M747" s="84"/>
      <c r="N747" s="84"/>
      <c r="O747" s="84"/>
    </row>
    <row r="748" spans="2:15" x14ac:dyDescent="0.25">
      <c r="B748" s="84"/>
      <c r="C748" s="88" t="str">
        <f>IF(COUNTIF($F$62:$F748,$F748)&gt;1,"Adiantada","")</f>
        <v/>
      </c>
      <c r="D748" s="100"/>
      <c r="E748" s="11"/>
      <c r="F748" s="8"/>
      <c r="G748" s="63"/>
      <c r="H748" s="8"/>
      <c r="I748" s="9"/>
      <c r="J748" s="9"/>
      <c r="K748" s="101" t="str">
        <f t="shared" si="11"/>
        <v xml:space="preserve"> </v>
      </c>
      <c r="L748" s="87"/>
      <c r="M748" s="84"/>
      <c r="N748" s="84"/>
      <c r="O748" s="84"/>
    </row>
    <row r="749" spans="2:15" x14ac:dyDescent="0.25">
      <c r="B749" s="84"/>
      <c r="C749" s="88" t="str">
        <f>IF(COUNTIF($F$62:$F749,$F749)&gt;1,"Adiantada","")</f>
        <v/>
      </c>
      <c r="D749" s="100"/>
      <c r="E749" s="11"/>
      <c r="F749" s="8"/>
      <c r="G749" s="63"/>
      <c r="H749" s="8"/>
      <c r="I749" s="9"/>
      <c r="J749" s="9"/>
      <c r="K749" s="101" t="str">
        <f t="shared" si="11"/>
        <v xml:space="preserve"> </v>
      </c>
      <c r="L749" s="87"/>
      <c r="M749" s="84"/>
      <c r="N749" s="84"/>
      <c r="O749" s="84"/>
    </row>
    <row r="750" spans="2:15" x14ac:dyDescent="0.25">
      <c r="B750" s="84"/>
      <c r="C750" s="88" t="str">
        <f>IF(COUNTIF($F$62:$F750,$F750)&gt;1,"Adiantada","")</f>
        <v/>
      </c>
      <c r="D750" s="100"/>
      <c r="E750" s="11"/>
      <c r="F750" s="8"/>
      <c r="G750" s="63"/>
      <c r="H750" s="8"/>
      <c r="I750" s="9"/>
      <c r="J750" s="9"/>
      <c r="K750" s="101" t="str">
        <f t="shared" si="11"/>
        <v xml:space="preserve"> </v>
      </c>
      <c r="L750" s="87"/>
      <c r="M750" s="84"/>
      <c r="N750" s="84"/>
      <c r="O750" s="84"/>
    </row>
    <row r="751" spans="2:15" x14ac:dyDescent="0.25">
      <c r="B751" s="84"/>
      <c r="C751" s="88" t="str">
        <f>IF(COUNTIF($F$62:$F751,$F751)&gt;1,"Adiantada","")</f>
        <v/>
      </c>
      <c r="D751" s="100"/>
      <c r="E751" s="11"/>
      <c r="F751" s="8"/>
      <c r="G751" s="63"/>
      <c r="H751" s="8"/>
      <c r="I751" s="9"/>
      <c r="J751" s="9"/>
      <c r="K751" s="101" t="str">
        <f t="shared" si="11"/>
        <v xml:space="preserve"> </v>
      </c>
      <c r="L751" s="87"/>
      <c r="M751" s="84"/>
      <c r="N751" s="84"/>
      <c r="O751" s="84"/>
    </row>
    <row r="752" spans="2:15" x14ac:dyDescent="0.25">
      <c r="B752" s="84"/>
      <c r="C752" s="88" t="str">
        <f>IF(COUNTIF($F$62:$F752,$F752)&gt;1,"Adiantada","")</f>
        <v/>
      </c>
      <c r="D752" s="100"/>
      <c r="E752" s="11"/>
      <c r="F752" s="8"/>
      <c r="G752" s="63"/>
      <c r="H752" s="8"/>
      <c r="I752" s="9"/>
      <c r="J752" s="9"/>
      <c r="K752" s="101" t="str">
        <f t="shared" si="11"/>
        <v xml:space="preserve"> </v>
      </c>
      <c r="L752" s="87"/>
      <c r="M752" s="84"/>
      <c r="N752" s="84"/>
      <c r="O752" s="84"/>
    </row>
    <row r="753" spans="2:15" x14ac:dyDescent="0.25">
      <c r="B753" s="84"/>
      <c r="C753" s="88" t="str">
        <f>IF(COUNTIF($F$62:$F753,$F753)&gt;1,"Adiantada","")</f>
        <v/>
      </c>
      <c r="D753" s="100"/>
      <c r="E753" s="11"/>
      <c r="F753" s="8"/>
      <c r="G753" s="63"/>
      <c r="H753" s="8"/>
      <c r="I753" s="9"/>
      <c r="J753" s="9"/>
      <c r="K753" s="101" t="str">
        <f t="shared" si="11"/>
        <v xml:space="preserve"> </v>
      </c>
      <c r="L753" s="87"/>
      <c r="M753" s="84"/>
      <c r="N753" s="84"/>
      <c r="O753" s="84"/>
    </row>
    <row r="754" spans="2:15" x14ac:dyDescent="0.25">
      <c r="B754" s="84"/>
      <c r="C754" s="88" t="str">
        <f>IF(COUNTIF($F$62:$F754,$F754)&gt;1,"Adiantada","")</f>
        <v/>
      </c>
      <c r="D754" s="100"/>
      <c r="E754" s="11"/>
      <c r="F754" s="8"/>
      <c r="G754" s="63"/>
      <c r="H754" s="8"/>
      <c r="I754" s="9"/>
      <c r="J754" s="9"/>
      <c r="K754" s="101" t="str">
        <f t="shared" si="11"/>
        <v xml:space="preserve"> </v>
      </c>
      <c r="L754" s="87"/>
      <c r="M754" s="84"/>
      <c r="N754" s="84"/>
      <c r="O754" s="84"/>
    </row>
    <row r="755" spans="2:15" x14ac:dyDescent="0.25">
      <c r="B755" s="84"/>
      <c r="C755" s="88" t="str">
        <f>IF(COUNTIF($F$62:$F755,$F755)&gt;1,"Adiantada","")</f>
        <v/>
      </c>
      <c r="D755" s="100"/>
      <c r="E755" s="11"/>
      <c r="F755" s="8"/>
      <c r="G755" s="63"/>
      <c r="H755" s="8"/>
      <c r="I755" s="9"/>
      <c r="J755" s="9"/>
      <c r="K755" s="101" t="str">
        <f t="shared" si="11"/>
        <v xml:space="preserve"> </v>
      </c>
      <c r="L755" s="87"/>
      <c r="M755" s="84"/>
      <c r="N755" s="84"/>
      <c r="O755" s="84"/>
    </row>
    <row r="756" spans="2:15" x14ac:dyDescent="0.25">
      <c r="B756" s="84"/>
      <c r="C756" s="88" t="str">
        <f>IF(COUNTIF($F$62:$F756,$F756)&gt;1,"Adiantada","")</f>
        <v/>
      </c>
      <c r="D756" s="100"/>
      <c r="E756" s="11"/>
      <c r="F756" s="8"/>
      <c r="G756" s="63"/>
      <c r="H756" s="8"/>
      <c r="I756" s="9"/>
      <c r="J756" s="9"/>
      <c r="K756" s="101" t="str">
        <f t="shared" si="11"/>
        <v xml:space="preserve"> </v>
      </c>
      <c r="L756" s="87"/>
      <c r="M756" s="84"/>
      <c r="N756" s="84"/>
      <c r="O756" s="84"/>
    </row>
    <row r="757" spans="2:15" x14ac:dyDescent="0.25">
      <c r="B757" s="84"/>
      <c r="C757" s="88" t="str">
        <f>IF(COUNTIF($F$62:$F757,$F757)&gt;1,"Adiantada","")</f>
        <v/>
      </c>
      <c r="D757" s="100"/>
      <c r="E757" s="11"/>
      <c r="F757" s="8"/>
      <c r="G757" s="63"/>
      <c r="H757" s="8"/>
      <c r="I757" s="9"/>
      <c r="J757" s="9"/>
      <c r="K757" s="101" t="str">
        <f t="shared" si="11"/>
        <v xml:space="preserve"> </v>
      </c>
      <c r="L757" s="87"/>
      <c r="M757" s="84"/>
      <c r="N757" s="84"/>
      <c r="O757" s="84"/>
    </row>
    <row r="758" spans="2:15" x14ac:dyDescent="0.25">
      <c r="B758" s="84"/>
      <c r="C758" s="88" t="str">
        <f>IF(COUNTIF($F$62:$F758,$F758)&gt;1,"Adiantada","")</f>
        <v/>
      </c>
      <c r="D758" s="100"/>
      <c r="E758" s="11"/>
      <c r="F758" s="8"/>
      <c r="G758" s="63"/>
      <c r="H758" s="8"/>
      <c r="I758" s="9"/>
      <c r="J758" s="9"/>
      <c r="K758" s="101" t="str">
        <f t="shared" si="11"/>
        <v xml:space="preserve"> </v>
      </c>
      <c r="L758" s="87"/>
      <c r="M758" s="84"/>
      <c r="N758" s="84"/>
      <c r="O758" s="84"/>
    </row>
    <row r="759" spans="2:15" x14ac:dyDescent="0.25">
      <c r="B759" s="84"/>
      <c r="C759" s="88" t="str">
        <f>IF(COUNTIF($F$62:$F759,$F759)&gt;1,"Adiantada","")</f>
        <v/>
      </c>
      <c r="D759" s="100"/>
      <c r="E759" s="11"/>
      <c r="F759" s="8"/>
      <c r="G759" s="63"/>
      <c r="H759" s="8"/>
      <c r="I759" s="9"/>
      <c r="J759" s="9"/>
      <c r="K759" s="101" t="str">
        <f t="shared" si="11"/>
        <v xml:space="preserve"> </v>
      </c>
      <c r="L759" s="87"/>
      <c r="M759" s="84"/>
      <c r="N759" s="84"/>
      <c r="O759" s="84"/>
    </row>
    <row r="760" spans="2:15" x14ac:dyDescent="0.25">
      <c r="B760" s="84"/>
      <c r="C760" s="88" t="str">
        <f>IF(COUNTIF($F$62:$F760,$F760)&gt;1,"Adiantada","")</f>
        <v/>
      </c>
      <c r="D760" s="100"/>
      <c r="E760" s="11"/>
      <c r="F760" s="8"/>
      <c r="G760" s="63"/>
      <c r="H760" s="8"/>
      <c r="I760" s="9"/>
      <c r="J760" s="9"/>
      <c r="K760" s="101" t="str">
        <f t="shared" si="11"/>
        <v xml:space="preserve"> </v>
      </c>
      <c r="L760" s="87"/>
      <c r="M760" s="84"/>
      <c r="N760" s="84"/>
      <c r="O760" s="84"/>
    </row>
    <row r="761" spans="2:15" x14ac:dyDescent="0.25">
      <c r="B761" s="84"/>
      <c r="C761" s="88" t="str">
        <f>IF(COUNTIF($F$62:$F761,$F761)&gt;1,"Adiantada","")</f>
        <v/>
      </c>
      <c r="D761" s="100"/>
      <c r="E761" s="11"/>
      <c r="F761" s="8"/>
      <c r="G761" s="63"/>
      <c r="H761" s="8"/>
      <c r="I761" s="9"/>
      <c r="J761" s="9"/>
      <c r="K761" s="101" t="str">
        <f t="shared" si="11"/>
        <v xml:space="preserve"> </v>
      </c>
      <c r="L761" s="87"/>
      <c r="M761" s="84"/>
      <c r="N761" s="84"/>
      <c r="O761" s="84"/>
    </row>
    <row r="762" spans="2:15" x14ac:dyDescent="0.25">
      <c r="B762" s="84"/>
      <c r="C762" s="88" t="str">
        <f>IF(COUNTIF($F$62:$F762,$F762)&gt;1,"Adiantada","")</f>
        <v/>
      </c>
      <c r="D762" s="100"/>
      <c r="E762" s="11"/>
      <c r="F762" s="8"/>
      <c r="G762" s="63"/>
      <c r="H762" s="8"/>
      <c r="I762" s="9"/>
      <c r="J762" s="9"/>
      <c r="K762" s="101" t="str">
        <f t="shared" si="11"/>
        <v xml:space="preserve"> </v>
      </c>
      <c r="L762" s="87"/>
      <c r="M762" s="84"/>
      <c r="N762" s="84"/>
      <c r="O762" s="84"/>
    </row>
    <row r="763" spans="2:15" x14ac:dyDescent="0.25">
      <c r="B763" s="84"/>
      <c r="C763" s="88" t="str">
        <f>IF(COUNTIF($F$62:$F763,$F763)&gt;1,"Adiantada","")</f>
        <v/>
      </c>
      <c r="D763" s="100"/>
      <c r="E763" s="11"/>
      <c r="F763" s="8"/>
      <c r="G763" s="63"/>
      <c r="H763" s="8"/>
      <c r="I763" s="9"/>
      <c r="J763" s="9"/>
      <c r="K763" s="101" t="str">
        <f t="shared" si="11"/>
        <v xml:space="preserve"> </v>
      </c>
      <c r="L763" s="87"/>
      <c r="M763" s="84"/>
      <c r="N763" s="84"/>
      <c r="O763" s="84"/>
    </row>
    <row r="764" spans="2:15" x14ac:dyDescent="0.25">
      <c r="B764" s="84"/>
      <c r="C764" s="88" t="str">
        <f>IF(COUNTIF($F$62:$F764,$F764)&gt;1,"Adiantada","")</f>
        <v/>
      </c>
      <c r="D764" s="100"/>
      <c r="E764" s="11"/>
      <c r="F764" s="8"/>
      <c r="G764" s="63"/>
      <c r="H764" s="8"/>
      <c r="I764" s="9"/>
      <c r="J764" s="9"/>
      <c r="K764" s="101" t="str">
        <f t="shared" si="11"/>
        <v xml:space="preserve"> </v>
      </c>
      <c r="L764" s="87"/>
      <c r="M764" s="84"/>
      <c r="N764" s="84"/>
      <c r="O764" s="84"/>
    </row>
    <row r="765" spans="2:15" x14ac:dyDescent="0.25">
      <c r="B765" s="84"/>
      <c r="C765" s="88" t="str">
        <f>IF(COUNTIF($F$62:$F765,$F765)&gt;1,"Adiantada","")</f>
        <v/>
      </c>
      <c r="D765" s="100"/>
      <c r="E765" s="11"/>
      <c r="F765" s="8"/>
      <c r="G765" s="63"/>
      <c r="H765" s="8"/>
      <c r="I765" s="9"/>
      <c r="J765" s="9"/>
      <c r="K765" s="101" t="str">
        <f t="shared" si="11"/>
        <v xml:space="preserve"> </v>
      </c>
      <c r="L765" s="87"/>
      <c r="M765" s="84"/>
      <c r="N765" s="84"/>
      <c r="O765" s="84"/>
    </row>
    <row r="766" spans="2:15" x14ac:dyDescent="0.25">
      <c r="B766" s="84"/>
      <c r="C766" s="88" t="str">
        <f>IF(COUNTIF($F$62:$F766,$F766)&gt;1,"Adiantada","")</f>
        <v/>
      </c>
      <c r="D766" s="100"/>
      <c r="E766" s="11"/>
      <c r="F766" s="8"/>
      <c r="G766" s="63"/>
      <c r="H766" s="8"/>
      <c r="I766" s="9"/>
      <c r="J766" s="9"/>
      <c r="K766" s="101" t="str">
        <f t="shared" si="11"/>
        <v xml:space="preserve"> </v>
      </c>
      <c r="L766" s="87"/>
      <c r="M766" s="84"/>
      <c r="N766" s="84"/>
      <c r="O766" s="84"/>
    </row>
    <row r="767" spans="2:15" x14ac:dyDescent="0.25">
      <c r="B767" s="84"/>
      <c r="C767" s="88" t="str">
        <f>IF(COUNTIF($F$62:$F767,$F767)&gt;1,"Adiantada","")</f>
        <v/>
      </c>
      <c r="D767" s="100"/>
      <c r="E767" s="11"/>
      <c r="F767" s="8"/>
      <c r="G767" s="63"/>
      <c r="H767" s="8"/>
      <c r="I767" s="9"/>
      <c r="J767" s="9"/>
      <c r="K767" s="101" t="str">
        <f t="shared" ref="K767:K830" si="12">IFERROR(IF($J767&lt;&gt;"",$H767/$J767," "),"")</f>
        <v xml:space="preserve"> </v>
      </c>
      <c r="L767" s="87"/>
      <c r="M767" s="84"/>
      <c r="N767" s="84"/>
      <c r="O767" s="84"/>
    </row>
    <row r="768" spans="2:15" x14ac:dyDescent="0.25">
      <c r="B768" s="84"/>
      <c r="C768" s="88" t="str">
        <f>IF(COUNTIF($F$62:$F768,$F768)&gt;1,"Adiantada","")</f>
        <v/>
      </c>
      <c r="D768" s="100"/>
      <c r="E768" s="11"/>
      <c r="F768" s="8"/>
      <c r="G768" s="63"/>
      <c r="H768" s="8"/>
      <c r="I768" s="9"/>
      <c r="J768" s="9"/>
      <c r="K768" s="101" t="str">
        <f t="shared" si="12"/>
        <v xml:space="preserve"> </v>
      </c>
      <c r="L768" s="87"/>
      <c r="M768" s="84"/>
      <c r="N768" s="84"/>
      <c r="O768" s="84"/>
    </row>
    <row r="769" spans="2:15" x14ac:dyDescent="0.25">
      <c r="B769" s="84"/>
      <c r="C769" s="88" t="str">
        <f>IF(COUNTIF($F$62:$F769,$F769)&gt;1,"Adiantada","")</f>
        <v/>
      </c>
      <c r="D769" s="100"/>
      <c r="E769" s="11"/>
      <c r="F769" s="8"/>
      <c r="G769" s="63"/>
      <c r="H769" s="8"/>
      <c r="I769" s="9"/>
      <c r="J769" s="9"/>
      <c r="K769" s="101" t="str">
        <f t="shared" si="12"/>
        <v xml:space="preserve"> </v>
      </c>
      <c r="L769" s="87"/>
      <c r="M769" s="84"/>
      <c r="N769" s="84"/>
      <c r="O769" s="84"/>
    </row>
    <row r="770" spans="2:15" x14ac:dyDescent="0.25">
      <c r="B770" s="84"/>
      <c r="C770" s="88" t="str">
        <f>IF(COUNTIF($F$62:$F770,$F770)&gt;1,"Adiantada","")</f>
        <v/>
      </c>
      <c r="D770" s="100"/>
      <c r="E770" s="11"/>
      <c r="F770" s="8"/>
      <c r="G770" s="63"/>
      <c r="H770" s="8"/>
      <c r="I770" s="9"/>
      <c r="J770" s="9"/>
      <c r="K770" s="101" t="str">
        <f t="shared" si="12"/>
        <v xml:space="preserve"> </v>
      </c>
      <c r="L770" s="87"/>
      <c r="M770" s="84"/>
      <c r="N770" s="84"/>
      <c r="O770" s="84"/>
    </row>
    <row r="771" spans="2:15" x14ac:dyDescent="0.25">
      <c r="B771" s="84"/>
      <c r="C771" s="88" t="str">
        <f>IF(COUNTIF($F$62:$F771,$F771)&gt;1,"Adiantada","")</f>
        <v/>
      </c>
      <c r="D771" s="100"/>
      <c r="E771" s="11"/>
      <c r="F771" s="8"/>
      <c r="G771" s="63"/>
      <c r="H771" s="8"/>
      <c r="I771" s="9"/>
      <c r="J771" s="9"/>
      <c r="K771" s="101" t="str">
        <f t="shared" si="12"/>
        <v xml:space="preserve"> </v>
      </c>
      <c r="L771" s="87"/>
      <c r="M771" s="84"/>
      <c r="N771" s="84"/>
      <c r="O771" s="84"/>
    </row>
    <row r="772" spans="2:15" x14ac:dyDescent="0.25">
      <c r="B772" s="84"/>
      <c r="C772" s="88" t="str">
        <f>IF(COUNTIF($F$62:$F772,$F772)&gt;1,"Adiantada","")</f>
        <v/>
      </c>
      <c r="D772" s="100"/>
      <c r="E772" s="11"/>
      <c r="F772" s="8"/>
      <c r="G772" s="63"/>
      <c r="H772" s="8"/>
      <c r="I772" s="9"/>
      <c r="J772" s="9"/>
      <c r="K772" s="101" t="str">
        <f t="shared" si="12"/>
        <v xml:space="preserve"> </v>
      </c>
      <c r="L772" s="87"/>
      <c r="M772" s="84"/>
      <c r="N772" s="84"/>
      <c r="O772" s="84"/>
    </row>
    <row r="773" spans="2:15" x14ac:dyDescent="0.25">
      <c r="B773" s="84"/>
      <c r="C773" s="88" t="str">
        <f>IF(COUNTIF($F$62:$F773,$F773)&gt;1,"Adiantada","")</f>
        <v/>
      </c>
      <c r="D773" s="100"/>
      <c r="E773" s="11"/>
      <c r="F773" s="8"/>
      <c r="G773" s="63"/>
      <c r="H773" s="8"/>
      <c r="I773" s="9"/>
      <c r="J773" s="9"/>
      <c r="K773" s="101" t="str">
        <f t="shared" si="12"/>
        <v xml:space="preserve"> </v>
      </c>
      <c r="L773" s="87"/>
      <c r="M773" s="84"/>
      <c r="N773" s="84"/>
      <c r="O773" s="84"/>
    </row>
    <row r="774" spans="2:15" x14ac:dyDescent="0.25">
      <c r="B774" s="84"/>
      <c r="C774" s="88" t="str">
        <f>IF(COUNTIF($F$62:$F774,$F774)&gt;1,"Adiantada","")</f>
        <v/>
      </c>
      <c r="D774" s="100"/>
      <c r="E774" s="11"/>
      <c r="F774" s="8"/>
      <c r="G774" s="63"/>
      <c r="H774" s="8"/>
      <c r="I774" s="9"/>
      <c r="J774" s="9"/>
      <c r="K774" s="101" t="str">
        <f t="shared" si="12"/>
        <v xml:space="preserve"> </v>
      </c>
      <c r="L774" s="87"/>
      <c r="M774" s="84"/>
      <c r="N774" s="84"/>
      <c r="O774" s="84"/>
    </row>
    <row r="775" spans="2:15" x14ac:dyDescent="0.25">
      <c r="B775" s="84"/>
      <c r="C775" s="88" t="str">
        <f>IF(COUNTIF($F$62:$F775,$F775)&gt;1,"Adiantada","")</f>
        <v/>
      </c>
      <c r="D775" s="100"/>
      <c r="E775" s="11"/>
      <c r="F775" s="8"/>
      <c r="G775" s="63"/>
      <c r="H775" s="8"/>
      <c r="I775" s="9"/>
      <c r="J775" s="9"/>
      <c r="K775" s="101" t="str">
        <f t="shared" si="12"/>
        <v xml:space="preserve"> </v>
      </c>
      <c r="L775" s="87"/>
      <c r="M775" s="84"/>
      <c r="N775" s="84"/>
      <c r="O775" s="84"/>
    </row>
    <row r="776" spans="2:15" x14ac:dyDescent="0.25">
      <c r="B776" s="84"/>
      <c r="C776" s="88" t="str">
        <f>IF(COUNTIF($F$62:$F776,$F776)&gt;1,"Adiantada","")</f>
        <v/>
      </c>
      <c r="D776" s="100"/>
      <c r="E776" s="11"/>
      <c r="F776" s="8"/>
      <c r="G776" s="63"/>
      <c r="H776" s="8"/>
      <c r="I776" s="9"/>
      <c r="J776" s="9"/>
      <c r="K776" s="101" t="str">
        <f t="shared" si="12"/>
        <v xml:space="preserve"> </v>
      </c>
      <c r="L776" s="87"/>
      <c r="M776" s="84"/>
      <c r="N776" s="84"/>
      <c r="O776" s="84"/>
    </row>
    <row r="777" spans="2:15" x14ac:dyDescent="0.25">
      <c r="B777" s="84"/>
      <c r="C777" s="88" t="str">
        <f>IF(COUNTIF($F$62:$F777,$F777)&gt;1,"Adiantada","")</f>
        <v/>
      </c>
      <c r="D777" s="100"/>
      <c r="E777" s="11"/>
      <c r="F777" s="8"/>
      <c r="G777" s="63"/>
      <c r="H777" s="8"/>
      <c r="I777" s="9"/>
      <c r="J777" s="9"/>
      <c r="K777" s="101" t="str">
        <f t="shared" si="12"/>
        <v xml:space="preserve"> </v>
      </c>
      <c r="L777" s="87"/>
      <c r="M777" s="84"/>
      <c r="N777" s="84"/>
      <c r="O777" s="84"/>
    </row>
    <row r="778" spans="2:15" x14ac:dyDescent="0.25">
      <c r="B778" s="84"/>
      <c r="C778" s="88" t="str">
        <f>IF(COUNTIF($F$62:$F778,$F778)&gt;1,"Adiantada","")</f>
        <v/>
      </c>
      <c r="D778" s="100"/>
      <c r="E778" s="11"/>
      <c r="F778" s="8"/>
      <c r="G778" s="63"/>
      <c r="H778" s="8"/>
      <c r="I778" s="9"/>
      <c r="J778" s="9"/>
      <c r="K778" s="101" t="str">
        <f t="shared" si="12"/>
        <v xml:space="preserve"> </v>
      </c>
      <c r="L778" s="87"/>
      <c r="M778" s="84"/>
      <c r="N778" s="84"/>
      <c r="O778" s="84"/>
    </row>
    <row r="779" spans="2:15" x14ac:dyDescent="0.25">
      <c r="B779" s="84"/>
      <c r="C779" s="88" t="str">
        <f>IF(COUNTIF($F$62:$F779,$F779)&gt;1,"Adiantada","")</f>
        <v/>
      </c>
      <c r="D779" s="100"/>
      <c r="E779" s="11"/>
      <c r="F779" s="8"/>
      <c r="G779" s="63"/>
      <c r="H779" s="8"/>
      <c r="I779" s="9"/>
      <c r="J779" s="9"/>
      <c r="K779" s="101" t="str">
        <f t="shared" si="12"/>
        <v xml:space="preserve"> </v>
      </c>
      <c r="L779" s="87"/>
      <c r="M779" s="84"/>
      <c r="N779" s="84"/>
      <c r="O779" s="84"/>
    </row>
    <row r="780" spans="2:15" x14ac:dyDescent="0.25">
      <c r="B780" s="84"/>
      <c r="C780" s="88" t="str">
        <f>IF(COUNTIF($F$62:$F780,$F780)&gt;1,"Adiantada","")</f>
        <v/>
      </c>
      <c r="D780" s="100"/>
      <c r="E780" s="11"/>
      <c r="F780" s="8"/>
      <c r="G780" s="63"/>
      <c r="H780" s="8"/>
      <c r="I780" s="9"/>
      <c r="J780" s="9"/>
      <c r="K780" s="101" t="str">
        <f t="shared" si="12"/>
        <v xml:space="preserve"> </v>
      </c>
      <c r="L780" s="87"/>
      <c r="M780" s="84"/>
      <c r="N780" s="84"/>
      <c r="O780" s="84"/>
    </row>
    <row r="781" spans="2:15" x14ac:dyDescent="0.25">
      <c r="B781" s="84"/>
      <c r="C781" s="88" t="str">
        <f>IF(COUNTIF($F$62:$F781,$F781)&gt;1,"Adiantada","")</f>
        <v/>
      </c>
      <c r="D781" s="100"/>
      <c r="E781" s="11"/>
      <c r="F781" s="8"/>
      <c r="G781" s="63"/>
      <c r="H781" s="8"/>
      <c r="I781" s="9"/>
      <c r="J781" s="9"/>
      <c r="K781" s="101" t="str">
        <f t="shared" si="12"/>
        <v xml:space="preserve"> </v>
      </c>
      <c r="L781" s="87"/>
      <c r="M781" s="84"/>
      <c r="N781" s="84"/>
      <c r="O781" s="84"/>
    </row>
    <row r="782" spans="2:15" x14ac:dyDescent="0.25">
      <c r="B782" s="84"/>
      <c r="C782" s="88" t="str">
        <f>IF(COUNTIF($F$62:$F782,$F782)&gt;1,"Adiantada","")</f>
        <v/>
      </c>
      <c r="D782" s="100"/>
      <c r="E782" s="11"/>
      <c r="F782" s="8"/>
      <c r="G782" s="63"/>
      <c r="H782" s="8"/>
      <c r="I782" s="9"/>
      <c r="J782" s="9"/>
      <c r="K782" s="101" t="str">
        <f t="shared" si="12"/>
        <v xml:space="preserve"> </v>
      </c>
      <c r="L782" s="87"/>
      <c r="M782" s="84"/>
      <c r="N782" s="84"/>
      <c r="O782" s="84"/>
    </row>
    <row r="783" spans="2:15" x14ac:dyDescent="0.25">
      <c r="B783" s="84"/>
      <c r="C783" s="88" t="str">
        <f>IF(COUNTIF($F$62:$F783,$F783)&gt;1,"Adiantada","")</f>
        <v/>
      </c>
      <c r="D783" s="100"/>
      <c r="E783" s="11"/>
      <c r="F783" s="8"/>
      <c r="G783" s="63"/>
      <c r="H783" s="8"/>
      <c r="I783" s="9"/>
      <c r="J783" s="9"/>
      <c r="K783" s="101" t="str">
        <f t="shared" si="12"/>
        <v xml:space="preserve"> </v>
      </c>
      <c r="L783" s="87"/>
      <c r="M783" s="84"/>
      <c r="N783" s="84"/>
      <c r="O783" s="84"/>
    </row>
    <row r="784" spans="2:15" x14ac:dyDescent="0.25">
      <c r="B784" s="84"/>
      <c r="C784" s="88" t="str">
        <f>IF(COUNTIF($F$62:$F784,$F784)&gt;1,"Adiantada","")</f>
        <v/>
      </c>
      <c r="D784" s="100"/>
      <c r="E784" s="11"/>
      <c r="F784" s="8"/>
      <c r="G784" s="63"/>
      <c r="H784" s="8"/>
      <c r="I784" s="9"/>
      <c r="J784" s="9"/>
      <c r="K784" s="101" t="str">
        <f t="shared" si="12"/>
        <v xml:space="preserve"> </v>
      </c>
      <c r="L784" s="87"/>
      <c r="M784" s="84"/>
      <c r="N784" s="84"/>
      <c r="O784" s="84"/>
    </row>
    <row r="785" spans="2:15" x14ac:dyDescent="0.25">
      <c r="B785" s="84"/>
      <c r="C785" s="88" t="str">
        <f>IF(COUNTIF($F$62:$F785,$F785)&gt;1,"Adiantada","")</f>
        <v/>
      </c>
      <c r="D785" s="100"/>
      <c r="E785" s="11"/>
      <c r="F785" s="8"/>
      <c r="G785" s="63"/>
      <c r="H785" s="8"/>
      <c r="I785" s="9"/>
      <c r="J785" s="9"/>
      <c r="K785" s="101" t="str">
        <f t="shared" si="12"/>
        <v xml:space="preserve"> </v>
      </c>
      <c r="L785" s="87"/>
      <c r="M785" s="84"/>
      <c r="N785" s="84"/>
      <c r="O785" s="84"/>
    </row>
    <row r="786" spans="2:15" x14ac:dyDescent="0.25">
      <c r="B786" s="84"/>
      <c r="C786" s="88" t="str">
        <f>IF(COUNTIF($F$62:$F786,$F786)&gt;1,"Adiantada","")</f>
        <v/>
      </c>
      <c r="D786" s="100"/>
      <c r="E786" s="11"/>
      <c r="F786" s="8"/>
      <c r="G786" s="63"/>
      <c r="H786" s="8"/>
      <c r="I786" s="9"/>
      <c r="J786" s="9"/>
      <c r="K786" s="101" t="str">
        <f t="shared" si="12"/>
        <v xml:space="preserve"> </v>
      </c>
      <c r="L786" s="87"/>
      <c r="M786" s="84"/>
      <c r="N786" s="84"/>
      <c r="O786" s="84"/>
    </row>
    <row r="787" spans="2:15" x14ac:dyDescent="0.25">
      <c r="B787" s="84"/>
      <c r="C787" s="88" t="str">
        <f>IF(COUNTIF($F$62:$F787,$F787)&gt;1,"Adiantada","")</f>
        <v/>
      </c>
      <c r="D787" s="100"/>
      <c r="E787" s="11"/>
      <c r="F787" s="8"/>
      <c r="G787" s="63"/>
      <c r="H787" s="8"/>
      <c r="I787" s="9"/>
      <c r="J787" s="9"/>
      <c r="K787" s="101" t="str">
        <f t="shared" si="12"/>
        <v xml:space="preserve"> </v>
      </c>
      <c r="L787" s="87"/>
      <c r="M787" s="84"/>
      <c r="N787" s="84"/>
      <c r="O787" s="84"/>
    </row>
    <row r="788" spans="2:15" x14ac:dyDescent="0.25">
      <c r="B788" s="84"/>
      <c r="C788" s="88" t="str">
        <f>IF(COUNTIF($F$62:$F788,$F788)&gt;1,"Adiantada","")</f>
        <v/>
      </c>
      <c r="D788" s="100"/>
      <c r="E788" s="11"/>
      <c r="F788" s="8"/>
      <c r="G788" s="63"/>
      <c r="H788" s="8"/>
      <c r="I788" s="9"/>
      <c r="J788" s="9"/>
      <c r="K788" s="101" t="str">
        <f t="shared" si="12"/>
        <v xml:space="preserve"> </v>
      </c>
      <c r="L788" s="87"/>
      <c r="M788" s="84"/>
      <c r="N788" s="84"/>
      <c r="O788" s="84"/>
    </row>
    <row r="789" spans="2:15" x14ac:dyDescent="0.25">
      <c r="B789" s="84"/>
      <c r="C789" s="88" t="str">
        <f>IF(COUNTIF($F$62:$F789,$F789)&gt;1,"Adiantada","")</f>
        <v/>
      </c>
      <c r="D789" s="100"/>
      <c r="E789" s="11"/>
      <c r="F789" s="8"/>
      <c r="G789" s="63"/>
      <c r="H789" s="8"/>
      <c r="I789" s="9"/>
      <c r="J789" s="9"/>
      <c r="K789" s="101" t="str">
        <f t="shared" si="12"/>
        <v xml:space="preserve"> </v>
      </c>
      <c r="L789" s="87"/>
      <c r="M789" s="84"/>
      <c r="N789" s="84"/>
      <c r="O789" s="84"/>
    </row>
    <row r="790" spans="2:15" x14ac:dyDescent="0.25">
      <c r="B790" s="84"/>
      <c r="C790" s="88" t="str">
        <f>IF(COUNTIF($F$62:$F790,$F790)&gt;1,"Adiantada","")</f>
        <v/>
      </c>
      <c r="D790" s="100"/>
      <c r="E790" s="11"/>
      <c r="F790" s="8"/>
      <c r="G790" s="63"/>
      <c r="H790" s="8"/>
      <c r="I790" s="9"/>
      <c r="J790" s="9"/>
      <c r="K790" s="101" t="str">
        <f t="shared" si="12"/>
        <v xml:space="preserve"> </v>
      </c>
      <c r="L790" s="87"/>
      <c r="M790" s="84"/>
      <c r="N790" s="84"/>
      <c r="O790" s="84"/>
    </row>
    <row r="791" spans="2:15" x14ac:dyDescent="0.25">
      <c r="B791" s="84"/>
      <c r="C791" s="88" t="str">
        <f>IF(COUNTIF($F$62:$F791,$F791)&gt;1,"Adiantada","")</f>
        <v/>
      </c>
      <c r="D791" s="100"/>
      <c r="E791" s="11"/>
      <c r="F791" s="8"/>
      <c r="G791" s="63"/>
      <c r="H791" s="8"/>
      <c r="I791" s="9"/>
      <c r="J791" s="9"/>
      <c r="K791" s="101" t="str">
        <f t="shared" si="12"/>
        <v xml:space="preserve"> </v>
      </c>
      <c r="L791" s="87"/>
      <c r="M791" s="84"/>
      <c r="N791" s="84"/>
      <c r="O791" s="84"/>
    </row>
    <row r="792" spans="2:15" x14ac:dyDescent="0.25">
      <c r="B792" s="84"/>
      <c r="C792" s="88" t="str">
        <f>IF(COUNTIF($F$62:$F792,$F792)&gt;1,"Adiantada","")</f>
        <v/>
      </c>
      <c r="D792" s="100"/>
      <c r="E792" s="11"/>
      <c r="F792" s="8"/>
      <c r="G792" s="63"/>
      <c r="H792" s="8"/>
      <c r="I792" s="9"/>
      <c r="J792" s="9"/>
      <c r="K792" s="101" t="str">
        <f t="shared" si="12"/>
        <v xml:space="preserve"> </v>
      </c>
      <c r="L792" s="87"/>
      <c r="M792" s="84"/>
      <c r="N792" s="84"/>
      <c r="O792" s="84"/>
    </row>
    <row r="793" spans="2:15" x14ac:dyDescent="0.25">
      <c r="B793" s="84"/>
      <c r="C793" s="88" t="str">
        <f>IF(COUNTIF($F$62:$F793,$F793)&gt;1,"Adiantada","")</f>
        <v/>
      </c>
      <c r="D793" s="100"/>
      <c r="E793" s="11"/>
      <c r="F793" s="8"/>
      <c r="G793" s="63"/>
      <c r="H793" s="8"/>
      <c r="I793" s="9"/>
      <c r="J793" s="9"/>
      <c r="K793" s="101" t="str">
        <f t="shared" si="12"/>
        <v xml:space="preserve"> </v>
      </c>
      <c r="L793" s="87"/>
      <c r="M793" s="84"/>
      <c r="N793" s="84"/>
      <c r="O793" s="84"/>
    </row>
    <row r="794" spans="2:15" x14ac:dyDescent="0.25">
      <c r="B794" s="84"/>
      <c r="C794" s="88" t="str">
        <f>IF(COUNTIF($F$62:$F794,$F794)&gt;1,"Adiantada","")</f>
        <v/>
      </c>
      <c r="D794" s="100"/>
      <c r="E794" s="11"/>
      <c r="F794" s="8"/>
      <c r="G794" s="63"/>
      <c r="H794" s="8"/>
      <c r="I794" s="9"/>
      <c r="J794" s="9"/>
      <c r="K794" s="101" t="str">
        <f t="shared" si="12"/>
        <v xml:space="preserve"> </v>
      </c>
      <c r="L794" s="87"/>
      <c r="M794" s="84"/>
      <c r="N794" s="84"/>
      <c r="O794" s="84"/>
    </row>
    <row r="795" spans="2:15" x14ac:dyDescent="0.25">
      <c r="B795" s="84"/>
      <c r="C795" s="88" t="str">
        <f>IF(COUNTIF($F$62:$F795,$F795)&gt;1,"Adiantada","")</f>
        <v/>
      </c>
      <c r="D795" s="100"/>
      <c r="E795" s="11"/>
      <c r="F795" s="8"/>
      <c r="G795" s="63"/>
      <c r="H795" s="8"/>
      <c r="I795" s="9"/>
      <c r="J795" s="9"/>
      <c r="K795" s="101" t="str">
        <f t="shared" si="12"/>
        <v xml:space="preserve"> </v>
      </c>
      <c r="L795" s="87"/>
      <c r="M795" s="84"/>
      <c r="N795" s="84"/>
      <c r="O795" s="84"/>
    </row>
    <row r="796" spans="2:15" x14ac:dyDescent="0.25">
      <c r="B796" s="84"/>
      <c r="C796" s="88" t="str">
        <f>IF(COUNTIF($F$62:$F796,$F796)&gt;1,"Adiantada","")</f>
        <v/>
      </c>
      <c r="D796" s="100"/>
      <c r="E796" s="11"/>
      <c r="F796" s="8"/>
      <c r="G796" s="63"/>
      <c r="H796" s="8"/>
      <c r="I796" s="9"/>
      <c r="J796" s="9"/>
      <c r="K796" s="101" t="str">
        <f t="shared" si="12"/>
        <v xml:space="preserve"> </v>
      </c>
      <c r="L796" s="87"/>
      <c r="M796" s="84"/>
      <c r="N796" s="84"/>
      <c r="O796" s="84"/>
    </row>
    <row r="797" spans="2:15" x14ac:dyDescent="0.25">
      <c r="B797" s="84"/>
      <c r="C797" s="88" t="str">
        <f>IF(COUNTIF($F$62:$F797,$F797)&gt;1,"Adiantada","")</f>
        <v/>
      </c>
      <c r="D797" s="100"/>
      <c r="E797" s="11"/>
      <c r="F797" s="8"/>
      <c r="G797" s="63"/>
      <c r="H797" s="8"/>
      <c r="I797" s="9"/>
      <c r="J797" s="9"/>
      <c r="K797" s="101" t="str">
        <f t="shared" si="12"/>
        <v xml:space="preserve"> </v>
      </c>
      <c r="L797" s="87"/>
      <c r="M797" s="84"/>
      <c r="N797" s="84"/>
      <c r="O797" s="84"/>
    </row>
    <row r="798" spans="2:15" x14ac:dyDescent="0.25">
      <c r="B798" s="84"/>
      <c r="C798" s="88" t="str">
        <f>IF(COUNTIF($F$62:$F798,$F798)&gt;1,"Adiantada","")</f>
        <v/>
      </c>
      <c r="D798" s="100"/>
      <c r="E798" s="11"/>
      <c r="F798" s="8"/>
      <c r="G798" s="63"/>
      <c r="H798" s="8"/>
      <c r="I798" s="9"/>
      <c r="J798" s="9"/>
      <c r="K798" s="101" t="str">
        <f t="shared" si="12"/>
        <v xml:space="preserve"> </v>
      </c>
      <c r="L798" s="87"/>
      <c r="M798" s="84"/>
      <c r="N798" s="84"/>
      <c r="O798" s="84"/>
    </row>
    <row r="799" spans="2:15" x14ac:dyDescent="0.25">
      <c r="B799" s="84"/>
      <c r="C799" s="88" t="str">
        <f>IF(COUNTIF($F$62:$F799,$F799)&gt;1,"Adiantada","")</f>
        <v/>
      </c>
      <c r="D799" s="100"/>
      <c r="E799" s="11"/>
      <c r="F799" s="8"/>
      <c r="G799" s="63"/>
      <c r="H799" s="8"/>
      <c r="I799" s="9"/>
      <c r="J799" s="9"/>
      <c r="K799" s="101" t="str">
        <f t="shared" si="12"/>
        <v xml:space="preserve"> </v>
      </c>
      <c r="L799" s="87"/>
      <c r="M799" s="84"/>
      <c r="N799" s="84"/>
      <c r="O799" s="84"/>
    </row>
    <row r="800" spans="2:15" x14ac:dyDescent="0.25">
      <c r="B800" s="84"/>
      <c r="C800" s="88" t="str">
        <f>IF(COUNTIF($F$62:$F800,$F800)&gt;1,"Adiantada","")</f>
        <v/>
      </c>
      <c r="D800" s="100"/>
      <c r="E800" s="11"/>
      <c r="F800" s="8"/>
      <c r="G800" s="63"/>
      <c r="H800" s="8"/>
      <c r="I800" s="9"/>
      <c r="J800" s="9"/>
      <c r="K800" s="101" t="str">
        <f t="shared" si="12"/>
        <v xml:space="preserve"> </v>
      </c>
      <c r="L800" s="87"/>
      <c r="M800" s="84"/>
      <c r="N800" s="84"/>
      <c r="O800" s="84"/>
    </row>
    <row r="801" spans="2:15" x14ac:dyDescent="0.25">
      <c r="B801" s="84"/>
      <c r="C801" s="88" t="str">
        <f>IF(COUNTIF($F$62:$F801,$F801)&gt;1,"Adiantada","")</f>
        <v/>
      </c>
      <c r="D801" s="100"/>
      <c r="E801" s="11"/>
      <c r="F801" s="8"/>
      <c r="G801" s="63"/>
      <c r="H801" s="8"/>
      <c r="I801" s="9"/>
      <c r="J801" s="9"/>
      <c r="K801" s="101" t="str">
        <f t="shared" si="12"/>
        <v xml:space="preserve"> </v>
      </c>
      <c r="L801" s="87"/>
      <c r="M801" s="84"/>
      <c r="N801" s="84"/>
      <c r="O801" s="84"/>
    </row>
    <row r="802" spans="2:15" x14ac:dyDescent="0.25">
      <c r="B802" s="84"/>
      <c r="C802" s="88" t="str">
        <f>IF(COUNTIF($F$62:$F802,$F802)&gt;1,"Adiantada","")</f>
        <v/>
      </c>
      <c r="D802" s="100"/>
      <c r="E802" s="11"/>
      <c r="F802" s="8"/>
      <c r="G802" s="63"/>
      <c r="H802" s="8"/>
      <c r="I802" s="9"/>
      <c r="J802" s="9"/>
      <c r="K802" s="101" t="str">
        <f t="shared" si="12"/>
        <v xml:space="preserve"> </v>
      </c>
      <c r="L802" s="87"/>
      <c r="M802" s="84"/>
      <c r="N802" s="84"/>
      <c r="O802" s="84"/>
    </row>
    <row r="803" spans="2:15" x14ac:dyDescent="0.25">
      <c r="B803" s="84"/>
      <c r="C803" s="88" t="str">
        <f>IF(COUNTIF($F$62:$F803,$F803)&gt;1,"Adiantada","")</f>
        <v/>
      </c>
      <c r="D803" s="100"/>
      <c r="E803" s="11"/>
      <c r="F803" s="8"/>
      <c r="G803" s="63"/>
      <c r="H803" s="8"/>
      <c r="I803" s="9"/>
      <c r="J803" s="9"/>
      <c r="K803" s="101" t="str">
        <f t="shared" si="12"/>
        <v xml:space="preserve"> </v>
      </c>
      <c r="L803" s="87"/>
      <c r="M803" s="84"/>
      <c r="N803" s="84"/>
      <c r="O803" s="84"/>
    </row>
    <row r="804" spans="2:15" x14ac:dyDescent="0.25">
      <c r="B804" s="84"/>
      <c r="C804" s="88" t="str">
        <f>IF(COUNTIF($F$62:$F804,$F804)&gt;1,"Adiantada","")</f>
        <v/>
      </c>
      <c r="D804" s="100"/>
      <c r="E804" s="11"/>
      <c r="F804" s="8"/>
      <c r="G804" s="63"/>
      <c r="H804" s="8"/>
      <c r="I804" s="9"/>
      <c r="J804" s="9"/>
      <c r="K804" s="101" t="str">
        <f t="shared" si="12"/>
        <v xml:space="preserve"> </v>
      </c>
      <c r="L804" s="87"/>
      <c r="M804" s="84"/>
      <c r="N804" s="84"/>
      <c r="O804" s="84"/>
    </row>
    <row r="805" spans="2:15" x14ac:dyDescent="0.25">
      <c r="B805" s="84"/>
      <c r="C805" s="88" t="str">
        <f>IF(COUNTIF($F$62:$F805,$F805)&gt;1,"Adiantada","")</f>
        <v/>
      </c>
      <c r="D805" s="100"/>
      <c r="E805" s="11"/>
      <c r="F805" s="8"/>
      <c r="G805" s="63"/>
      <c r="H805" s="8"/>
      <c r="I805" s="9"/>
      <c r="J805" s="9"/>
      <c r="K805" s="101" t="str">
        <f t="shared" si="12"/>
        <v xml:space="preserve"> </v>
      </c>
      <c r="L805" s="87"/>
      <c r="M805" s="84"/>
      <c r="N805" s="84"/>
      <c r="O805" s="84"/>
    </row>
    <row r="806" spans="2:15" x14ac:dyDescent="0.25">
      <c r="B806" s="84"/>
      <c r="C806" s="88" t="str">
        <f>IF(COUNTIF($F$62:$F806,$F806)&gt;1,"Adiantada","")</f>
        <v/>
      </c>
      <c r="D806" s="100"/>
      <c r="E806" s="11"/>
      <c r="F806" s="8"/>
      <c r="G806" s="63"/>
      <c r="H806" s="8"/>
      <c r="I806" s="9"/>
      <c r="J806" s="9"/>
      <c r="K806" s="101" t="str">
        <f t="shared" si="12"/>
        <v xml:space="preserve"> </v>
      </c>
      <c r="L806" s="87"/>
      <c r="M806" s="84"/>
      <c r="N806" s="84"/>
      <c r="O806" s="84"/>
    </row>
    <row r="807" spans="2:15" x14ac:dyDescent="0.25">
      <c r="B807" s="84"/>
      <c r="C807" s="88" t="str">
        <f>IF(COUNTIF($F$62:$F807,$F807)&gt;1,"Adiantada","")</f>
        <v/>
      </c>
      <c r="D807" s="100"/>
      <c r="E807" s="11"/>
      <c r="F807" s="8"/>
      <c r="G807" s="63"/>
      <c r="H807" s="8"/>
      <c r="I807" s="9"/>
      <c r="J807" s="9"/>
      <c r="K807" s="101" t="str">
        <f t="shared" si="12"/>
        <v xml:space="preserve"> </v>
      </c>
      <c r="L807" s="87"/>
      <c r="M807" s="84"/>
      <c r="N807" s="84"/>
      <c r="O807" s="84"/>
    </row>
    <row r="808" spans="2:15" x14ac:dyDescent="0.25">
      <c r="B808" s="84"/>
      <c r="C808" s="88" t="str">
        <f>IF(COUNTIF($F$62:$F808,$F808)&gt;1,"Adiantada","")</f>
        <v/>
      </c>
      <c r="D808" s="100"/>
      <c r="E808" s="11"/>
      <c r="F808" s="8"/>
      <c r="G808" s="63"/>
      <c r="H808" s="8"/>
      <c r="I808" s="9"/>
      <c r="J808" s="9"/>
      <c r="K808" s="101" t="str">
        <f t="shared" si="12"/>
        <v xml:space="preserve"> </v>
      </c>
      <c r="L808" s="87"/>
      <c r="M808" s="84"/>
      <c r="N808" s="84"/>
      <c r="O808" s="84"/>
    </row>
    <row r="809" spans="2:15" x14ac:dyDescent="0.25">
      <c r="B809" s="84"/>
      <c r="C809" s="88" t="str">
        <f>IF(COUNTIF($F$62:$F809,$F809)&gt;1,"Adiantada","")</f>
        <v/>
      </c>
      <c r="D809" s="100"/>
      <c r="E809" s="11"/>
      <c r="F809" s="8"/>
      <c r="G809" s="63"/>
      <c r="H809" s="8"/>
      <c r="I809" s="9"/>
      <c r="J809" s="9"/>
      <c r="K809" s="101" t="str">
        <f t="shared" si="12"/>
        <v xml:space="preserve"> </v>
      </c>
      <c r="L809" s="87"/>
      <c r="M809" s="84"/>
      <c r="N809" s="84"/>
      <c r="O809" s="84"/>
    </row>
    <row r="810" spans="2:15" x14ac:dyDescent="0.25">
      <c r="B810" s="84"/>
      <c r="C810" s="88" t="str">
        <f>IF(COUNTIF($F$62:$F810,$F810)&gt;1,"Adiantada","")</f>
        <v/>
      </c>
      <c r="D810" s="100"/>
      <c r="E810" s="11"/>
      <c r="F810" s="8"/>
      <c r="G810" s="63"/>
      <c r="H810" s="8"/>
      <c r="I810" s="9"/>
      <c r="J810" s="9"/>
      <c r="K810" s="101" t="str">
        <f t="shared" si="12"/>
        <v xml:space="preserve"> </v>
      </c>
      <c r="L810" s="87"/>
      <c r="M810" s="84"/>
      <c r="N810" s="84"/>
      <c r="O810" s="84"/>
    </row>
    <row r="811" spans="2:15" x14ac:dyDescent="0.25">
      <c r="B811" s="84"/>
      <c r="C811" s="88" t="str">
        <f>IF(COUNTIF($F$62:$F811,$F811)&gt;1,"Adiantada","")</f>
        <v/>
      </c>
      <c r="D811" s="100"/>
      <c r="E811" s="11"/>
      <c r="F811" s="8"/>
      <c r="G811" s="63"/>
      <c r="H811" s="8"/>
      <c r="I811" s="9"/>
      <c r="J811" s="9"/>
      <c r="K811" s="101" t="str">
        <f t="shared" si="12"/>
        <v xml:space="preserve"> </v>
      </c>
      <c r="L811" s="87"/>
      <c r="M811" s="84"/>
      <c r="N811" s="84"/>
      <c r="O811" s="84"/>
    </row>
    <row r="812" spans="2:15" x14ac:dyDescent="0.25">
      <c r="B812" s="84"/>
      <c r="C812" s="88" t="str">
        <f>IF(COUNTIF($F$62:$F812,$F812)&gt;1,"Adiantada","")</f>
        <v/>
      </c>
      <c r="D812" s="100"/>
      <c r="E812" s="11"/>
      <c r="F812" s="8"/>
      <c r="G812" s="63"/>
      <c r="H812" s="8"/>
      <c r="I812" s="9"/>
      <c r="J812" s="9"/>
      <c r="K812" s="101" t="str">
        <f t="shared" si="12"/>
        <v xml:space="preserve"> </v>
      </c>
      <c r="L812" s="87"/>
      <c r="M812" s="84"/>
      <c r="N812" s="84"/>
      <c r="O812" s="84"/>
    </row>
    <row r="813" spans="2:15" x14ac:dyDescent="0.25">
      <c r="B813" s="84"/>
      <c r="C813" s="88" t="str">
        <f>IF(COUNTIF($F$62:$F813,$F813)&gt;1,"Adiantada","")</f>
        <v/>
      </c>
      <c r="D813" s="100"/>
      <c r="E813" s="11"/>
      <c r="F813" s="8"/>
      <c r="G813" s="63"/>
      <c r="H813" s="8"/>
      <c r="I813" s="9"/>
      <c r="J813" s="9"/>
      <c r="K813" s="101" t="str">
        <f t="shared" si="12"/>
        <v xml:space="preserve"> </v>
      </c>
      <c r="L813" s="87"/>
      <c r="M813" s="84"/>
      <c r="N813" s="84"/>
      <c r="O813" s="84"/>
    </row>
    <row r="814" spans="2:15" x14ac:dyDescent="0.25">
      <c r="B814" s="84"/>
      <c r="C814" s="88" t="str">
        <f>IF(COUNTIF($F$62:$F814,$F814)&gt;1,"Adiantada","")</f>
        <v/>
      </c>
      <c r="D814" s="100"/>
      <c r="E814" s="11"/>
      <c r="F814" s="8"/>
      <c r="G814" s="63"/>
      <c r="H814" s="8"/>
      <c r="I814" s="9"/>
      <c r="J814" s="9"/>
      <c r="K814" s="101" t="str">
        <f t="shared" si="12"/>
        <v xml:space="preserve"> </v>
      </c>
      <c r="L814" s="87"/>
      <c r="M814" s="84"/>
      <c r="N814" s="84"/>
      <c r="O814" s="84"/>
    </row>
    <row r="815" spans="2:15" x14ac:dyDescent="0.25">
      <c r="B815" s="84"/>
      <c r="C815" s="88" t="str">
        <f>IF(COUNTIF($F$62:$F815,$F815)&gt;1,"Adiantada","")</f>
        <v/>
      </c>
      <c r="D815" s="100"/>
      <c r="E815" s="11"/>
      <c r="F815" s="8"/>
      <c r="G815" s="63"/>
      <c r="H815" s="8"/>
      <c r="I815" s="9"/>
      <c r="J815" s="9"/>
      <c r="K815" s="101" t="str">
        <f t="shared" si="12"/>
        <v xml:space="preserve"> </v>
      </c>
      <c r="L815" s="87"/>
      <c r="M815" s="84"/>
      <c r="N815" s="84"/>
      <c r="O815" s="84"/>
    </row>
    <row r="816" spans="2:15" x14ac:dyDescent="0.25">
      <c r="B816" s="84"/>
      <c r="C816" s="88" t="str">
        <f>IF(COUNTIF($F$62:$F816,$F816)&gt;1,"Adiantada","")</f>
        <v/>
      </c>
      <c r="D816" s="100"/>
      <c r="E816" s="11"/>
      <c r="F816" s="8"/>
      <c r="G816" s="63"/>
      <c r="H816" s="8"/>
      <c r="I816" s="9"/>
      <c r="J816" s="9"/>
      <c r="K816" s="101" t="str">
        <f t="shared" si="12"/>
        <v xml:space="preserve"> </v>
      </c>
      <c r="L816" s="87"/>
      <c r="M816" s="84"/>
      <c r="N816" s="84"/>
      <c r="O816" s="84"/>
    </row>
    <row r="817" spans="2:15" x14ac:dyDescent="0.25">
      <c r="B817" s="84"/>
      <c r="C817" s="88" t="str">
        <f>IF(COUNTIF($F$62:$F817,$F817)&gt;1,"Adiantada","")</f>
        <v/>
      </c>
      <c r="D817" s="100"/>
      <c r="E817" s="11"/>
      <c r="F817" s="8"/>
      <c r="G817" s="63"/>
      <c r="H817" s="8"/>
      <c r="I817" s="9"/>
      <c r="J817" s="9"/>
      <c r="K817" s="101" t="str">
        <f t="shared" si="12"/>
        <v xml:space="preserve"> </v>
      </c>
      <c r="L817" s="87"/>
      <c r="M817" s="84"/>
      <c r="N817" s="84"/>
      <c r="O817" s="84"/>
    </row>
    <row r="818" spans="2:15" x14ac:dyDescent="0.25">
      <c r="B818" s="84"/>
      <c r="C818" s="88" t="str">
        <f>IF(COUNTIF($F$62:$F818,$F818)&gt;1,"Adiantada","")</f>
        <v/>
      </c>
      <c r="D818" s="100"/>
      <c r="E818" s="11"/>
      <c r="F818" s="8"/>
      <c r="G818" s="63"/>
      <c r="H818" s="8"/>
      <c r="I818" s="9"/>
      <c r="J818" s="9"/>
      <c r="K818" s="101" t="str">
        <f t="shared" si="12"/>
        <v xml:space="preserve"> </v>
      </c>
      <c r="L818" s="87"/>
      <c r="M818" s="84"/>
      <c r="N818" s="84"/>
      <c r="O818" s="84"/>
    </row>
    <row r="819" spans="2:15" x14ac:dyDescent="0.25">
      <c r="B819" s="84"/>
      <c r="C819" s="88" t="str">
        <f>IF(COUNTIF($F$62:$F819,$F819)&gt;1,"Adiantada","")</f>
        <v/>
      </c>
      <c r="D819" s="100"/>
      <c r="E819" s="11"/>
      <c r="F819" s="8"/>
      <c r="G819" s="63"/>
      <c r="H819" s="8"/>
      <c r="I819" s="9"/>
      <c r="J819" s="9"/>
      <c r="K819" s="101" t="str">
        <f t="shared" si="12"/>
        <v xml:space="preserve"> </v>
      </c>
      <c r="L819" s="87"/>
      <c r="M819" s="84"/>
      <c r="N819" s="84"/>
      <c r="O819" s="84"/>
    </row>
    <row r="820" spans="2:15" x14ac:dyDescent="0.25">
      <c r="B820" s="84"/>
      <c r="C820" s="88" t="str">
        <f>IF(COUNTIF($F$62:$F820,$F820)&gt;1,"Adiantada","")</f>
        <v/>
      </c>
      <c r="D820" s="100"/>
      <c r="E820" s="11"/>
      <c r="F820" s="8"/>
      <c r="G820" s="63"/>
      <c r="H820" s="8"/>
      <c r="I820" s="9"/>
      <c r="J820" s="9"/>
      <c r="K820" s="101" t="str">
        <f t="shared" si="12"/>
        <v xml:space="preserve"> </v>
      </c>
      <c r="L820" s="87"/>
      <c r="M820" s="84"/>
      <c r="N820" s="84"/>
      <c r="O820" s="84"/>
    </row>
    <row r="821" spans="2:15" x14ac:dyDescent="0.25">
      <c r="B821" s="84"/>
      <c r="C821" s="88" t="str">
        <f>IF(COUNTIF($F$62:$F821,$F821)&gt;1,"Adiantada","")</f>
        <v/>
      </c>
      <c r="D821" s="100"/>
      <c r="E821" s="11"/>
      <c r="F821" s="8"/>
      <c r="G821" s="63"/>
      <c r="H821" s="8"/>
      <c r="I821" s="9"/>
      <c r="J821" s="9"/>
      <c r="K821" s="101" t="str">
        <f t="shared" si="12"/>
        <v xml:space="preserve"> </v>
      </c>
      <c r="L821" s="87"/>
      <c r="M821" s="84"/>
      <c r="N821" s="84"/>
      <c r="O821" s="84"/>
    </row>
    <row r="822" spans="2:15" x14ac:dyDescent="0.25">
      <c r="B822" s="84"/>
      <c r="C822" s="88" t="str">
        <f>IF(COUNTIF($F$62:$F822,$F822)&gt;1,"Adiantada","")</f>
        <v/>
      </c>
      <c r="D822" s="100"/>
      <c r="E822" s="11"/>
      <c r="F822" s="8"/>
      <c r="G822" s="63"/>
      <c r="H822" s="8"/>
      <c r="I822" s="9"/>
      <c r="J822" s="9"/>
      <c r="K822" s="101" t="str">
        <f t="shared" si="12"/>
        <v xml:space="preserve"> </v>
      </c>
      <c r="L822" s="87"/>
      <c r="M822" s="84"/>
      <c r="N822" s="84"/>
      <c r="O822" s="84"/>
    </row>
    <row r="823" spans="2:15" x14ac:dyDescent="0.25">
      <c r="B823" s="84"/>
      <c r="C823" s="88" t="str">
        <f>IF(COUNTIF($F$62:$F823,$F823)&gt;1,"Adiantada","")</f>
        <v/>
      </c>
      <c r="D823" s="100"/>
      <c r="E823" s="11"/>
      <c r="F823" s="8"/>
      <c r="G823" s="63"/>
      <c r="H823" s="8"/>
      <c r="I823" s="9"/>
      <c r="J823" s="9"/>
      <c r="K823" s="101" t="str">
        <f t="shared" si="12"/>
        <v xml:space="preserve"> </v>
      </c>
      <c r="L823" s="87"/>
      <c r="M823" s="84"/>
      <c r="N823" s="84"/>
      <c r="O823" s="84"/>
    </row>
    <row r="824" spans="2:15" x14ac:dyDescent="0.25">
      <c r="B824" s="84"/>
      <c r="C824" s="88" t="str">
        <f>IF(COUNTIF($F$62:$F824,$F824)&gt;1,"Adiantada","")</f>
        <v/>
      </c>
      <c r="D824" s="100"/>
      <c r="E824" s="11"/>
      <c r="F824" s="8"/>
      <c r="G824" s="63"/>
      <c r="H824" s="8"/>
      <c r="I824" s="9"/>
      <c r="J824" s="9"/>
      <c r="K824" s="101" t="str">
        <f t="shared" si="12"/>
        <v xml:space="preserve"> </v>
      </c>
      <c r="L824" s="87"/>
      <c r="M824" s="84"/>
      <c r="N824" s="84"/>
      <c r="O824" s="84"/>
    </row>
    <row r="825" spans="2:15" x14ac:dyDescent="0.25">
      <c r="B825" s="84"/>
      <c r="C825" s="88" t="str">
        <f>IF(COUNTIF($F$62:$F825,$F825)&gt;1,"Adiantada","")</f>
        <v/>
      </c>
      <c r="D825" s="100"/>
      <c r="E825" s="11"/>
      <c r="F825" s="8"/>
      <c r="G825" s="63"/>
      <c r="H825" s="8"/>
      <c r="I825" s="9"/>
      <c r="J825" s="9"/>
      <c r="K825" s="101" t="str">
        <f t="shared" si="12"/>
        <v xml:space="preserve"> </v>
      </c>
      <c r="L825" s="87"/>
      <c r="M825" s="84"/>
      <c r="N825" s="84"/>
      <c r="O825" s="84"/>
    </row>
    <row r="826" spans="2:15" x14ac:dyDescent="0.25">
      <c r="B826" s="84"/>
      <c r="C826" s="88" t="str">
        <f>IF(COUNTIF($F$62:$F826,$F826)&gt;1,"Adiantada","")</f>
        <v/>
      </c>
      <c r="D826" s="100"/>
      <c r="E826" s="11"/>
      <c r="F826" s="8"/>
      <c r="G826" s="63"/>
      <c r="H826" s="8"/>
      <c r="I826" s="9"/>
      <c r="J826" s="9"/>
      <c r="K826" s="101" t="str">
        <f t="shared" si="12"/>
        <v xml:space="preserve"> </v>
      </c>
      <c r="L826" s="87"/>
      <c r="M826" s="84"/>
      <c r="N826" s="84"/>
      <c r="O826" s="84"/>
    </row>
    <row r="827" spans="2:15" x14ac:dyDescent="0.25">
      <c r="B827" s="84"/>
      <c r="C827" s="88" t="str">
        <f>IF(COUNTIF($F$62:$F827,$F827)&gt;1,"Adiantada","")</f>
        <v/>
      </c>
      <c r="D827" s="100"/>
      <c r="E827" s="11"/>
      <c r="F827" s="8"/>
      <c r="G827" s="63"/>
      <c r="H827" s="8"/>
      <c r="I827" s="9"/>
      <c r="J827" s="9"/>
      <c r="K827" s="101" t="str">
        <f t="shared" si="12"/>
        <v xml:space="preserve"> </v>
      </c>
      <c r="L827" s="87"/>
      <c r="M827" s="84"/>
      <c r="N827" s="84"/>
      <c r="O827" s="84"/>
    </row>
    <row r="828" spans="2:15" x14ac:dyDescent="0.25">
      <c r="B828" s="84"/>
      <c r="C828" s="88" t="str">
        <f>IF(COUNTIF($F$62:$F828,$F828)&gt;1,"Adiantada","")</f>
        <v/>
      </c>
      <c r="D828" s="100"/>
      <c r="E828" s="11"/>
      <c r="F828" s="8"/>
      <c r="G828" s="63"/>
      <c r="H828" s="8"/>
      <c r="I828" s="9"/>
      <c r="J828" s="9"/>
      <c r="K828" s="101" t="str">
        <f t="shared" si="12"/>
        <v xml:space="preserve"> </v>
      </c>
      <c r="L828" s="87"/>
      <c r="M828" s="84"/>
      <c r="N828" s="84"/>
      <c r="O828" s="84"/>
    </row>
    <row r="829" spans="2:15" x14ac:dyDescent="0.25">
      <c r="B829" s="84"/>
      <c r="C829" s="88" t="str">
        <f>IF(COUNTIF($F$62:$F829,$F829)&gt;1,"Adiantada","")</f>
        <v/>
      </c>
      <c r="D829" s="100"/>
      <c r="E829" s="11"/>
      <c r="F829" s="8"/>
      <c r="G829" s="63"/>
      <c r="H829" s="8"/>
      <c r="I829" s="9"/>
      <c r="J829" s="9"/>
      <c r="K829" s="101" t="str">
        <f t="shared" si="12"/>
        <v xml:space="preserve"> </v>
      </c>
      <c r="L829" s="87"/>
      <c r="M829" s="84"/>
      <c r="N829" s="84"/>
      <c r="O829" s="84"/>
    </row>
    <row r="830" spans="2:15" x14ac:dyDescent="0.25">
      <c r="B830" s="84"/>
      <c r="C830" s="88" t="str">
        <f>IF(COUNTIF($F$62:$F830,$F830)&gt;1,"Adiantada","")</f>
        <v/>
      </c>
      <c r="D830" s="100"/>
      <c r="E830" s="11"/>
      <c r="F830" s="8"/>
      <c r="G830" s="63"/>
      <c r="H830" s="8"/>
      <c r="I830" s="9"/>
      <c r="J830" s="9"/>
      <c r="K830" s="101" t="str">
        <f t="shared" si="12"/>
        <v xml:space="preserve"> </v>
      </c>
      <c r="L830" s="87"/>
      <c r="M830" s="84"/>
      <c r="N830" s="84"/>
      <c r="O830" s="84"/>
    </row>
    <row r="831" spans="2:15" x14ac:dyDescent="0.25">
      <c r="B831" s="84"/>
      <c r="C831" s="88" t="str">
        <f>IF(COUNTIF($F$62:$F831,$F831)&gt;1,"Adiantada","")</f>
        <v/>
      </c>
      <c r="D831" s="100"/>
      <c r="E831" s="11"/>
      <c r="F831" s="8"/>
      <c r="G831" s="63"/>
      <c r="H831" s="8"/>
      <c r="I831" s="9"/>
      <c r="J831" s="9"/>
      <c r="K831" s="101" t="str">
        <f t="shared" ref="K831:K894" si="13">IFERROR(IF($J831&lt;&gt;"",$H831/$J831," "),"")</f>
        <v xml:space="preserve"> </v>
      </c>
      <c r="L831" s="87"/>
      <c r="M831" s="84"/>
      <c r="N831" s="84"/>
      <c r="O831" s="84"/>
    </row>
    <row r="832" spans="2:15" x14ac:dyDescent="0.25">
      <c r="B832" s="84"/>
      <c r="C832" s="88" t="str">
        <f>IF(COUNTIF($F$62:$F832,$F832)&gt;1,"Adiantada","")</f>
        <v/>
      </c>
      <c r="D832" s="100"/>
      <c r="E832" s="11"/>
      <c r="F832" s="8"/>
      <c r="G832" s="63"/>
      <c r="H832" s="8"/>
      <c r="I832" s="9"/>
      <c r="J832" s="9"/>
      <c r="K832" s="101" t="str">
        <f t="shared" si="13"/>
        <v xml:space="preserve"> </v>
      </c>
      <c r="L832" s="87"/>
      <c r="M832" s="84"/>
      <c r="N832" s="84"/>
      <c r="O832" s="84"/>
    </row>
    <row r="833" spans="2:15" x14ac:dyDescent="0.25">
      <c r="B833" s="84"/>
      <c r="C833" s="88" t="str">
        <f>IF(COUNTIF($F$62:$F833,$F833)&gt;1,"Adiantada","")</f>
        <v/>
      </c>
      <c r="D833" s="100"/>
      <c r="E833" s="11"/>
      <c r="F833" s="8"/>
      <c r="G833" s="63"/>
      <c r="H833" s="8"/>
      <c r="I833" s="9"/>
      <c r="J833" s="9"/>
      <c r="K833" s="101" t="str">
        <f t="shared" si="13"/>
        <v xml:space="preserve"> </v>
      </c>
      <c r="L833" s="87"/>
      <c r="M833" s="84"/>
      <c r="N833" s="84"/>
      <c r="O833" s="84"/>
    </row>
    <row r="834" spans="2:15" x14ac:dyDescent="0.25">
      <c r="B834" s="84"/>
      <c r="C834" s="88" t="str">
        <f>IF(COUNTIF($F$62:$F834,$F834)&gt;1,"Adiantada","")</f>
        <v/>
      </c>
      <c r="D834" s="100"/>
      <c r="E834" s="11"/>
      <c r="F834" s="8"/>
      <c r="G834" s="63"/>
      <c r="H834" s="8"/>
      <c r="I834" s="9"/>
      <c r="J834" s="9"/>
      <c r="K834" s="101" t="str">
        <f t="shared" si="13"/>
        <v xml:space="preserve"> </v>
      </c>
      <c r="L834" s="87"/>
      <c r="M834" s="84"/>
      <c r="N834" s="84"/>
      <c r="O834" s="84"/>
    </row>
    <row r="835" spans="2:15" x14ac:dyDescent="0.25">
      <c r="B835" s="84"/>
      <c r="C835" s="88" t="str">
        <f>IF(COUNTIF($F$62:$F835,$F835)&gt;1,"Adiantada","")</f>
        <v/>
      </c>
      <c r="D835" s="100"/>
      <c r="E835" s="11"/>
      <c r="F835" s="8"/>
      <c r="G835" s="63"/>
      <c r="H835" s="8"/>
      <c r="I835" s="9"/>
      <c r="J835" s="9"/>
      <c r="K835" s="101" t="str">
        <f t="shared" si="13"/>
        <v xml:space="preserve"> </v>
      </c>
      <c r="L835" s="87"/>
      <c r="M835" s="84"/>
      <c r="N835" s="84"/>
      <c r="O835" s="84"/>
    </row>
    <row r="836" spans="2:15" x14ac:dyDescent="0.25">
      <c r="B836" s="84"/>
      <c r="C836" s="88" t="str">
        <f>IF(COUNTIF($F$62:$F836,$F836)&gt;1,"Adiantada","")</f>
        <v/>
      </c>
      <c r="D836" s="100"/>
      <c r="E836" s="11"/>
      <c r="F836" s="8"/>
      <c r="G836" s="63"/>
      <c r="H836" s="8"/>
      <c r="I836" s="9"/>
      <c r="J836" s="9"/>
      <c r="K836" s="101" t="str">
        <f t="shared" si="13"/>
        <v xml:space="preserve"> </v>
      </c>
      <c r="L836" s="87"/>
      <c r="M836" s="84"/>
      <c r="N836" s="84"/>
      <c r="O836" s="84"/>
    </row>
    <row r="837" spans="2:15" x14ac:dyDescent="0.25">
      <c r="B837" s="84"/>
      <c r="C837" s="88" t="str">
        <f>IF(COUNTIF($F$62:$F837,$F837)&gt;1,"Adiantada","")</f>
        <v/>
      </c>
      <c r="D837" s="100"/>
      <c r="E837" s="11"/>
      <c r="F837" s="8"/>
      <c r="G837" s="63"/>
      <c r="H837" s="8"/>
      <c r="I837" s="9"/>
      <c r="J837" s="9"/>
      <c r="K837" s="101" t="str">
        <f t="shared" si="13"/>
        <v xml:space="preserve"> </v>
      </c>
      <c r="L837" s="87"/>
      <c r="M837" s="84"/>
      <c r="N837" s="84"/>
      <c r="O837" s="84"/>
    </row>
    <row r="838" spans="2:15" x14ac:dyDescent="0.25">
      <c r="B838" s="84"/>
      <c r="C838" s="88" t="str">
        <f>IF(COUNTIF($F$62:$F838,$F838)&gt;1,"Adiantada","")</f>
        <v/>
      </c>
      <c r="D838" s="100"/>
      <c r="E838" s="11"/>
      <c r="F838" s="8"/>
      <c r="G838" s="63"/>
      <c r="H838" s="8"/>
      <c r="I838" s="9"/>
      <c r="J838" s="9"/>
      <c r="K838" s="101" t="str">
        <f t="shared" si="13"/>
        <v xml:space="preserve"> </v>
      </c>
      <c r="L838" s="87"/>
      <c r="M838" s="84"/>
      <c r="N838" s="84"/>
      <c r="O838" s="84"/>
    </row>
    <row r="839" spans="2:15" x14ac:dyDescent="0.25">
      <c r="B839" s="84"/>
      <c r="C839" s="88" t="str">
        <f>IF(COUNTIF($F$62:$F839,$F839)&gt;1,"Adiantada","")</f>
        <v/>
      </c>
      <c r="D839" s="100"/>
      <c r="E839" s="11"/>
      <c r="F839" s="8"/>
      <c r="G839" s="63"/>
      <c r="H839" s="8"/>
      <c r="I839" s="9"/>
      <c r="J839" s="9"/>
      <c r="K839" s="101" t="str">
        <f t="shared" si="13"/>
        <v xml:space="preserve"> </v>
      </c>
      <c r="L839" s="87"/>
      <c r="M839" s="84"/>
      <c r="N839" s="84"/>
      <c r="O839" s="84"/>
    </row>
    <row r="840" spans="2:15" x14ac:dyDescent="0.25">
      <c r="B840" s="84"/>
      <c r="C840" s="88" t="str">
        <f>IF(COUNTIF($F$62:$F840,$F840)&gt;1,"Adiantada","")</f>
        <v/>
      </c>
      <c r="D840" s="100"/>
      <c r="E840" s="11"/>
      <c r="F840" s="8"/>
      <c r="G840" s="63"/>
      <c r="H840" s="8"/>
      <c r="I840" s="9"/>
      <c r="J840" s="9"/>
      <c r="K840" s="101" t="str">
        <f t="shared" si="13"/>
        <v xml:space="preserve"> </v>
      </c>
      <c r="L840" s="87"/>
      <c r="M840" s="84"/>
      <c r="N840" s="84"/>
      <c r="O840" s="84"/>
    </row>
    <row r="841" spans="2:15" x14ac:dyDescent="0.25">
      <c r="B841" s="84"/>
      <c r="C841" s="88" t="str">
        <f>IF(COUNTIF($F$62:$F841,$F841)&gt;1,"Adiantada","")</f>
        <v/>
      </c>
      <c r="D841" s="100"/>
      <c r="E841" s="11"/>
      <c r="F841" s="8"/>
      <c r="G841" s="63"/>
      <c r="H841" s="8"/>
      <c r="I841" s="9"/>
      <c r="J841" s="9"/>
      <c r="K841" s="101" t="str">
        <f t="shared" si="13"/>
        <v xml:space="preserve"> </v>
      </c>
      <c r="L841" s="87"/>
      <c r="M841" s="84"/>
      <c r="N841" s="84"/>
      <c r="O841" s="84"/>
    </row>
    <row r="842" spans="2:15" x14ac:dyDescent="0.25">
      <c r="B842" s="84"/>
      <c r="C842" s="88" t="str">
        <f>IF(COUNTIF($F$62:$F842,$F842)&gt;1,"Adiantada","")</f>
        <v/>
      </c>
      <c r="D842" s="100"/>
      <c r="E842" s="11"/>
      <c r="F842" s="8"/>
      <c r="G842" s="63"/>
      <c r="H842" s="8"/>
      <c r="I842" s="9"/>
      <c r="J842" s="9"/>
      <c r="K842" s="101" t="str">
        <f t="shared" si="13"/>
        <v xml:space="preserve"> </v>
      </c>
      <c r="L842" s="87"/>
      <c r="M842" s="84"/>
      <c r="N842" s="84"/>
      <c r="O842" s="84"/>
    </row>
    <row r="843" spans="2:15" x14ac:dyDescent="0.25">
      <c r="B843" s="84"/>
      <c r="C843" s="88" t="str">
        <f>IF(COUNTIF($F$62:$F843,$F843)&gt;1,"Adiantada","")</f>
        <v/>
      </c>
      <c r="D843" s="100"/>
      <c r="E843" s="11"/>
      <c r="F843" s="8"/>
      <c r="G843" s="63"/>
      <c r="H843" s="8"/>
      <c r="I843" s="9"/>
      <c r="J843" s="9"/>
      <c r="K843" s="101" t="str">
        <f t="shared" si="13"/>
        <v xml:space="preserve"> </v>
      </c>
      <c r="L843" s="87"/>
      <c r="M843" s="84"/>
      <c r="N843" s="84"/>
      <c r="O843" s="84"/>
    </row>
    <row r="844" spans="2:15" x14ac:dyDescent="0.25">
      <c r="B844" s="84"/>
      <c r="C844" s="88" t="str">
        <f>IF(COUNTIF($F$62:$F844,$F844)&gt;1,"Adiantada","")</f>
        <v/>
      </c>
      <c r="D844" s="100"/>
      <c r="E844" s="11"/>
      <c r="F844" s="8"/>
      <c r="G844" s="63"/>
      <c r="H844" s="8"/>
      <c r="I844" s="9"/>
      <c r="J844" s="9"/>
      <c r="K844" s="101" t="str">
        <f t="shared" si="13"/>
        <v xml:space="preserve"> </v>
      </c>
      <c r="L844" s="87"/>
      <c r="M844" s="84"/>
      <c r="N844" s="84"/>
      <c r="O844" s="84"/>
    </row>
    <row r="845" spans="2:15" x14ac:dyDescent="0.25">
      <c r="B845" s="84"/>
      <c r="C845" s="88" t="str">
        <f>IF(COUNTIF($F$62:$F845,$F845)&gt;1,"Adiantada","")</f>
        <v/>
      </c>
      <c r="D845" s="100"/>
      <c r="E845" s="11"/>
      <c r="F845" s="8"/>
      <c r="G845" s="63"/>
      <c r="H845" s="8"/>
      <c r="I845" s="9"/>
      <c r="J845" s="9"/>
      <c r="K845" s="101" t="str">
        <f t="shared" si="13"/>
        <v xml:space="preserve"> </v>
      </c>
      <c r="L845" s="87"/>
      <c r="M845" s="84"/>
      <c r="N845" s="84"/>
      <c r="O845" s="84"/>
    </row>
    <row r="846" spans="2:15" x14ac:dyDescent="0.25">
      <c r="B846" s="84"/>
      <c r="C846" s="88" t="str">
        <f>IF(COUNTIF($F$62:$F846,$F846)&gt;1,"Adiantada","")</f>
        <v/>
      </c>
      <c r="D846" s="100"/>
      <c r="E846" s="11"/>
      <c r="F846" s="8"/>
      <c r="G846" s="63"/>
      <c r="H846" s="8"/>
      <c r="I846" s="9"/>
      <c r="J846" s="9"/>
      <c r="K846" s="101" t="str">
        <f t="shared" si="13"/>
        <v xml:space="preserve"> </v>
      </c>
      <c r="L846" s="87"/>
      <c r="M846" s="84"/>
      <c r="N846" s="84"/>
      <c r="O846" s="84"/>
    </row>
    <row r="847" spans="2:15" x14ac:dyDescent="0.25">
      <c r="B847" s="84"/>
      <c r="C847" s="88" t="str">
        <f>IF(COUNTIF($F$62:$F847,$F847)&gt;1,"Adiantada","")</f>
        <v/>
      </c>
      <c r="D847" s="100"/>
      <c r="E847" s="11"/>
      <c r="F847" s="8"/>
      <c r="G847" s="63"/>
      <c r="H847" s="8"/>
      <c r="I847" s="9"/>
      <c r="J847" s="9"/>
      <c r="K847" s="101" t="str">
        <f t="shared" si="13"/>
        <v xml:space="preserve"> </v>
      </c>
      <c r="L847" s="87"/>
      <c r="M847" s="84"/>
      <c r="N847" s="84"/>
      <c r="O847" s="84"/>
    </row>
    <row r="848" spans="2:15" x14ac:dyDescent="0.25">
      <c r="B848" s="84"/>
      <c r="C848" s="88" t="str">
        <f>IF(COUNTIF($F$62:$F848,$F848)&gt;1,"Adiantada","")</f>
        <v/>
      </c>
      <c r="D848" s="100"/>
      <c r="E848" s="11"/>
      <c r="F848" s="8"/>
      <c r="G848" s="63"/>
      <c r="H848" s="8"/>
      <c r="I848" s="9"/>
      <c r="J848" s="9"/>
      <c r="K848" s="101" t="str">
        <f t="shared" si="13"/>
        <v xml:space="preserve"> </v>
      </c>
      <c r="L848" s="87"/>
      <c r="M848" s="84"/>
      <c r="N848" s="84"/>
      <c r="O848" s="84"/>
    </row>
    <row r="849" spans="2:15" x14ac:dyDescent="0.25">
      <c r="B849" s="84"/>
      <c r="C849" s="88" t="str">
        <f>IF(COUNTIF($F$62:$F849,$F849)&gt;1,"Adiantada","")</f>
        <v/>
      </c>
      <c r="D849" s="100"/>
      <c r="E849" s="11"/>
      <c r="F849" s="8"/>
      <c r="G849" s="63"/>
      <c r="H849" s="8"/>
      <c r="I849" s="9"/>
      <c r="J849" s="9"/>
      <c r="K849" s="101" t="str">
        <f t="shared" si="13"/>
        <v xml:space="preserve"> </v>
      </c>
      <c r="L849" s="87"/>
      <c r="M849" s="84"/>
      <c r="N849" s="84"/>
      <c r="O849" s="84"/>
    </row>
    <row r="850" spans="2:15" x14ac:dyDescent="0.25">
      <c r="B850" s="84"/>
      <c r="C850" s="88" t="str">
        <f>IF(COUNTIF($F$62:$F850,$F850)&gt;1,"Adiantada","")</f>
        <v/>
      </c>
      <c r="D850" s="100"/>
      <c r="E850" s="11"/>
      <c r="F850" s="8"/>
      <c r="G850" s="63"/>
      <c r="H850" s="8"/>
      <c r="I850" s="9"/>
      <c r="J850" s="9"/>
      <c r="K850" s="101" t="str">
        <f t="shared" si="13"/>
        <v xml:space="preserve"> </v>
      </c>
      <c r="L850" s="87"/>
      <c r="M850" s="84"/>
      <c r="N850" s="84"/>
      <c r="O850" s="84"/>
    </row>
    <row r="851" spans="2:15" x14ac:dyDescent="0.25">
      <c r="B851" s="84"/>
      <c r="C851" s="88" t="str">
        <f>IF(COUNTIF($F$62:$F851,$F851)&gt;1,"Adiantada","")</f>
        <v/>
      </c>
      <c r="D851" s="100"/>
      <c r="E851" s="11"/>
      <c r="F851" s="8"/>
      <c r="G851" s="63"/>
      <c r="H851" s="8"/>
      <c r="I851" s="9"/>
      <c r="J851" s="9"/>
      <c r="K851" s="101" t="str">
        <f t="shared" si="13"/>
        <v xml:space="preserve"> </v>
      </c>
      <c r="L851" s="87"/>
      <c r="M851" s="84"/>
      <c r="N851" s="84"/>
      <c r="O851" s="84"/>
    </row>
    <row r="852" spans="2:15" x14ac:dyDescent="0.25">
      <c r="B852" s="84"/>
      <c r="C852" s="88" t="str">
        <f>IF(COUNTIF($F$62:$F852,$F852)&gt;1,"Adiantada","")</f>
        <v/>
      </c>
      <c r="D852" s="100"/>
      <c r="E852" s="11"/>
      <c r="F852" s="8"/>
      <c r="G852" s="63"/>
      <c r="H852" s="8"/>
      <c r="I852" s="9"/>
      <c r="J852" s="9"/>
      <c r="K852" s="101" t="str">
        <f t="shared" si="13"/>
        <v xml:space="preserve"> </v>
      </c>
      <c r="L852" s="87"/>
      <c r="M852" s="84"/>
      <c r="N852" s="84"/>
      <c r="O852" s="84"/>
    </row>
    <row r="853" spans="2:15" x14ac:dyDescent="0.25">
      <c r="B853" s="84"/>
      <c r="C853" s="88" t="str">
        <f>IF(COUNTIF($F$62:$F853,$F853)&gt;1,"Adiantada","")</f>
        <v/>
      </c>
      <c r="D853" s="100"/>
      <c r="E853" s="11"/>
      <c r="F853" s="8"/>
      <c r="G853" s="63"/>
      <c r="H853" s="8"/>
      <c r="I853" s="9"/>
      <c r="J853" s="9"/>
      <c r="K853" s="101" t="str">
        <f t="shared" si="13"/>
        <v xml:space="preserve"> </v>
      </c>
      <c r="L853" s="87"/>
      <c r="M853" s="84"/>
      <c r="N853" s="84"/>
      <c r="O853" s="84"/>
    </row>
    <row r="854" spans="2:15" x14ac:dyDescent="0.25">
      <c r="B854" s="84"/>
      <c r="C854" s="88" t="str">
        <f>IF(COUNTIF($F$62:$F854,$F854)&gt;1,"Adiantada","")</f>
        <v/>
      </c>
      <c r="D854" s="100"/>
      <c r="E854" s="11"/>
      <c r="F854" s="8"/>
      <c r="G854" s="63"/>
      <c r="H854" s="8"/>
      <c r="I854" s="9"/>
      <c r="J854" s="9"/>
      <c r="K854" s="101" t="str">
        <f t="shared" si="13"/>
        <v xml:space="preserve"> </v>
      </c>
      <c r="L854" s="87"/>
      <c r="M854" s="84"/>
      <c r="N854" s="84"/>
      <c r="O854" s="84"/>
    </row>
    <row r="855" spans="2:15" x14ac:dyDescent="0.25">
      <c r="B855" s="84"/>
      <c r="C855" s="88" t="str">
        <f>IF(COUNTIF($F$62:$F855,$F855)&gt;1,"Adiantada","")</f>
        <v/>
      </c>
      <c r="D855" s="100"/>
      <c r="E855" s="11"/>
      <c r="F855" s="8"/>
      <c r="G855" s="63"/>
      <c r="H855" s="8"/>
      <c r="I855" s="9"/>
      <c r="J855" s="9"/>
      <c r="K855" s="101" t="str">
        <f t="shared" si="13"/>
        <v xml:space="preserve"> </v>
      </c>
      <c r="L855" s="87"/>
      <c r="M855" s="84"/>
      <c r="N855" s="84"/>
      <c r="O855" s="84"/>
    </row>
    <row r="856" spans="2:15" x14ac:dyDescent="0.25">
      <c r="B856" s="84"/>
      <c r="C856" s="88" t="str">
        <f>IF(COUNTIF($F$62:$F856,$F856)&gt;1,"Adiantada","")</f>
        <v/>
      </c>
      <c r="D856" s="100"/>
      <c r="E856" s="11"/>
      <c r="F856" s="8"/>
      <c r="G856" s="63"/>
      <c r="H856" s="8"/>
      <c r="I856" s="9"/>
      <c r="J856" s="9"/>
      <c r="K856" s="101" t="str">
        <f t="shared" si="13"/>
        <v xml:space="preserve"> </v>
      </c>
      <c r="L856" s="87"/>
      <c r="M856" s="84"/>
      <c r="N856" s="84"/>
      <c r="O856" s="84"/>
    </row>
    <row r="857" spans="2:15" x14ac:dyDescent="0.25">
      <c r="B857" s="84"/>
      <c r="C857" s="88" t="str">
        <f>IF(COUNTIF($F$62:$F857,$F857)&gt;1,"Adiantada","")</f>
        <v/>
      </c>
      <c r="D857" s="100"/>
      <c r="E857" s="11"/>
      <c r="F857" s="8"/>
      <c r="G857" s="63"/>
      <c r="H857" s="8"/>
      <c r="I857" s="9"/>
      <c r="J857" s="9"/>
      <c r="K857" s="101" t="str">
        <f t="shared" si="13"/>
        <v xml:space="preserve"> </v>
      </c>
      <c r="L857" s="87"/>
      <c r="M857" s="84"/>
      <c r="N857" s="84"/>
      <c r="O857" s="84"/>
    </row>
    <row r="858" spans="2:15" x14ac:dyDescent="0.25">
      <c r="B858" s="84"/>
      <c r="C858" s="88" t="str">
        <f>IF(COUNTIF($F$62:$F858,$F858)&gt;1,"Adiantada","")</f>
        <v/>
      </c>
      <c r="D858" s="100"/>
      <c r="E858" s="11"/>
      <c r="F858" s="8"/>
      <c r="G858" s="63"/>
      <c r="H858" s="8"/>
      <c r="I858" s="9"/>
      <c r="J858" s="9"/>
      <c r="K858" s="101" t="str">
        <f t="shared" si="13"/>
        <v xml:space="preserve"> </v>
      </c>
      <c r="L858" s="87"/>
      <c r="M858" s="84"/>
      <c r="N858" s="84"/>
      <c r="O858" s="84"/>
    </row>
    <row r="859" spans="2:15" x14ac:dyDescent="0.25">
      <c r="B859" s="84"/>
      <c r="C859" s="88" t="str">
        <f>IF(COUNTIF($F$62:$F859,$F859)&gt;1,"Adiantada","")</f>
        <v/>
      </c>
      <c r="D859" s="100"/>
      <c r="E859" s="11"/>
      <c r="F859" s="8"/>
      <c r="G859" s="63"/>
      <c r="H859" s="8"/>
      <c r="I859" s="9"/>
      <c r="J859" s="9"/>
      <c r="K859" s="101" t="str">
        <f t="shared" si="13"/>
        <v xml:space="preserve"> </v>
      </c>
      <c r="L859" s="87"/>
      <c r="M859" s="84"/>
      <c r="N859" s="84"/>
      <c r="O859" s="84"/>
    </row>
    <row r="860" spans="2:15" x14ac:dyDescent="0.25">
      <c r="B860" s="84"/>
      <c r="C860" s="88" t="str">
        <f>IF(COUNTIF($F$62:$F860,$F860)&gt;1,"Adiantada","")</f>
        <v/>
      </c>
      <c r="D860" s="100"/>
      <c r="E860" s="11"/>
      <c r="F860" s="8"/>
      <c r="G860" s="63"/>
      <c r="H860" s="8"/>
      <c r="I860" s="9"/>
      <c r="J860" s="9"/>
      <c r="K860" s="101" t="str">
        <f t="shared" si="13"/>
        <v xml:space="preserve"> </v>
      </c>
      <c r="L860" s="87"/>
      <c r="M860" s="84"/>
      <c r="N860" s="84"/>
      <c r="O860" s="84"/>
    </row>
    <row r="861" spans="2:15" x14ac:dyDescent="0.25">
      <c r="B861" s="84"/>
      <c r="C861" s="88" t="str">
        <f>IF(COUNTIF($F$62:$F861,$F861)&gt;1,"Adiantada","")</f>
        <v/>
      </c>
      <c r="D861" s="100"/>
      <c r="E861" s="11"/>
      <c r="F861" s="8"/>
      <c r="G861" s="63"/>
      <c r="H861" s="8"/>
      <c r="I861" s="9"/>
      <c r="J861" s="9"/>
      <c r="K861" s="101" t="str">
        <f t="shared" si="13"/>
        <v xml:space="preserve"> </v>
      </c>
      <c r="L861" s="87"/>
      <c r="M861" s="84"/>
      <c r="N861" s="84"/>
      <c r="O861" s="84"/>
    </row>
    <row r="862" spans="2:15" x14ac:dyDescent="0.25">
      <c r="B862" s="84"/>
      <c r="C862" s="88" t="str">
        <f>IF(COUNTIF($F$62:$F862,$F862)&gt;1,"Adiantada","")</f>
        <v/>
      </c>
      <c r="D862" s="100"/>
      <c r="E862" s="11"/>
      <c r="F862" s="8"/>
      <c r="G862" s="63"/>
      <c r="H862" s="8"/>
      <c r="I862" s="9"/>
      <c r="J862" s="9"/>
      <c r="K862" s="101" t="str">
        <f t="shared" si="13"/>
        <v xml:space="preserve"> </v>
      </c>
      <c r="L862" s="87"/>
      <c r="M862" s="84"/>
      <c r="N862" s="84"/>
      <c r="O862" s="84"/>
    </row>
    <row r="863" spans="2:15" x14ac:dyDescent="0.25">
      <c r="B863" s="84"/>
      <c r="C863" s="88" t="str">
        <f>IF(COUNTIF($F$62:$F863,$F863)&gt;1,"Adiantada","")</f>
        <v/>
      </c>
      <c r="D863" s="100"/>
      <c r="E863" s="11"/>
      <c r="F863" s="8"/>
      <c r="G863" s="63"/>
      <c r="H863" s="8"/>
      <c r="I863" s="9"/>
      <c r="J863" s="9"/>
      <c r="K863" s="101" t="str">
        <f t="shared" si="13"/>
        <v xml:space="preserve"> </v>
      </c>
      <c r="L863" s="87"/>
      <c r="M863" s="84"/>
      <c r="N863" s="84"/>
      <c r="O863" s="84"/>
    </row>
    <row r="864" spans="2:15" x14ac:dyDescent="0.25">
      <c r="B864" s="84"/>
      <c r="C864" s="88" t="str">
        <f>IF(COUNTIF($F$62:$F864,$F864)&gt;1,"Adiantada","")</f>
        <v/>
      </c>
      <c r="D864" s="100"/>
      <c r="E864" s="11"/>
      <c r="F864" s="8"/>
      <c r="G864" s="63"/>
      <c r="H864" s="8"/>
      <c r="I864" s="9"/>
      <c r="J864" s="9"/>
      <c r="K864" s="101" t="str">
        <f t="shared" si="13"/>
        <v xml:space="preserve"> </v>
      </c>
      <c r="L864" s="87"/>
      <c r="M864" s="84"/>
      <c r="N864" s="84"/>
      <c r="O864" s="84"/>
    </row>
    <row r="865" spans="2:15" x14ac:dyDescent="0.25">
      <c r="B865" s="84"/>
      <c r="C865" s="88" t="str">
        <f>IF(COUNTIF($F$62:$F865,$F865)&gt;1,"Adiantada","")</f>
        <v/>
      </c>
      <c r="D865" s="100"/>
      <c r="E865" s="11"/>
      <c r="F865" s="8"/>
      <c r="G865" s="63"/>
      <c r="H865" s="8"/>
      <c r="I865" s="9"/>
      <c r="J865" s="9"/>
      <c r="K865" s="101" t="str">
        <f t="shared" si="13"/>
        <v xml:space="preserve"> </v>
      </c>
      <c r="L865" s="87"/>
      <c r="M865" s="84"/>
      <c r="N865" s="84"/>
      <c r="O865" s="84"/>
    </row>
    <row r="866" spans="2:15" x14ac:dyDescent="0.25">
      <c r="B866" s="84"/>
      <c r="C866" s="88" t="str">
        <f>IF(COUNTIF($F$62:$F866,$F866)&gt;1,"Adiantada","")</f>
        <v/>
      </c>
      <c r="D866" s="100"/>
      <c r="E866" s="11"/>
      <c r="F866" s="8"/>
      <c r="G866" s="63"/>
      <c r="H866" s="8"/>
      <c r="I866" s="9"/>
      <c r="J866" s="9"/>
      <c r="K866" s="101" t="str">
        <f t="shared" si="13"/>
        <v xml:space="preserve"> </v>
      </c>
      <c r="L866" s="87"/>
      <c r="M866" s="84"/>
      <c r="N866" s="84"/>
      <c r="O866" s="84"/>
    </row>
    <row r="867" spans="2:15" x14ac:dyDescent="0.25">
      <c r="B867" s="84"/>
      <c r="C867" s="88" t="str">
        <f>IF(COUNTIF($F$62:$F867,$F867)&gt;1,"Adiantada","")</f>
        <v/>
      </c>
      <c r="D867" s="100"/>
      <c r="E867" s="11"/>
      <c r="F867" s="8"/>
      <c r="G867" s="63"/>
      <c r="H867" s="8"/>
      <c r="I867" s="9"/>
      <c r="J867" s="9"/>
      <c r="K867" s="101" t="str">
        <f t="shared" si="13"/>
        <v xml:space="preserve"> </v>
      </c>
      <c r="L867" s="87"/>
      <c r="M867" s="84"/>
      <c r="N867" s="84"/>
      <c r="O867" s="84"/>
    </row>
    <row r="868" spans="2:15" x14ac:dyDescent="0.25">
      <c r="B868" s="84"/>
      <c r="C868" s="88" t="str">
        <f>IF(COUNTIF($F$62:$F868,$F868)&gt;1,"Adiantada","")</f>
        <v/>
      </c>
      <c r="D868" s="100"/>
      <c r="E868" s="11"/>
      <c r="F868" s="8"/>
      <c r="G868" s="63"/>
      <c r="H868" s="8"/>
      <c r="I868" s="9"/>
      <c r="J868" s="9"/>
      <c r="K868" s="101" t="str">
        <f t="shared" si="13"/>
        <v xml:space="preserve"> </v>
      </c>
      <c r="L868" s="87"/>
      <c r="M868" s="84"/>
      <c r="N868" s="84"/>
      <c r="O868" s="84"/>
    </row>
    <row r="869" spans="2:15" x14ac:dyDescent="0.25">
      <c r="B869" s="84"/>
      <c r="C869" s="88" t="str">
        <f>IF(COUNTIF($F$62:$F869,$F869)&gt;1,"Adiantada","")</f>
        <v/>
      </c>
      <c r="D869" s="100"/>
      <c r="E869" s="11"/>
      <c r="F869" s="8"/>
      <c r="G869" s="63"/>
      <c r="H869" s="8"/>
      <c r="I869" s="9"/>
      <c r="J869" s="9"/>
      <c r="K869" s="101" t="str">
        <f t="shared" si="13"/>
        <v xml:space="preserve"> </v>
      </c>
      <c r="L869" s="87"/>
      <c r="M869" s="84"/>
      <c r="N869" s="84"/>
      <c r="O869" s="84"/>
    </row>
    <row r="870" spans="2:15" x14ac:dyDescent="0.25">
      <c r="B870" s="84"/>
      <c r="C870" s="88" t="str">
        <f>IF(COUNTIF($F$62:$F870,$F870)&gt;1,"Adiantada","")</f>
        <v/>
      </c>
      <c r="D870" s="100"/>
      <c r="E870" s="11"/>
      <c r="F870" s="8"/>
      <c r="G870" s="63"/>
      <c r="H870" s="8"/>
      <c r="I870" s="9"/>
      <c r="J870" s="9"/>
      <c r="K870" s="101" t="str">
        <f t="shared" si="13"/>
        <v xml:space="preserve"> </v>
      </c>
      <c r="L870" s="87"/>
      <c r="M870" s="84"/>
      <c r="N870" s="84"/>
      <c r="O870" s="84"/>
    </row>
    <row r="871" spans="2:15" x14ac:dyDescent="0.25">
      <c r="B871" s="84"/>
      <c r="C871" s="88" t="str">
        <f>IF(COUNTIF($F$62:$F871,$F871)&gt;1,"Adiantada","")</f>
        <v/>
      </c>
      <c r="D871" s="100"/>
      <c r="E871" s="11"/>
      <c r="F871" s="8"/>
      <c r="G871" s="63"/>
      <c r="H871" s="8"/>
      <c r="I871" s="9"/>
      <c r="J871" s="9"/>
      <c r="K871" s="101" t="str">
        <f t="shared" si="13"/>
        <v xml:space="preserve"> </v>
      </c>
      <c r="L871" s="87"/>
      <c r="M871" s="84"/>
      <c r="N871" s="84"/>
      <c r="O871" s="84"/>
    </row>
    <row r="872" spans="2:15" x14ac:dyDescent="0.25">
      <c r="B872" s="84"/>
      <c r="C872" s="88" t="str">
        <f>IF(COUNTIF($F$62:$F872,$F872)&gt;1,"Adiantada","")</f>
        <v/>
      </c>
      <c r="D872" s="100"/>
      <c r="E872" s="11"/>
      <c r="F872" s="8"/>
      <c r="G872" s="63"/>
      <c r="H872" s="8"/>
      <c r="I872" s="9"/>
      <c r="J872" s="9"/>
      <c r="K872" s="101" t="str">
        <f t="shared" si="13"/>
        <v xml:space="preserve"> </v>
      </c>
      <c r="L872" s="87"/>
      <c r="M872" s="84"/>
      <c r="N872" s="84"/>
      <c r="O872" s="84"/>
    </row>
    <row r="873" spans="2:15" x14ac:dyDescent="0.25">
      <c r="B873" s="84"/>
      <c r="C873" s="88" t="str">
        <f>IF(COUNTIF($F$62:$F873,$F873)&gt;1,"Adiantada","")</f>
        <v/>
      </c>
      <c r="D873" s="100"/>
      <c r="E873" s="11"/>
      <c r="F873" s="8"/>
      <c r="G873" s="63"/>
      <c r="H873" s="8"/>
      <c r="I873" s="9"/>
      <c r="J873" s="9"/>
      <c r="K873" s="101" t="str">
        <f t="shared" si="13"/>
        <v xml:space="preserve"> </v>
      </c>
      <c r="L873" s="87"/>
      <c r="M873" s="84"/>
      <c r="N873" s="84"/>
      <c r="O873" s="84"/>
    </row>
    <row r="874" spans="2:15" x14ac:dyDescent="0.25">
      <c r="B874" s="84"/>
      <c r="C874" s="88" t="str">
        <f>IF(COUNTIF($F$62:$F874,$F874)&gt;1,"Adiantada","")</f>
        <v/>
      </c>
      <c r="D874" s="100"/>
      <c r="E874" s="11"/>
      <c r="F874" s="8"/>
      <c r="G874" s="63"/>
      <c r="H874" s="8"/>
      <c r="I874" s="9"/>
      <c r="J874" s="9"/>
      <c r="K874" s="101" t="str">
        <f t="shared" si="13"/>
        <v xml:space="preserve"> </v>
      </c>
      <c r="L874" s="87"/>
      <c r="M874" s="84"/>
      <c r="N874" s="84"/>
      <c r="O874" s="84"/>
    </row>
    <row r="875" spans="2:15" x14ac:dyDescent="0.25">
      <c r="B875" s="84"/>
      <c r="C875" s="88" t="str">
        <f>IF(COUNTIF($F$62:$F875,$F875)&gt;1,"Adiantada","")</f>
        <v/>
      </c>
      <c r="D875" s="100"/>
      <c r="E875" s="11"/>
      <c r="F875" s="8"/>
      <c r="G875" s="63"/>
      <c r="H875" s="8"/>
      <c r="I875" s="9"/>
      <c r="J875" s="9"/>
      <c r="K875" s="101" t="str">
        <f t="shared" si="13"/>
        <v xml:space="preserve"> </v>
      </c>
      <c r="L875" s="87"/>
      <c r="M875" s="84"/>
      <c r="N875" s="84"/>
      <c r="O875" s="84"/>
    </row>
    <row r="876" spans="2:15" x14ac:dyDescent="0.25">
      <c r="B876" s="84"/>
      <c r="C876" s="88" t="str">
        <f>IF(COUNTIF($F$62:$F876,$F876)&gt;1,"Adiantada","")</f>
        <v/>
      </c>
      <c r="D876" s="100"/>
      <c r="E876" s="11"/>
      <c r="F876" s="8"/>
      <c r="G876" s="63"/>
      <c r="H876" s="8"/>
      <c r="I876" s="9"/>
      <c r="J876" s="9"/>
      <c r="K876" s="101" t="str">
        <f t="shared" si="13"/>
        <v xml:space="preserve"> </v>
      </c>
      <c r="L876" s="87"/>
      <c r="M876" s="84"/>
      <c r="N876" s="84"/>
      <c r="O876" s="84"/>
    </row>
    <row r="877" spans="2:15" x14ac:dyDescent="0.25">
      <c r="B877" s="84"/>
      <c r="C877" s="88" t="str">
        <f>IF(COUNTIF($F$62:$F877,$F877)&gt;1,"Adiantada","")</f>
        <v/>
      </c>
      <c r="D877" s="100"/>
      <c r="E877" s="11"/>
      <c r="F877" s="8"/>
      <c r="G877" s="63"/>
      <c r="H877" s="8"/>
      <c r="I877" s="9"/>
      <c r="J877" s="9"/>
      <c r="K877" s="101" t="str">
        <f t="shared" si="13"/>
        <v xml:space="preserve"> </v>
      </c>
      <c r="L877" s="87"/>
      <c r="M877" s="84"/>
      <c r="N877" s="84"/>
      <c r="O877" s="84"/>
    </row>
    <row r="878" spans="2:15" x14ac:dyDescent="0.25">
      <c r="B878" s="84"/>
      <c r="C878" s="88" t="str">
        <f>IF(COUNTIF($F$62:$F878,$F878)&gt;1,"Adiantada","")</f>
        <v/>
      </c>
      <c r="D878" s="100"/>
      <c r="E878" s="11"/>
      <c r="F878" s="8"/>
      <c r="G878" s="63"/>
      <c r="H878" s="8"/>
      <c r="I878" s="9"/>
      <c r="J878" s="9"/>
      <c r="K878" s="101" t="str">
        <f t="shared" si="13"/>
        <v xml:space="preserve"> </v>
      </c>
      <c r="L878" s="87"/>
      <c r="M878" s="84"/>
      <c r="N878" s="84"/>
      <c r="O878" s="84"/>
    </row>
    <row r="879" spans="2:15" x14ac:dyDescent="0.25">
      <c r="B879" s="84"/>
      <c r="C879" s="88" t="str">
        <f>IF(COUNTIF($F$62:$F879,$F879)&gt;1,"Adiantada","")</f>
        <v/>
      </c>
      <c r="D879" s="100"/>
      <c r="E879" s="11"/>
      <c r="F879" s="8"/>
      <c r="G879" s="63"/>
      <c r="H879" s="8"/>
      <c r="I879" s="9"/>
      <c r="J879" s="9"/>
      <c r="K879" s="101" t="str">
        <f t="shared" si="13"/>
        <v xml:space="preserve"> </v>
      </c>
      <c r="L879" s="87"/>
      <c r="M879" s="84"/>
      <c r="N879" s="84"/>
      <c r="O879" s="84"/>
    </row>
    <row r="880" spans="2:15" x14ac:dyDescent="0.25">
      <c r="B880" s="84"/>
      <c r="C880" s="88" t="str">
        <f>IF(COUNTIF($F$62:$F880,$F880)&gt;1,"Adiantada","")</f>
        <v/>
      </c>
      <c r="D880" s="100"/>
      <c r="E880" s="11"/>
      <c r="F880" s="8"/>
      <c r="G880" s="63"/>
      <c r="H880" s="8"/>
      <c r="I880" s="9"/>
      <c r="J880" s="9"/>
      <c r="K880" s="101" t="str">
        <f t="shared" si="13"/>
        <v xml:space="preserve"> </v>
      </c>
      <c r="L880" s="87"/>
      <c r="M880" s="84"/>
      <c r="N880" s="84"/>
      <c r="O880" s="84"/>
    </row>
    <row r="881" spans="2:15" x14ac:dyDescent="0.25">
      <c r="B881" s="84"/>
      <c r="C881" s="88" t="str">
        <f>IF(COUNTIF($F$62:$F881,$F881)&gt;1,"Adiantada","")</f>
        <v/>
      </c>
      <c r="D881" s="100"/>
      <c r="E881" s="11"/>
      <c r="F881" s="8"/>
      <c r="G881" s="63"/>
      <c r="H881" s="8"/>
      <c r="I881" s="9"/>
      <c r="J881" s="9"/>
      <c r="K881" s="101" t="str">
        <f t="shared" si="13"/>
        <v xml:space="preserve"> </v>
      </c>
      <c r="L881" s="87"/>
      <c r="M881" s="84"/>
      <c r="N881" s="84"/>
      <c r="O881" s="84"/>
    </row>
    <row r="882" spans="2:15" x14ac:dyDescent="0.25">
      <c r="B882" s="84"/>
      <c r="C882" s="88" t="str">
        <f>IF(COUNTIF($F$62:$F882,$F882)&gt;1,"Adiantada","")</f>
        <v/>
      </c>
      <c r="D882" s="100"/>
      <c r="E882" s="11"/>
      <c r="F882" s="8"/>
      <c r="G882" s="63"/>
      <c r="H882" s="8"/>
      <c r="I882" s="9"/>
      <c r="J882" s="9"/>
      <c r="K882" s="101" t="str">
        <f t="shared" si="13"/>
        <v xml:space="preserve"> </v>
      </c>
      <c r="L882" s="87"/>
      <c r="M882" s="84"/>
      <c r="N882" s="84"/>
      <c r="O882" s="84"/>
    </row>
    <row r="883" spans="2:15" x14ac:dyDescent="0.25">
      <c r="B883" s="84"/>
      <c r="C883" s="88" t="str">
        <f>IF(COUNTIF($F$62:$F883,$F883)&gt;1,"Adiantada","")</f>
        <v/>
      </c>
      <c r="D883" s="100"/>
      <c r="E883" s="11"/>
      <c r="F883" s="8"/>
      <c r="G883" s="63"/>
      <c r="H883" s="8"/>
      <c r="I883" s="9"/>
      <c r="J883" s="9"/>
      <c r="K883" s="101" t="str">
        <f t="shared" si="13"/>
        <v xml:space="preserve"> </v>
      </c>
      <c r="L883" s="87"/>
      <c r="M883" s="84"/>
      <c r="N883" s="84"/>
      <c r="O883" s="84"/>
    </row>
    <row r="884" spans="2:15" x14ac:dyDescent="0.25">
      <c r="B884" s="84"/>
      <c r="C884" s="88" t="str">
        <f>IF(COUNTIF($F$62:$F884,$F884)&gt;1,"Adiantada","")</f>
        <v/>
      </c>
      <c r="D884" s="100"/>
      <c r="E884" s="11"/>
      <c r="F884" s="8"/>
      <c r="G884" s="63"/>
      <c r="H884" s="8"/>
      <c r="I884" s="9"/>
      <c r="J884" s="9"/>
      <c r="K884" s="101" t="str">
        <f t="shared" si="13"/>
        <v xml:space="preserve"> </v>
      </c>
      <c r="L884" s="87"/>
      <c r="M884" s="84"/>
      <c r="N884" s="84"/>
      <c r="O884" s="84"/>
    </row>
    <row r="885" spans="2:15" x14ac:dyDescent="0.25">
      <c r="B885" s="84"/>
      <c r="C885" s="88" t="str">
        <f>IF(COUNTIF($F$62:$F885,$F885)&gt;1,"Adiantada","")</f>
        <v/>
      </c>
      <c r="D885" s="100"/>
      <c r="E885" s="11"/>
      <c r="F885" s="8"/>
      <c r="G885" s="63"/>
      <c r="H885" s="8"/>
      <c r="I885" s="9"/>
      <c r="J885" s="9"/>
      <c r="K885" s="101" t="str">
        <f t="shared" si="13"/>
        <v xml:space="preserve"> </v>
      </c>
      <c r="L885" s="87"/>
      <c r="M885" s="84"/>
      <c r="N885" s="84"/>
      <c r="O885" s="84"/>
    </row>
    <row r="886" spans="2:15" x14ac:dyDescent="0.25">
      <c r="B886" s="84"/>
      <c r="C886" s="88" t="str">
        <f>IF(COUNTIF($F$62:$F886,$F886)&gt;1,"Adiantada","")</f>
        <v/>
      </c>
      <c r="D886" s="100"/>
      <c r="E886" s="11"/>
      <c r="F886" s="8"/>
      <c r="G886" s="63"/>
      <c r="H886" s="8"/>
      <c r="I886" s="9"/>
      <c r="J886" s="9"/>
      <c r="K886" s="101" t="str">
        <f t="shared" si="13"/>
        <v xml:space="preserve"> </v>
      </c>
      <c r="L886" s="87"/>
      <c r="M886" s="84"/>
      <c r="N886" s="84"/>
      <c r="O886" s="84"/>
    </row>
    <row r="887" spans="2:15" x14ac:dyDescent="0.25">
      <c r="B887" s="84"/>
      <c r="C887" s="88" t="str">
        <f>IF(COUNTIF($F$62:$F887,$F887)&gt;1,"Adiantada","")</f>
        <v/>
      </c>
      <c r="D887" s="100"/>
      <c r="E887" s="11"/>
      <c r="F887" s="8"/>
      <c r="G887" s="63"/>
      <c r="H887" s="8"/>
      <c r="I887" s="9"/>
      <c r="J887" s="9"/>
      <c r="K887" s="101" t="str">
        <f t="shared" si="13"/>
        <v xml:space="preserve"> </v>
      </c>
      <c r="L887" s="87"/>
      <c r="M887" s="84"/>
      <c r="N887" s="84"/>
      <c r="O887" s="84"/>
    </row>
    <row r="888" spans="2:15" x14ac:dyDescent="0.25">
      <c r="B888" s="84"/>
      <c r="C888" s="88" t="str">
        <f>IF(COUNTIF($F$62:$F888,$F888)&gt;1,"Adiantada","")</f>
        <v/>
      </c>
      <c r="D888" s="100"/>
      <c r="E888" s="11"/>
      <c r="F888" s="8"/>
      <c r="G888" s="63"/>
      <c r="H888" s="8"/>
      <c r="I888" s="9"/>
      <c r="J888" s="9"/>
      <c r="K888" s="101" t="str">
        <f t="shared" si="13"/>
        <v xml:space="preserve"> </v>
      </c>
      <c r="L888" s="87"/>
      <c r="M888" s="84"/>
      <c r="N888" s="84"/>
      <c r="O888" s="84"/>
    </row>
    <row r="889" spans="2:15" x14ac:dyDescent="0.25">
      <c r="B889" s="84"/>
      <c r="C889" s="88" t="str">
        <f>IF(COUNTIF($F$62:$F889,$F889)&gt;1,"Adiantada","")</f>
        <v/>
      </c>
      <c r="D889" s="100"/>
      <c r="E889" s="11"/>
      <c r="F889" s="8"/>
      <c r="G889" s="63"/>
      <c r="H889" s="8"/>
      <c r="I889" s="9"/>
      <c r="J889" s="9"/>
      <c r="K889" s="101" t="str">
        <f t="shared" si="13"/>
        <v xml:space="preserve"> </v>
      </c>
      <c r="L889" s="87"/>
      <c r="M889" s="84"/>
      <c r="N889" s="84"/>
      <c r="O889" s="84"/>
    </row>
    <row r="890" spans="2:15" x14ac:dyDescent="0.25">
      <c r="B890" s="84"/>
      <c r="C890" s="88" t="str">
        <f>IF(COUNTIF($F$62:$F890,$F890)&gt;1,"Adiantada","")</f>
        <v/>
      </c>
      <c r="D890" s="100"/>
      <c r="E890" s="11"/>
      <c r="F890" s="8"/>
      <c r="G890" s="63"/>
      <c r="H890" s="8"/>
      <c r="I890" s="9"/>
      <c r="J890" s="9"/>
      <c r="K890" s="101" t="str">
        <f t="shared" si="13"/>
        <v xml:space="preserve"> </v>
      </c>
      <c r="L890" s="87"/>
      <c r="M890" s="84"/>
      <c r="N890" s="84"/>
      <c r="O890" s="84"/>
    </row>
    <row r="891" spans="2:15" x14ac:dyDescent="0.25">
      <c r="B891" s="84"/>
      <c r="C891" s="88" t="str">
        <f>IF(COUNTIF($F$62:$F891,$F891)&gt;1,"Adiantada","")</f>
        <v/>
      </c>
      <c r="D891" s="100"/>
      <c r="E891" s="11"/>
      <c r="F891" s="8"/>
      <c r="G891" s="63"/>
      <c r="H891" s="8"/>
      <c r="I891" s="9"/>
      <c r="J891" s="9"/>
      <c r="K891" s="101" t="str">
        <f t="shared" si="13"/>
        <v xml:space="preserve"> </v>
      </c>
      <c r="L891" s="87"/>
      <c r="M891" s="84"/>
      <c r="N891" s="84"/>
      <c r="O891" s="84"/>
    </row>
    <row r="892" spans="2:15" x14ac:dyDescent="0.25">
      <c r="B892" s="84"/>
      <c r="C892" s="88" t="str">
        <f>IF(COUNTIF($F$62:$F892,$F892)&gt;1,"Adiantada","")</f>
        <v/>
      </c>
      <c r="D892" s="100"/>
      <c r="E892" s="11"/>
      <c r="F892" s="8"/>
      <c r="G892" s="63"/>
      <c r="H892" s="8"/>
      <c r="I892" s="9"/>
      <c r="J892" s="9"/>
      <c r="K892" s="101" t="str">
        <f t="shared" si="13"/>
        <v xml:space="preserve"> </v>
      </c>
      <c r="L892" s="87"/>
      <c r="M892" s="84"/>
      <c r="N892" s="84"/>
      <c r="O892" s="84"/>
    </row>
    <row r="893" spans="2:15" x14ac:dyDescent="0.25">
      <c r="B893" s="84"/>
      <c r="C893" s="88" t="str">
        <f>IF(COUNTIF($F$62:$F893,$F893)&gt;1,"Adiantada","")</f>
        <v/>
      </c>
      <c r="D893" s="100"/>
      <c r="E893" s="11"/>
      <c r="F893" s="8"/>
      <c r="G893" s="63"/>
      <c r="H893" s="8"/>
      <c r="I893" s="9"/>
      <c r="J893" s="9"/>
      <c r="K893" s="101" t="str">
        <f t="shared" si="13"/>
        <v xml:space="preserve"> </v>
      </c>
      <c r="L893" s="87"/>
      <c r="M893" s="84"/>
      <c r="N893" s="84"/>
      <c r="O893" s="84"/>
    </row>
    <row r="894" spans="2:15" x14ac:dyDescent="0.25">
      <c r="B894" s="84"/>
      <c r="C894" s="88" t="str">
        <f>IF(COUNTIF($F$62:$F894,$F894)&gt;1,"Adiantada","")</f>
        <v/>
      </c>
      <c r="D894" s="100"/>
      <c r="E894" s="11"/>
      <c r="F894" s="8"/>
      <c r="G894" s="63"/>
      <c r="H894" s="8"/>
      <c r="I894" s="9"/>
      <c r="J894" s="9"/>
      <c r="K894" s="101" t="str">
        <f t="shared" si="13"/>
        <v xml:space="preserve"> </v>
      </c>
      <c r="L894" s="87"/>
      <c r="M894" s="84"/>
      <c r="N894" s="84"/>
      <c r="O894" s="84"/>
    </row>
    <row r="895" spans="2:15" x14ac:dyDescent="0.25">
      <c r="B895" s="84"/>
      <c r="C895" s="88" t="str">
        <f>IF(COUNTIF($F$62:$F895,$F895)&gt;1,"Adiantada","")</f>
        <v/>
      </c>
      <c r="D895" s="100"/>
      <c r="E895" s="11"/>
      <c r="F895" s="8"/>
      <c r="G895" s="63"/>
      <c r="H895" s="8"/>
      <c r="I895" s="9"/>
      <c r="J895" s="9"/>
      <c r="K895" s="101" t="str">
        <f t="shared" ref="K895:K958" si="14">IFERROR(IF($J895&lt;&gt;"",$H895/$J895," "),"")</f>
        <v xml:space="preserve"> </v>
      </c>
      <c r="L895" s="87"/>
      <c r="M895" s="84"/>
      <c r="N895" s="84"/>
      <c r="O895" s="84"/>
    </row>
    <row r="896" spans="2:15" x14ac:dyDescent="0.25">
      <c r="B896" s="84"/>
      <c r="C896" s="88" t="str">
        <f>IF(COUNTIF($F$62:$F896,$F896)&gt;1,"Adiantada","")</f>
        <v/>
      </c>
      <c r="D896" s="100"/>
      <c r="E896" s="11"/>
      <c r="F896" s="8"/>
      <c r="G896" s="63"/>
      <c r="H896" s="8"/>
      <c r="I896" s="9"/>
      <c r="J896" s="9"/>
      <c r="K896" s="101" t="str">
        <f t="shared" si="14"/>
        <v xml:space="preserve"> </v>
      </c>
      <c r="L896" s="87"/>
      <c r="M896" s="84"/>
      <c r="N896" s="84"/>
      <c r="O896" s="84"/>
    </row>
    <row r="897" spans="2:15" x14ac:dyDescent="0.25">
      <c r="B897" s="84"/>
      <c r="C897" s="88" t="str">
        <f>IF(COUNTIF($F$62:$F897,$F897)&gt;1,"Adiantada","")</f>
        <v/>
      </c>
      <c r="D897" s="100"/>
      <c r="E897" s="11"/>
      <c r="F897" s="8"/>
      <c r="G897" s="63"/>
      <c r="H897" s="8"/>
      <c r="I897" s="9"/>
      <c r="J897" s="9"/>
      <c r="K897" s="101" t="str">
        <f t="shared" si="14"/>
        <v xml:space="preserve"> </v>
      </c>
      <c r="L897" s="87"/>
      <c r="M897" s="84"/>
      <c r="N897" s="84"/>
      <c r="O897" s="84"/>
    </row>
    <row r="898" spans="2:15" x14ac:dyDescent="0.25">
      <c r="B898" s="84"/>
      <c r="C898" s="88" t="str">
        <f>IF(COUNTIF($F$62:$F898,$F898)&gt;1,"Adiantada","")</f>
        <v/>
      </c>
      <c r="D898" s="100"/>
      <c r="E898" s="11"/>
      <c r="F898" s="8"/>
      <c r="G898" s="63"/>
      <c r="H898" s="8"/>
      <c r="I898" s="9"/>
      <c r="J898" s="9"/>
      <c r="K898" s="101" t="str">
        <f t="shared" si="14"/>
        <v xml:space="preserve"> </v>
      </c>
      <c r="L898" s="87"/>
      <c r="M898" s="84"/>
      <c r="N898" s="84"/>
      <c r="O898" s="84"/>
    </row>
    <row r="899" spans="2:15" x14ac:dyDescent="0.25">
      <c r="B899" s="84"/>
      <c r="C899" s="88" t="str">
        <f>IF(COUNTIF($F$62:$F899,$F899)&gt;1,"Adiantada","")</f>
        <v/>
      </c>
      <c r="D899" s="100"/>
      <c r="E899" s="11"/>
      <c r="F899" s="8"/>
      <c r="G899" s="63"/>
      <c r="H899" s="8"/>
      <c r="I899" s="9"/>
      <c r="J899" s="9"/>
      <c r="K899" s="101" t="str">
        <f t="shared" si="14"/>
        <v xml:space="preserve"> </v>
      </c>
      <c r="L899" s="87"/>
      <c r="M899" s="84"/>
      <c r="N899" s="84"/>
      <c r="O899" s="84"/>
    </row>
    <row r="900" spans="2:15" x14ac:dyDescent="0.25">
      <c r="B900" s="84"/>
      <c r="C900" s="88" t="str">
        <f>IF(COUNTIF($F$62:$F900,$F900)&gt;1,"Adiantada","")</f>
        <v/>
      </c>
      <c r="D900" s="100"/>
      <c r="E900" s="11"/>
      <c r="F900" s="8"/>
      <c r="G900" s="63"/>
      <c r="H900" s="8"/>
      <c r="I900" s="9"/>
      <c r="J900" s="9"/>
      <c r="K900" s="101" t="str">
        <f t="shared" si="14"/>
        <v xml:space="preserve"> </v>
      </c>
      <c r="L900" s="87"/>
      <c r="M900" s="84"/>
      <c r="N900" s="84"/>
      <c r="O900" s="84"/>
    </row>
    <row r="901" spans="2:15" x14ac:dyDescent="0.25">
      <c r="B901" s="84"/>
      <c r="C901" s="88" t="str">
        <f>IF(COUNTIF($F$62:$F901,$F901)&gt;1,"Adiantada","")</f>
        <v/>
      </c>
      <c r="D901" s="100"/>
      <c r="E901" s="11"/>
      <c r="F901" s="8"/>
      <c r="G901" s="63"/>
      <c r="H901" s="8"/>
      <c r="I901" s="9"/>
      <c r="J901" s="9"/>
      <c r="K901" s="101" t="str">
        <f t="shared" si="14"/>
        <v xml:space="preserve"> </v>
      </c>
      <c r="L901" s="87"/>
      <c r="M901" s="84"/>
      <c r="N901" s="84"/>
      <c r="O901" s="84"/>
    </row>
    <row r="902" spans="2:15" x14ac:dyDescent="0.25">
      <c r="B902" s="84"/>
      <c r="C902" s="88" t="str">
        <f>IF(COUNTIF($F$62:$F902,$F902)&gt;1,"Adiantada","")</f>
        <v/>
      </c>
      <c r="D902" s="100"/>
      <c r="E902" s="11"/>
      <c r="F902" s="8"/>
      <c r="G902" s="63"/>
      <c r="H902" s="8"/>
      <c r="I902" s="9"/>
      <c r="J902" s="9"/>
      <c r="K902" s="101" t="str">
        <f t="shared" si="14"/>
        <v xml:space="preserve"> </v>
      </c>
      <c r="L902" s="87"/>
      <c r="M902" s="84"/>
      <c r="N902" s="84"/>
      <c r="O902" s="84"/>
    </row>
    <row r="903" spans="2:15" x14ac:dyDescent="0.25">
      <c r="B903" s="84"/>
      <c r="C903" s="88" t="str">
        <f>IF(COUNTIF($F$62:$F903,$F903)&gt;1,"Adiantada","")</f>
        <v/>
      </c>
      <c r="D903" s="100"/>
      <c r="E903" s="11"/>
      <c r="F903" s="8"/>
      <c r="G903" s="63"/>
      <c r="H903" s="8"/>
      <c r="I903" s="9"/>
      <c r="J903" s="9"/>
      <c r="K903" s="101" t="str">
        <f t="shared" si="14"/>
        <v xml:space="preserve"> </v>
      </c>
      <c r="L903" s="87"/>
      <c r="M903" s="84"/>
      <c r="N903" s="84"/>
      <c r="O903" s="84"/>
    </row>
    <row r="904" spans="2:15" x14ac:dyDescent="0.25">
      <c r="B904" s="84"/>
      <c r="C904" s="88" t="str">
        <f>IF(COUNTIF($F$62:$F904,$F904)&gt;1,"Adiantada","")</f>
        <v/>
      </c>
      <c r="D904" s="100"/>
      <c r="E904" s="11"/>
      <c r="F904" s="8"/>
      <c r="G904" s="63"/>
      <c r="H904" s="8"/>
      <c r="I904" s="9"/>
      <c r="J904" s="9"/>
      <c r="K904" s="101" t="str">
        <f t="shared" si="14"/>
        <v xml:space="preserve"> </v>
      </c>
      <c r="L904" s="87"/>
      <c r="M904" s="84"/>
      <c r="N904" s="84"/>
      <c r="O904" s="84"/>
    </row>
    <row r="905" spans="2:15" x14ac:dyDescent="0.25">
      <c r="B905" s="84"/>
      <c r="C905" s="88" t="str">
        <f>IF(COUNTIF($F$62:$F905,$F905)&gt;1,"Adiantada","")</f>
        <v/>
      </c>
      <c r="D905" s="100"/>
      <c r="E905" s="11"/>
      <c r="F905" s="8"/>
      <c r="G905" s="63"/>
      <c r="H905" s="8"/>
      <c r="I905" s="9"/>
      <c r="J905" s="9"/>
      <c r="K905" s="101" t="str">
        <f t="shared" si="14"/>
        <v xml:space="preserve"> </v>
      </c>
      <c r="L905" s="87"/>
      <c r="M905" s="84"/>
      <c r="N905" s="84"/>
      <c r="O905" s="84"/>
    </row>
    <row r="906" spans="2:15" x14ac:dyDescent="0.25">
      <c r="B906" s="84"/>
      <c r="C906" s="88" t="str">
        <f>IF(COUNTIF($F$62:$F906,$F906)&gt;1,"Adiantada","")</f>
        <v/>
      </c>
      <c r="D906" s="100"/>
      <c r="E906" s="11"/>
      <c r="F906" s="8"/>
      <c r="G906" s="63"/>
      <c r="H906" s="8"/>
      <c r="I906" s="9"/>
      <c r="J906" s="9"/>
      <c r="K906" s="101" t="str">
        <f t="shared" si="14"/>
        <v xml:space="preserve"> </v>
      </c>
      <c r="L906" s="87"/>
      <c r="M906" s="84"/>
      <c r="N906" s="84"/>
      <c r="O906" s="84"/>
    </row>
    <row r="907" spans="2:15" x14ac:dyDescent="0.25">
      <c r="B907" s="84"/>
      <c r="C907" s="88" t="str">
        <f>IF(COUNTIF($F$62:$F907,$F907)&gt;1,"Adiantada","")</f>
        <v/>
      </c>
      <c r="D907" s="100"/>
      <c r="E907" s="11"/>
      <c r="F907" s="8"/>
      <c r="G907" s="63"/>
      <c r="H907" s="8"/>
      <c r="I907" s="9"/>
      <c r="J907" s="9"/>
      <c r="K907" s="101" t="str">
        <f t="shared" si="14"/>
        <v xml:space="preserve"> </v>
      </c>
      <c r="L907" s="87"/>
      <c r="M907" s="84"/>
      <c r="N907" s="84"/>
      <c r="O907" s="84"/>
    </row>
    <row r="908" spans="2:15" x14ac:dyDescent="0.25">
      <c r="B908" s="84"/>
      <c r="C908" s="88" t="str">
        <f>IF(COUNTIF($F$62:$F908,$F908)&gt;1,"Adiantada","")</f>
        <v/>
      </c>
      <c r="D908" s="100"/>
      <c r="E908" s="11"/>
      <c r="F908" s="8"/>
      <c r="G908" s="63"/>
      <c r="H908" s="8"/>
      <c r="I908" s="9"/>
      <c r="J908" s="9"/>
      <c r="K908" s="101" t="str">
        <f t="shared" si="14"/>
        <v xml:space="preserve"> </v>
      </c>
      <c r="L908" s="87"/>
      <c r="M908" s="84"/>
      <c r="N908" s="84"/>
      <c r="O908" s="84"/>
    </row>
    <row r="909" spans="2:15" x14ac:dyDescent="0.25">
      <c r="B909" s="84"/>
      <c r="C909" s="88" t="str">
        <f>IF(COUNTIF($F$62:$F909,$F909)&gt;1,"Adiantada","")</f>
        <v/>
      </c>
      <c r="D909" s="100"/>
      <c r="E909" s="11"/>
      <c r="F909" s="8"/>
      <c r="G909" s="63"/>
      <c r="H909" s="8"/>
      <c r="I909" s="9"/>
      <c r="J909" s="9"/>
      <c r="K909" s="101" t="str">
        <f t="shared" si="14"/>
        <v xml:space="preserve"> </v>
      </c>
      <c r="L909" s="87"/>
      <c r="M909" s="84"/>
      <c r="N909" s="84"/>
      <c r="O909" s="84"/>
    </row>
    <row r="910" spans="2:15" x14ac:dyDescent="0.25">
      <c r="B910" s="84"/>
      <c r="C910" s="88" t="str">
        <f>IF(COUNTIF($F$62:$F910,$F910)&gt;1,"Adiantada","")</f>
        <v/>
      </c>
      <c r="D910" s="100"/>
      <c r="E910" s="11"/>
      <c r="F910" s="8"/>
      <c r="G910" s="63"/>
      <c r="H910" s="8"/>
      <c r="I910" s="9"/>
      <c r="J910" s="9"/>
      <c r="K910" s="101" t="str">
        <f t="shared" si="14"/>
        <v xml:space="preserve"> </v>
      </c>
      <c r="L910" s="87"/>
      <c r="M910" s="84"/>
      <c r="N910" s="84"/>
      <c r="O910" s="84"/>
    </row>
    <row r="911" spans="2:15" x14ac:dyDescent="0.25">
      <c r="B911" s="84"/>
      <c r="C911" s="88" t="str">
        <f>IF(COUNTIF($F$62:$F911,$F911)&gt;1,"Adiantada","")</f>
        <v/>
      </c>
      <c r="D911" s="100"/>
      <c r="E911" s="11"/>
      <c r="F911" s="8"/>
      <c r="G911" s="63"/>
      <c r="H911" s="8"/>
      <c r="I911" s="9"/>
      <c r="J911" s="9"/>
      <c r="K911" s="101" t="str">
        <f t="shared" si="14"/>
        <v xml:space="preserve"> </v>
      </c>
      <c r="L911" s="87"/>
      <c r="M911" s="84"/>
      <c r="N911" s="84"/>
      <c r="O911" s="84"/>
    </row>
    <row r="912" spans="2:15" x14ac:dyDescent="0.25">
      <c r="B912" s="84"/>
      <c r="C912" s="88" t="str">
        <f>IF(COUNTIF($F$62:$F912,$F912)&gt;1,"Adiantada","")</f>
        <v/>
      </c>
      <c r="D912" s="100"/>
      <c r="E912" s="11"/>
      <c r="F912" s="8"/>
      <c r="G912" s="63"/>
      <c r="H912" s="8"/>
      <c r="I912" s="9"/>
      <c r="J912" s="9"/>
      <c r="K912" s="101" t="str">
        <f t="shared" si="14"/>
        <v xml:space="preserve"> </v>
      </c>
      <c r="L912" s="87"/>
      <c r="M912" s="84"/>
      <c r="N912" s="84"/>
      <c r="O912" s="84"/>
    </row>
    <row r="913" spans="2:15" x14ac:dyDescent="0.25">
      <c r="B913" s="84"/>
      <c r="C913" s="88" t="str">
        <f>IF(COUNTIF($F$62:$F913,$F913)&gt;1,"Adiantada","")</f>
        <v/>
      </c>
      <c r="D913" s="100"/>
      <c r="E913" s="11"/>
      <c r="F913" s="8"/>
      <c r="G913" s="63"/>
      <c r="H913" s="8"/>
      <c r="I913" s="9"/>
      <c r="J913" s="9"/>
      <c r="K913" s="101" t="str">
        <f t="shared" si="14"/>
        <v xml:space="preserve"> </v>
      </c>
      <c r="L913" s="87"/>
      <c r="M913" s="84"/>
      <c r="N913" s="84"/>
      <c r="O913" s="84"/>
    </row>
    <row r="914" spans="2:15" x14ac:dyDescent="0.25">
      <c r="B914" s="84"/>
      <c r="C914" s="88" t="str">
        <f>IF(COUNTIF($F$62:$F914,$F914)&gt;1,"Adiantada","")</f>
        <v/>
      </c>
      <c r="D914" s="100"/>
      <c r="E914" s="11"/>
      <c r="F914" s="8"/>
      <c r="G914" s="63"/>
      <c r="H914" s="8"/>
      <c r="I914" s="9"/>
      <c r="J914" s="9"/>
      <c r="K914" s="101" t="str">
        <f t="shared" si="14"/>
        <v xml:space="preserve"> </v>
      </c>
      <c r="L914" s="87"/>
      <c r="M914" s="84"/>
      <c r="N914" s="84"/>
      <c r="O914" s="84"/>
    </row>
    <row r="915" spans="2:15" x14ac:dyDescent="0.25">
      <c r="B915" s="84"/>
      <c r="C915" s="88" t="str">
        <f>IF(COUNTIF($F$62:$F915,$F915)&gt;1,"Adiantada","")</f>
        <v/>
      </c>
      <c r="D915" s="100"/>
      <c r="E915" s="11"/>
      <c r="F915" s="8"/>
      <c r="G915" s="63"/>
      <c r="H915" s="8"/>
      <c r="I915" s="9"/>
      <c r="J915" s="9"/>
      <c r="K915" s="101" t="str">
        <f t="shared" si="14"/>
        <v xml:space="preserve"> </v>
      </c>
      <c r="L915" s="87"/>
      <c r="M915" s="84"/>
      <c r="N915" s="84"/>
      <c r="O915" s="84"/>
    </row>
    <row r="916" spans="2:15" x14ac:dyDescent="0.25">
      <c r="B916" s="84"/>
      <c r="C916" s="88" t="str">
        <f>IF(COUNTIF($F$62:$F916,$F916)&gt;1,"Adiantada","")</f>
        <v/>
      </c>
      <c r="D916" s="100"/>
      <c r="E916" s="11"/>
      <c r="F916" s="8"/>
      <c r="G916" s="63"/>
      <c r="H916" s="8"/>
      <c r="I916" s="9"/>
      <c r="J916" s="9"/>
      <c r="K916" s="101" t="str">
        <f t="shared" si="14"/>
        <v xml:space="preserve"> </v>
      </c>
      <c r="L916" s="87"/>
      <c r="M916" s="84"/>
      <c r="N916" s="84"/>
      <c r="O916" s="84"/>
    </row>
    <row r="917" spans="2:15" x14ac:dyDescent="0.25">
      <c r="B917" s="84"/>
      <c r="C917" s="88" t="str">
        <f>IF(COUNTIF($F$62:$F917,$F917)&gt;1,"Adiantada","")</f>
        <v/>
      </c>
      <c r="D917" s="100"/>
      <c r="E917" s="11"/>
      <c r="F917" s="8"/>
      <c r="G917" s="63"/>
      <c r="H917" s="8"/>
      <c r="I917" s="9"/>
      <c r="J917" s="9"/>
      <c r="K917" s="101" t="str">
        <f t="shared" si="14"/>
        <v xml:space="preserve"> </v>
      </c>
      <c r="L917" s="87"/>
      <c r="M917" s="84"/>
      <c r="N917" s="84"/>
      <c r="O917" s="84"/>
    </row>
    <row r="918" spans="2:15" x14ac:dyDescent="0.25">
      <c r="B918" s="84"/>
      <c r="C918" s="88" t="str">
        <f>IF(COUNTIF($F$62:$F918,$F918)&gt;1,"Adiantada","")</f>
        <v/>
      </c>
      <c r="D918" s="100"/>
      <c r="E918" s="11"/>
      <c r="F918" s="8"/>
      <c r="G918" s="63"/>
      <c r="H918" s="8"/>
      <c r="I918" s="9"/>
      <c r="J918" s="9"/>
      <c r="K918" s="101" t="str">
        <f t="shared" si="14"/>
        <v xml:space="preserve"> </v>
      </c>
      <c r="L918" s="87"/>
      <c r="M918" s="84"/>
      <c r="N918" s="84"/>
      <c r="O918" s="84"/>
    </row>
    <row r="919" spans="2:15" x14ac:dyDescent="0.25">
      <c r="B919" s="84"/>
      <c r="C919" s="88" t="str">
        <f>IF(COUNTIF($F$62:$F919,$F919)&gt;1,"Adiantada","")</f>
        <v/>
      </c>
      <c r="D919" s="100"/>
      <c r="E919" s="11"/>
      <c r="F919" s="8"/>
      <c r="G919" s="63"/>
      <c r="H919" s="8"/>
      <c r="I919" s="9"/>
      <c r="J919" s="9"/>
      <c r="K919" s="101" t="str">
        <f t="shared" si="14"/>
        <v xml:space="preserve"> </v>
      </c>
      <c r="L919" s="87"/>
      <c r="M919" s="84"/>
      <c r="N919" s="84"/>
      <c r="O919" s="84"/>
    </row>
    <row r="920" spans="2:15" x14ac:dyDescent="0.25">
      <c r="B920" s="84"/>
      <c r="C920" s="88" t="str">
        <f>IF(COUNTIF($F$62:$F920,$F920)&gt;1,"Adiantada","")</f>
        <v/>
      </c>
      <c r="D920" s="100"/>
      <c r="E920" s="11"/>
      <c r="F920" s="8"/>
      <c r="G920" s="63"/>
      <c r="H920" s="8"/>
      <c r="I920" s="9"/>
      <c r="J920" s="9"/>
      <c r="K920" s="101" t="str">
        <f t="shared" si="14"/>
        <v xml:space="preserve"> </v>
      </c>
      <c r="L920" s="87"/>
      <c r="M920" s="84"/>
      <c r="N920" s="84"/>
      <c r="O920" s="84"/>
    </row>
    <row r="921" spans="2:15" x14ac:dyDescent="0.25">
      <c r="B921" s="84"/>
      <c r="C921" s="88" t="str">
        <f>IF(COUNTIF($F$62:$F921,$F921)&gt;1,"Adiantada","")</f>
        <v/>
      </c>
      <c r="D921" s="100"/>
      <c r="E921" s="11"/>
      <c r="F921" s="8"/>
      <c r="G921" s="63"/>
      <c r="H921" s="8"/>
      <c r="I921" s="9"/>
      <c r="J921" s="9"/>
      <c r="K921" s="101" t="str">
        <f t="shared" si="14"/>
        <v xml:space="preserve"> </v>
      </c>
      <c r="L921" s="87"/>
      <c r="M921" s="84"/>
      <c r="N921" s="84"/>
      <c r="O921" s="84"/>
    </row>
    <row r="922" spans="2:15" x14ac:dyDescent="0.25">
      <c r="B922" s="84"/>
      <c r="C922" s="88" t="str">
        <f>IF(COUNTIF($F$62:$F922,$F922)&gt;1,"Adiantada","")</f>
        <v/>
      </c>
      <c r="D922" s="100"/>
      <c r="E922" s="11"/>
      <c r="F922" s="8"/>
      <c r="G922" s="63"/>
      <c r="H922" s="8"/>
      <c r="I922" s="9"/>
      <c r="J922" s="9"/>
      <c r="K922" s="101" t="str">
        <f t="shared" si="14"/>
        <v xml:space="preserve"> </v>
      </c>
      <c r="L922" s="87"/>
      <c r="M922" s="84"/>
      <c r="N922" s="84"/>
      <c r="O922" s="84"/>
    </row>
    <row r="923" spans="2:15" x14ac:dyDescent="0.25">
      <c r="B923" s="84"/>
      <c r="C923" s="88" t="str">
        <f>IF(COUNTIF($F$62:$F923,$F923)&gt;1,"Adiantada","")</f>
        <v/>
      </c>
      <c r="D923" s="100"/>
      <c r="E923" s="11"/>
      <c r="F923" s="8"/>
      <c r="G923" s="63"/>
      <c r="H923" s="8"/>
      <c r="I923" s="9"/>
      <c r="J923" s="9"/>
      <c r="K923" s="101" t="str">
        <f t="shared" si="14"/>
        <v xml:space="preserve"> </v>
      </c>
      <c r="L923" s="87"/>
      <c r="M923" s="84"/>
      <c r="N923" s="84"/>
      <c r="O923" s="84"/>
    </row>
    <row r="924" spans="2:15" x14ac:dyDescent="0.25">
      <c r="B924" s="84"/>
      <c r="C924" s="88" t="str">
        <f>IF(COUNTIF($F$62:$F924,$F924)&gt;1,"Adiantada","")</f>
        <v/>
      </c>
      <c r="D924" s="100"/>
      <c r="E924" s="11"/>
      <c r="F924" s="8"/>
      <c r="G924" s="63"/>
      <c r="H924" s="8"/>
      <c r="I924" s="9"/>
      <c r="J924" s="9"/>
      <c r="K924" s="101" t="str">
        <f t="shared" si="14"/>
        <v xml:space="preserve"> </v>
      </c>
      <c r="L924" s="87"/>
      <c r="M924" s="84"/>
      <c r="N924" s="84"/>
      <c r="O924" s="84"/>
    </row>
    <row r="925" spans="2:15" x14ac:dyDescent="0.25">
      <c r="B925" s="84"/>
      <c r="C925" s="88" t="str">
        <f>IF(COUNTIF($F$62:$F925,$F925)&gt;1,"Adiantada","")</f>
        <v/>
      </c>
      <c r="D925" s="100"/>
      <c r="E925" s="11"/>
      <c r="F925" s="8"/>
      <c r="G925" s="63"/>
      <c r="H925" s="8"/>
      <c r="I925" s="9"/>
      <c r="J925" s="9"/>
      <c r="K925" s="101" t="str">
        <f t="shared" si="14"/>
        <v xml:space="preserve"> </v>
      </c>
      <c r="L925" s="87"/>
      <c r="M925" s="84"/>
      <c r="N925" s="84"/>
      <c r="O925" s="84"/>
    </row>
    <row r="926" spans="2:15" x14ac:dyDescent="0.25">
      <c r="B926" s="84"/>
      <c r="C926" s="88" t="str">
        <f>IF(COUNTIF($F$62:$F926,$F926)&gt;1,"Adiantada","")</f>
        <v/>
      </c>
      <c r="D926" s="100"/>
      <c r="E926" s="11"/>
      <c r="F926" s="8"/>
      <c r="G926" s="63"/>
      <c r="H926" s="8"/>
      <c r="I926" s="9"/>
      <c r="J926" s="9"/>
      <c r="K926" s="101" t="str">
        <f t="shared" si="14"/>
        <v xml:space="preserve"> </v>
      </c>
      <c r="L926" s="87"/>
      <c r="M926" s="84"/>
      <c r="N926" s="84"/>
      <c r="O926" s="84"/>
    </row>
    <row r="927" spans="2:15" x14ac:dyDescent="0.25">
      <c r="B927" s="84"/>
      <c r="C927" s="88" t="str">
        <f>IF(COUNTIF($F$62:$F927,$F927)&gt;1,"Adiantada","")</f>
        <v/>
      </c>
      <c r="D927" s="100"/>
      <c r="E927" s="11"/>
      <c r="F927" s="8"/>
      <c r="G927" s="63"/>
      <c r="H927" s="8"/>
      <c r="I927" s="9"/>
      <c r="J927" s="9"/>
      <c r="K927" s="101" t="str">
        <f t="shared" si="14"/>
        <v xml:space="preserve"> </v>
      </c>
      <c r="L927" s="87"/>
      <c r="M927" s="84"/>
      <c r="N927" s="84"/>
      <c r="O927" s="84"/>
    </row>
    <row r="928" spans="2:15" x14ac:dyDescent="0.25">
      <c r="B928" s="84"/>
      <c r="C928" s="88" t="str">
        <f>IF(COUNTIF($F$62:$F928,$F928)&gt;1,"Adiantada","")</f>
        <v/>
      </c>
      <c r="D928" s="100"/>
      <c r="E928" s="11"/>
      <c r="F928" s="8"/>
      <c r="G928" s="63"/>
      <c r="H928" s="8"/>
      <c r="I928" s="9"/>
      <c r="J928" s="9"/>
      <c r="K928" s="101" t="str">
        <f t="shared" si="14"/>
        <v xml:space="preserve"> </v>
      </c>
      <c r="L928" s="87"/>
      <c r="M928" s="84"/>
      <c r="N928" s="84"/>
      <c r="O928" s="84"/>
    </row>
    <row r="929" spans="2:15" x14ac:dyDescent="0.25">
      <c r="B929" s="84"/>
      <c r="C929" s="88" t="str">
        <f>IF(COUNTIF($F$62:$F929,$F929)&gt;1,"Adiantada","")</f>
        <v/>
      </c>
      <c r="D929" s="100"/>
      <c r="E929" s="11"/>
      <c r="F929" s="8"/>
      <c r="G929" s="63"/>
      <c r="H929" s="8"/>
      <c r="I929" s="9"/>
      <c r="J929" s="9"/>
      <c r="K929" s="101" t="str">
        <f t="shared" si="14"/>
        <v xml:space="preserve"> </v>
      </c>
      <c r="L929" s="87"/>
      <c r="M929" s="84"/>
      <c r="N929" s="84"/>
      <c r="O929" s="84"/>
    </row>
    <row r="930" spans="2:15" x14ac:dyDescent="0.25">
      <c r="B930" s="84"/>
      <c r="C930" s="88" t="str">
        <f>IF(COUNTIF($F$62:$F930,$F930)&gt;1,"Adiantada","")</f>
        <v/>
      </c>
      <c r="D930" s="100"/>
      <c r="E930" s="11"/>
      <c r="F930" s="8"/>
      <c r="G930" s="63"/>
      <c r="H930" s="8"/>
      <c r="I930" s="9"/>
      <c r="J930" s="9"/>
      <c r="K930" s="101" t="str">
        <f t="shared" si="14"/>
        <v xml:space="preserve"> </v>
      </c>
      <c r="L930" s="87"/>
      <c r="M930" s="84"/>
      <c r="N930" s="84"/>
      <c r="O930" s="84"/>
    </row>
    <row r="931" spans="2:15" x14ac:dyDescent="0.25">
      <c r="B931" s="84"/>
      <c r="C931" s="88" t="str">
        <f>IF(COUNTIF($F$62:$F931,$F931)&gt;1,"Adiantada","")</f>
        <v/>
      </c>
      <c r="D931" s="100"/>
      <c r="E931" s="11"/>
      <c r="F931" s="8"/>
      <c r="G931" s="63"/>
      <c r="H931" s="8"/>
      <c r="I931" s="9"/>
      <c r="J931" s="9"/>
      <c r="K931" s="101" t="str">
        <f t="shared" si="14"/>
        <v xml:space="preserve"> </v>
      </c>
      <c r="L931" s="87"/>
      <c r="M931" s="84"/>
      <c r="N931" s="84"/>
      <c r="O931" s="84"/>
    </row>
    <row r="932" spans="2:15" x14ac:dyDescent="0.25">
      <c r="B932" s="84"/>
      <c r="C932" s="88" t="str">
        <f>IF(COUNTIF($F$62:$F932,$F932)&gt;1,"Adiantada","")</f>
        <v/>
      </c>
      <c r="D932" s="100"/>
      <c r="E932" s="11"/>
      <c r="F932" s="8"/>
      <c r="G932" s="63"/>
      <c r="H932" s="8"/>
      <c r="I932" s="9"/>
      <c r="J932" s="9"/>
      <c r="K932" s="101" t="str">
        <f t="shared" si="14"/>
        <v xml:space="preserve"> </v>
      </c>
      <c r="L932" s="87"/>
      <c r="M932" s="84"/>
      <c r="N932" s="84"/>
      <c r="O932" s="84"/>
    </row>
    <row r="933" spans="2:15" x14ac:dyDescent="0.25">
      <c r="B933" s="84"/>
      <c r="C933" s="88" t="str">
        <f>IF(COUNTIF($F$62:$F933,$F933)&gt;1,"Adiantada","")</f>
        <v/>
      </c>
      <c r="D933" s="100"/>
      <c r="E933" s="11"/>
      <c r="F933" s="8"/>
      <c r="G933" s="63"/>
      <c r="H933" s="8"/>
      <c r="I933" s="9"/>
      <c r="J933" s="9"/>
      <c r="K933" s="101" t="str">
        <f t="shared" si="14"/>
        <v xml:space="preserve"> </v>
      </c>
      <c r="L933" s="87"/>
      <c r="M933" s="84"/>
      <c r="N933" s="84"/>
      <c r="O933" s="84"/>
    </row>
    <row r="934" spans="2:15" x14ac:dyDescent="0.25">
      <c r="B934" s="84"/>
      <c r="C934" s="88" t="str">
        <f>IF(COUNTIF($F$62:$F934,$F934)&gt;1,"Adiantada","")</f>
        <v/>
      </c>
      <c r="D934" s="100"/>
      <c r="E934" s="11"/>
      <c r="F934" s="8"/>
      <c r="G934" s="63"/>
      <c r="H934" s="8"/>
      <c r="I934" s="9"/>
      <c r="J934" s="9"/>
      <c r="K934" s="101" t="str">
        <f t="shared" si="14"/>
        <v xml:space="preserve"> </v>
      </c>
      <c r="L934" s="87"/>
      <c r="M934" s="84"/>
      <c r="N934" s="84"/>
      <c r="O934" s="84"/>
    </row>
    <row r="935" spans="2:15" x14ac:dyDescent="0.25">
      <c r="B935" s="84"/>
      <c r="C935" s="88" t="str">
        <f>IF(COUNTIF($F$62:$F935,$F935)&gt;1,"Adiantada","")</f>
        <v/>
      </c>
      <c r="D935" s="100"/>
      <c r="E935" s="11"/>
      <c r="F935" s="8"/>
      <c r="G935" s="63"/>
      <c r="H935" s="8"/>
      <c r="I935" s="9"/>
      <c r="J935" s="9"/>
      <c r="K935" s="101" t="str">
        <f t="shared" si="14"/>
        <v xml:space="preserve"> </v>
      </c>
      <c r="L935" s="87"/>
      <c r="M935" s="84"/>
      <c r="N935" s="84"/>
      <c r="O935" s="84"/>
    </row>
    <row r="936" spans="2:15" x14ac:dyDescent="0.25">
      <c r="B936" s="84"/>
      <c r="C936" s="88" t="str">
        <f>IF(COUNTIF($F$62:$F936,$F936)&gt;1,"Adiantada","")</f>
        <v/>
      </c>
      <c r="D936" s="100"/>
      <c r="E936" s="11"/>
      <c r="F936" s="8"/>
      <c r="G936" s="63"/>
      <c r="H936" s="8"/>
      <c r="I936" s="9"/>
      <c r="J936" s="9"/>
      <c r="K936" s="101" t="str">
        <f t="shared" si="14"/>
        <v xml:space="preserve"> </v>
      </c>
      <c r="L936" s="87"/>
      <c r="M936" s="84"/>
      <c r="N936" s="84"/>
      <c r="O936" s="84"/>
    </row>
    <row r="937" spans="2:15" x14ac:dyDescent="0.25">
      <c r="B937" s="84"/>
      <c r="C937" s="88" t="str">
        <f>IF(COUNTIF($F$62:$F937,$F937)&gt;1,"Adiantada","")</f>
        <v/>
      </c>
      <c r="D937" s="100"/>
      <c r="E937" s="11"/>
      <c r="F937" s="8"/>
      <c r="G937" s="63"/>
      <c r="H937" s="8"/>
      <c r="I937" s="9"/>
      <c r="J937" s="9"/>
      <c r="K937" s="101" t="str">
        <f t="shared" si="14"/>
        <v xml:space="preserve"> </v>
      </c>
      <c r="L937" s="87"/>
      <c r="M937" s="84"/>
      <c r="N937" s="84"/>
      <c r="O937" s="84"/>
    </row>
    <row r="938" spans="2:15" x14ac:dyDescent="0.25">
      <c r="B938" s="84"/>
      <c r="C938" s="88" t="str">
        <f>IF(COUNTIF($F$62:$F938,$F938)&gt;1,"Adiantada","")</f>
        <v/>
      </c>
      <c r="D938" s="100"/>
      <c r="E938" s="11"/>
      <c r="F938" s="8"/>
      <c r="G938" s="63"/>
      <c r="H938" s="8"/>
      <c r="I938" s="9"/>
      <c r="J938" s="9"/>
      <c r="K938" s="101" t="str">
        <f t="shared" si="14"/>
        <v xml:space="preserve"> </v>
      </c>
      <c r="L938" s="87"/>
      <c r="M938" s="84"/>
      <c r="N938" s="84"/>
      <c r="O938" s="84"/>
    </row>
    <row r="939" spans="2:15" x14ac:dyDescent="0.25">
      <c r="B939" s="84"/>
      <c r="C939" s="88" t="str">
        <f>IF(COUNTIF($F$62:$F939,$F939)&gt;1,"Adiantada","")</f>
        <v/>
      </c>
      <c r="D939" s="100"/>
      <c r="E939" s="11"/>
      <c r="F939" s="8"/>
      <c r="G939" s="63"/>
      <c r="H939" s="8"/>
      <c r="I939" s="9"/>
      <c r="J939" s="9"/>
      <c r="K939" s="101" t="str">
        <f t="shared" si="14"/>
        <v xml:space="preserve"> </v>
      </c>
      <c r="L939" s="87"/>
      <c r="M939" s="84"/>
      <c r="N939" s="84"/>
      <c r="O939" s="84"/>
    </row>
    <row r="940" spans="2:15" x14ac:dyDescent="0.25">
      <c r="B940" s="84"/>
      <c r="C940" s="88" t="str">
        <f>IF(COUNTIF($F$62:$F940,$F940)&gt;1,"Adiantada","")</f>
        <v/>
      </c>
      <c r="D940" s="100"/>
      <c r="E940" s="11"/>
      <c r="F940" s="8"/>
      <c r="G940" s="63"/>
      <c r="H940" s="8"/>
      <c r="I940" s="9"/>
      <c r="J940" s="9"/>
      <c r="K940" s="101" t="str">
        <f t="shared" si="14"/>
        <v xml:space="preserve"> </v>
      </c>
      <c r="L940" s="87"/>
      <c r="M940" s="84"/>
      <c r="N940" s="84"/>
      <c r="O940" s="84"/>
    </row>
    <row r="941" spans="2:15" x14ac:dyDescent="0.25">
      <c r="B941" s="84"/>
      <c r="C941" s="88" t="str">
        <f>IF(COUNTIF($F$62:$F941,$F941)&gt;1,"Adiantada","")</f>
        <v/>
      </c>
      <c r="D941" s="100"/>
      <c r="E941" s="11"/>
      <c r="F941" s="8"/>
      <c r="G941" s="63"/>
      <c r="H941" s="8"/>
      <c r="I941" s="9"/>
      <c r="J941" s="9"/>
      <c r="K941" s="101" t="str">
        <f t="shared" si="14"/>
        <v xml:space="preserve"> </v>
      </c>
      <c r="L941" s="87"/>
      <c r="M941" s="84"/>
      <c r="N941" s="84"/>
      <c r="O941" s="84"/>
    </row>
    <row r="942" spans="2:15" x14ac:dyDescent="0.25">
      <c r="B942" s="84"/>
      <c r="C942" s="88" t="str">
        <f>IF(COUNTIF($F$62:$F942,$F942)&gt;1,"Adiantada","")</f>
        <v/>
      </c>
      <c r="D942" s="100"/>
      <c r="E942" s="11"/>
      <c r="F942" s="8"/>
      <c r="G942" s="63"/>
      <c r="H942" s="8"/>
      <c r="I942" s="9"/>
      <c r="J942" s="9"/>
      <c r="K942" s="101" t="str">
        <f t="shared" si="14"/>
        <v xml:space="preserve"> </v>
      </c>
      <c r="L942" s="87"/>
      <c r="M942" s="84"/>
      <c r="N942" s="84"/>
      <c r="O942" s="84"/>
    </row>
    <row r="943" spans="2:15" x14ac:dyDescent="0.25">
      <c r="B943" s="84"/>
      <c r="C943" s="88" t="str">
        <f>IF(COUNTIF($F$62:$F943,$F943)&gt;1,"Adiantada","")</f>
        <v/>
      </c>
      <c r="D943" s="100"/>
      <c r="E943" s="11"/>
      <c r="F943" s="8"/>
      <c r="G943" s="63"/>
      <c r="H943" s="8"/>
      <c r="I943" s="9"/>
      <c r="J943" s="9"/>
      <c r="K943" s="101" t="str">
        <f t="shared" si="14"/>
        <v xml:space="preserve"> </v>
      </c>
      <c r="L943" s="87"/>
      <c r="M943" s="84"/>
      <c r="N943" s="84"/>
      <c r="O943" s="84"/>
    </row>
    <row r="944" spans="2:15" x14ac:dyDescent="0.25">
      <c r="B944" s="84"/>
      <c r="C944" s="88" t="str">
        <f>IF(COUNTIF($F$62:$F944,$F944)&gt;1,"Adiantada","")</f>
        <v/>
      </c>
      <c r="D944" s="100"/>
      <c r="E944" s="11"/>
      <c r="F944" s="8"/>
      <c r="G944" s="63"/>
      <c r="H944" s="8"/>
      <c r="I944" s="9"/>
      <c r="J944" s="9"/>
      <c r="K944" s="101" t="str">
        <f t="shared" si="14"/>
        <v xml:space="preserve"> </v>
      </c>
      <c r="L944" s="87"/>
      <c r="M944" s="84"/>
      <c r="N944" s="84"/>
      <c r="O944" s="84"/>
    </row>
    <row r="945" spans="2:15" x14ac:dyDescent="0.25">
      <c r="B945" s="84"/>
      <c r="C945" s="88" t="str">
        <f>IF(COUNTIF($F$62:$F945,$F945)&gt;1,"Adiantada","")</f>
        <v/>
      </c>
      <c r="D945" s="100"/>
      <c r="E945" s="11"/>
      <c r="F945" s="8"/>
      <c r="G945" s="63"/>
      <c r="H945" s="8"/>
      <c r="I945" s="9"/>
      <c r="J945" s="9"/>
      <c r="K945" s="101" t="str">
        <f t="shared" si="14"/>
        <v xml:space="preserve"> </v>
      </c>
      <c r="L945" s="87"/>
      <c r="M945" s="84"/>
      <c r="N945" s="84"/>
      <c r="O945" s="84"/>
    </row>
    <row r="946" spans="2:15" x14ac:dyDescent="0.25">
      <c r="B946" s="84"/>
      <c r="C946" s="88" t="str">
        <f>IF(COUNTIF($F$62:$F946,$F946)&gt;1,"Adiantada","")</f>
        <v/>
      </c>
      <c r="D946" s="100"/>
      <c r="E946" s="11"/>
      <c r="F946" s="8"/>
      <c r="G946" s="63"/>
      <c r="H946" s="8"/>
      <c r="I946" s="9"/>
      <c r="J946" s="9"/>
      <c r="K946" s="101" t="str">
        <f t="shared" si="14"/>
        <v xml:space="preserve"> </v>
      </c>
      <c r="L946" s="87"/>
      <c r="M946" s="84"/>
      <c r="N946" s="84"/>
      <c r="O946" s="84"/>
    </row>
    <row r="947" spans="2:15" x14ac:dyDescent="0.25">
      <c r="B947" s="84"/>
      <c r="C947" s="88" t="str">
        <f>IF(COUNTIF($F$62:$F947,$F947)&gt;1,"Adiantada","")</f>
        <v/>
      </c>
      <c r="D947" s="100"/>
      <c r="E947" s="11"/>
      <c r="F947" s="8"/>
      <c r="G947" s="63"/>
      <c r="H947" s="8"/>
      <c r="I947" s="9"/>
      <c r="J947" s="9"/>
      <c r="K947" s="101" t="str">
        <f t="shared" si="14"/>
        <v xml:space="preserve"> </v>
      </c>
      <c r="L947" s="87"/>
      <c r="M947" s="84"/>
      <c r="N947" s="84"/>
      <c r="O947" s="84"/>
    </row>
    <row r="948" spans="2:15" x14ac:dyDescent="0.25">
      <c r="B948" s="84"/>
      <c r="C948" s="88" t="str">
        <f>IF(COUNTIF($F$62:$F948,$F948)&gt;1,"Adiantada","")</f>
        <v/>
      </c>
      <c r="D948" s="100"/>
      <c r="E948" s="11"/>
      <c r="F948" s="8"/>
      <c r="G948" s="63"/>
      <c r="H948" s="8"/>
      <c r="I948" s="9"/>
      <c r="J948" s="9"/>
      <c r="K948" s="101" t="str">
        <f t="shared" si="14"/>
        <v xml:space="preserve"> </v>
      </c>
      <c r="L948" s="87"/>
      <c r="M948" s="84"/>
      <c r="N948" s="84"/>
      <c r="O948" s="84"/>
    </row>
    <row r="949" spans="2:15" x14ac:dyDescent="0.25">
      <c r="B949" s="84"/>
      <c r="C949" s="88" t="str">
        <f>IF(COUNTIF($F$62:$F949,$F949)&gt;1,"Adiantada","")</f>
        <v/>
      </c>
      <c r="D949" s="100"/>
      <c r="E949" s="11"/>
      <c r="F949" s="8"/>
      <c r="G949" s="63"/>
      <c r="H949" s="8"/>
      <c r="I949" s="9"/>
      <c r="J949" s="9"/>
      <c r="K949" s="101" t="str">
        <f t="shared" si="14"/>
        <v xml:space="preserve"> </v>
      </c>
      <c r="L949" s="87"/>
      <c r="M949" s="84"/>
      <c r="N949" s="84"/>
      <c r="O949" s="84"/>
    </row>
    <row r="950" spans="2:15" x14ac:dyDescent="0.25">
      <c r="B950" s="84"/>
      <c r="C950" s="88" t="str">
        <f>IF(COUNTIF($F$62:$F950,$F950)&gt;1,"Adiantada","")</f>
        <v/>
      </c>
      <c r="D950" s="100"/>
      <c r="E950" s="11"/>
      <c r="F950" s="8"/>
      <c r="G950" s="63"/>
      <c r="H950" s="8"/>
      <c r="I950" s="9"/>
      <c r="J950" s="9"/>
      <c r="K950" s="101" t="str">
        <f t="shared" si="14"/>
        <v xml:space="preserve"> </v>
      </c>
      <c r="L950" s="87"/>
      <c r="M950" s="84"/>
      <c r="N950" s="84"/>
      <c r="O950" s="84"/>
    </row>
    <row r="951" spans="2:15" x14ac:dyDescent="0.25">
      <c r="B951" s="84"/>
      <c r="C951" s="88" t="str">
        <f>IF(COUNTIF($F$62:$F951,$F951)&gt;1,"Adiantada","")</f>
        <v/>
      </c>
      <c r="D951" s="100"/>
      <c r="E951" s="11"/>
      <c r="F951" s="8"/>
      <c r="G951" s="63"/>
      <c r="H951" s="8"/>
      <c r="I951" s="9"/>
      <c r="J951" s="9"/>
      <c r="K951" s="101" t="str">
        <f t="shared" si="14"/>
        <v xml:space="preserve"> </v>
      </c>
      <c r="L951" s="87"/>
      <c r="M951" s="84"/>
      <c r="N951" s="84"/>
      <c r="O951" s="84"/>
    </row>
    <row r="952" spans="2:15" x14ac:dyDescent="0.25">
      <c r="B952" s="84"/>
      <c r="C952" s="88" t="str">
        <f>IF(COUNTIF($F$62:$F952,$F952)&gt;1,"Adiantada","")</f>
        <v/>
      </c>
      <c r="D952" s="100"/>
      <c r="E952" s="11"/>
      <c r="F952" s="8"/>
      <c r="G952" s="63"/>
      <c r="H952" s="8"/>
      <c r="I952" s="9"/>
      <c r="J952" s="9"/>
      <c r="K952" s="101" t="str">
        <f t="shared" si="14"/>
        <v xml:space="preserve"> </v>
      </c>
      <c r="L952" s="87"/>
      <c r="M952" s="84"/>
      <c r="N952" s="84"/>
      <c r="O952" s="84"/>
    </row>
    <row r="953" spans="2:15" x14ac:dyDescent="0.25">
      <c r="B953" s="84"/>
      <c r="C953" s="88" t="str">
        <f>IF(COUNTIF($F$62:$F953,$F953)&gt;1,"Adiantada","")</f>
        <v/>
      </c>
      <c r="D953" s="100"/>
      <c r="E953" s="11"/>
      <c r="F953" s="8"/>
      <c r="G953" s="63"/>
      <c r="H953" s="8"/>
      <c r="I953" s="9"/>
      <c r="J953" s="9"/>
      <c r="K953" s="101" t="str">
        <f t="shared" si="14"/>
        <v xml:space="preserve"> </v>
      </c>
      <c r="L953" s="87"/>
      <c r="M953" s="84"/>
      <c r="N953" s="84"/>
      <c r="O953" s="84"/>
    </row>
    <row r="954" spans="2:15" x14ac:dyDescent="0.25">
      <c r="B954" s="84"/>
      <c r="C954" s="88" t="str">
        <f>IF(COUNTIF($F$62:$F954,$F954)&gt;1,"Adiantada","")</f>
        <v/>
      </c>
      <c r="D954" s="100"/>
      <c r="E954" s="11"/>
      <c r="F954" s="8"/>
      <c r="G954" s="63"/>
      <c r="H954" s="8"/>
      <c r="I954" s="9"/>
      <c r="J954" s="9"/>
      <c r="K954" s="101" t="str">
        <f t="shared" si="14"/>
        <v xml:space="preserve"> </v>
      </c>
      <c r="L954" s="87"/>
      <c r="M954" s="84"/>
      <c r="N954" s="84"/>
      <c r="O954" s="84"/>
    </row>
    <row r="955" spans="2:15" x14ac:dyDescent="0.25">
      <c r="B955" s="84"/>
      <c r="C955" s="88" t="str">
        <f>IF(COUNTIF($F$62:$F955,$F955)&gt;1,"Adiantada","")</f>
        <v/>
      </c>
      <c r="D955" s="100"/>
      <c r="E955" s="11"/>
      <c r="F955" s="8"/>
      <c r="G955" s="63"/>
      <c r="H955" s="8"/>
      <c r="I955" s="9"/>
      <c r="J955" s="9"/>
      <c r="K955" s="101" t="str">
        <f t="shared" si="14"/>
        <v xml:space="preserve"> </v>
      </c>
      <c r="L955" s="87"/>
      <c r="M955" s="84"/>
      <c r="N955" s="84"/>
      <c r="O955" s="84"/>
    </row>
    <row r="956" spans="2:15" x14ac:dyDescent="0.25">
      <c r="B956" s="84"/>
      <c r="C956" s="88" t="str">
        <f>IF(COUNTIF($F$62:$F956,$F956)&gt;1,"Adiantada","")</f>
        <v/>
      </c>
      <c r="D956" s="100"/>
      <c r="E956" s="11"/>
      <c r="F956" s="8"/>
      <c r="G956" s="63"/>
      <c r="H956" s="8"/>
      <c r="I956" s="9"/>
      <c r="J956" s="9"/>
      <c r="K956" s="101" t="str">
        <f t="shared" si="14"/>
        <v xml:space="preserve"> </v>
      </c>
      <c r="L956" s="87"/>
      <c r="M956" s="84"/>
      <c r="N956" s="84"/>
      <c r="O956" s="84"/>
    </row>
    <row r="957" spans="2:15" x14ac:dyDescent="0.25">
      <c r="B957" s="84"/>
      <c r="C957" s="88" t="str">
        <f>IF(COUNTIF($F$62:$F957,$F957)&gt;1,"Adiantada","")</f>
        <v/>
      </c>
      <c r="D957" s="100"/>
      <c r="E957" s="11"/>
      <c r="F957" s="8"/>
      <c r="G957" s="63"/>
      <c r="H957" s="8"/>
      <c r="I957" s="9"/>
      <c r="J957" s="9"/>
      <c r="K957" s="101" t="str">
        <f t="shared" si="14"/>
        <v xml:space="preserve"> </v>
      </c>
      <c r="L957" s="87"/>
      <c r="M957" s="84"/>
      <c r="N957" s="84"/>
      <c r="O957" s="84"/>
    </row>
    <row r="958" spans="2:15" x14ac:dyDescent="0.25">
      <c r="B958" s="84"/>
      <c r="C958" s="88" t="str">
        <f>IF(COUNTIF($F$62:$F958,$F958)&gt;1,"Adiantada","")</f>
        <v/>
      </c>
      <c r="D958" s="100"/>
      <c r="E958" s="11"/>
      <c r="F958" s="8"/>
      <c r="G958" s="63"/>
      <c r="H958" s="8"/>
      <c r="I958" s="9"/>
      <c r="J958" s="9"/>
      <c r="K958" s="101" t="str">
        <f t="shared" si="14"/>
        <v xml:space="preserve"> </v>
      </c>
      <c r="L958" s="87"/>
      <c r="M958" s="84"/>
      <c r="N958" s="84"/>
      <c r="O958" s="84"/>
    </row>
    <row r="959" spans="2:15" x14ac:dyDescent="0.25">
      <c r="B959" s="84"/>
      <c r="C959" s="88" t="str">
        <f>IF(COUNTIF($F$62:$F959,$F959)&gt;1,"Adiantada","")</f>
        <v/>
      </c>
      <c r="D959" s="100"/>
      <c r="E959" s="11"/>
      <c r="F959" s="8"/>
      <c r="G959" s="63"/>
      <c r="H959" s="8"/>
      <c r="I959" s="9"/>
      <c r="J959" s="9"/>
      <c r="K959" s="101" t="str">
        <f t="shared" ref="K959:K1022" si="15">IFERROR(IF($J959&lt;&gt;"",$H959/$J959," "),"")</f>
        <v xml:space="preserve"> </v>
      </c>
      <c r="L959" s="87"/>
      <c r="M959" s="84"/>
      <c r="N959" s="84"/>
      <c r="O959" s="84"/>
    </row>
    <row r="960" spans="2:15" x14ac:dyDescent="0.25">
      <c r="B960" s="84"/>
      <c r="C960" s="88" t="str">
        <f>IF(COUNTIF($F$62:$F960,$F960)&gt;1,"Adiantada","")</f>
        <v/>
      </c>
      <c r="D960" s="100"/>
      <c r="E960" s="11"/>
      <c r="F960" s="8"/>
      <c r="G960" s="63"/>
      <c r="H960" s="8"/>
      <c r="I960" s="9"/>
      <c r="J960" s="9"/>
      <c r="K960" s="101" t="str">
        <f t="shared" si="15"/>
        <v xml:space="preserve"> </v>
      </c>
      <c r="L960" s="87"/>
      <c r="M960" s="84"/>
      <c r="N960" s="84"/>
      <c r="O960" s="84"/>
    </row>
    <row r="961" spans="2:15" x14ac:dyDescent="0.25">
      <c r="B961" s="84"/>
      <c r="C961" s="88" t="str">
        <f>IF(COUNTIF($F$62:$F961,$F961)&gt;1,"Adiantada","")</f>
        <v/>
      </c>
      <c r="D961" s="100"/>
      <c r="E961" s="11"/>
      <c r="F961" s="8"/>
      <c r="G961" s="63"/>
      <c r="H961" s="8"/>
      <c r="I961" s="9"/>
      <c r="J961" s="9"/>
      <c r="K961" s="101" t="str">
        <f t="shared" si="15"/>
        <v xml:space="preserve"> </v>
      </c>
      <c r="L961" s="87"/>
      <c r="M961" s="84"/>
      <c r="N961" s="84"/>
      <c r="O961" s="84"/>
    </row>
    <row r="962" spans="2:15" x14ac:dyDescent="0.25">
      <c r="B962" s="84"/>
      <c r="C962" s="88" t="str">
        <f>IF(COUNTIF($F$62:$F962,$F962)&gt;1,"Adiantada","")</f>
        <v/>
      </c>
      <c r="D962" s="100"/>
      <c r="E962" s="11"/>
      <c r="F962" s="8"/>
      <c r="G962" s="63"/>
      <c r="H962" s="8"/>
      <c r="I962" s="9"/>
      <c r="J962" s="9"/>
      <c r="K962" s="101" t="str">
        <f t="shared" si="15"/>
        <v xml:space="preserve"> </v>
      </c>
      <c r="L962" s="87"/>
      <c r="M962" s="84"/>
      <c r="N962" s="84"/>
      <c r="O962" s="84"/>
    </row>
    <row r="963" spans="2:15" x14ac:dyDescent="0.25">
      <c r="B963" s="84"/>
      <c r="C963" s="88" t="str">
        <f>IF(COUNTIF($F$62:$F963,$F963)&gt;1,"Adiantada","")</f>
        <v/>
      </c>
      <c r="D963" s="100"/>
      <c r="E963" s="11"/>
      <c r="F963" s="8"/>
      <c r="G963" s="63"/>
      <c r="H963" s="8"/>
      <c r="I963" s="9"/>
      <c r="J963" s="9"/>
      <c r="K963" s="101" t="str">
        <f t="shared" si="15"/>
        <v xml:space="preserve"> </v>
      </c>
      <c r="L963" s="87"/>
      <c r="M963" s="84"/>
      <c r="N963" s="84"/>
      <c r="O963" s="84"/>
    </row>
    <row r="964" spans="2:15" x14ac:dyDescent="0.25">
      <c r="B964" s="84"/>
      <c r="C964" s="88" t="str">
        <f>IF(COUNTIF($F$62:$F964,$F964)&gt;1,"Adiantada","")</f>
        <v/>
      </c>
      <c r="D964" s="100"/>
      <c r="E964" s="11"/>
      <c r="F964" s="8"/>
      <c r="G964" s="63"/>
      <c r="H964" s="8"/>
      <c r="I964" s="9"/>
      <c r="J964" s="9"/>
      <c r="K964" s="101" t="str">
        <f t="shared" si="15"/>
        <v xml:space="preserve"> </v>
      </c>
      <c r="L964" s="87"/>
      <c r="M964" s="84"/>
      <c r="N964" s="84"/>
      <c r="O964" s="84"/>
    </row>
    <row r="965" spans="2:15" x14ac:dyDescent="0.25">
      <c r="B965" s="84"/>
      <c r="C965" s="88" t="str">
        <f>IF(COUNTIF($F$62:$F965,$F965)&gt;1,"Adiantada","")</f>
        <v/>
      </c>
      <c r="D965" s="100"/>
      <c r="E965" s="11"/>
      <c r="F965" s="8"/>
      <c r="G965" s="63"/>
      <c r="H965" s="8"/>
      <c r="I965" s="9"/>
      <c r="J965" s="9"/>
      <c r="K965" s="101" t="str">
        <f t="shared" si="15"/>
        <v xml:space="preserve"> </v>
      </c>
      <c r="L965" s="87"/>
      <c r="M965" s="84"/>
      <c r="N965" s="84"/>
      <c r="O965" s="84"/>
    </row>
    <row r="966" spans="2:15" x14ac:dyDescent="0.25">
      <c r="B966" s="84"/>
      <c r="C966" s="88" t="str">
        <f>IF(COUNTIF($F$62:$F966,$F966)&gt;1,"Adiantada","")</f>
        <v/>
      </c>
      <c r="D966" s="100"/>
      <c r="E966" s="11"/>
      <c r="F966" s="8"/>
      <c r="G966" s="63"/>
      <c r="H966" s="8"/>
      <c r="I966" s="9"/>
      <c r="J966" s="9"/>
      <c r="K966" s="101" t="str">
        <f t="shared" si="15"/>
        <v xml:space="preserve"> </v>
      </c>
      <c r="L966" s="87"/>
      <c r="M966" s="84"/>
      <c r="N966" s="84"/>
      <c r="O966" s="84"/>
    </row>
    <row r="967" spans="2:15" x14ac:dyDescent="0.25">
      <c r="B967" s="84"/>
      <c r="C967" s="88" t="str">
        <f>IF(COUNTIF($F$62:$F967,$F967)&gt;1,"Adiantada","")</f>
        <v/>
      </c>
      <c r="D967" s="100"/>
      <c r="E967" s="11"/>
      <c r="F967" s="8"/>
      <c r="G967" s="63"/>
      <c r="H967" s="8"/>
      <c r="I967" s="9"/>
      <c r="J967" s="9"/>
      <c r="K967" s="101" t="str">
        <f t="shared" si="15"/>
        <v xml:space="preserve"> </v>
      </c>
      <c r="L967" s="87"/>
      <c r="M967" s="84"/>
      <c r="N967" s="84"/>
      <c r="O967" s="84"/>
    </row>
    <row r="968" spans="2:15" x14ac:dyDescent="0.25">
      <c r="B968" s="84"/>
      <c r="C968" s="88" t="str">
        <f>IF(COUNTIF($F$62:$F968,$F968)&gt;1,"Adiantada","")</f>
        <v/>
      </c>
      <c r="D968" s="100"/>
      <c r="E968" s="11"/>
      <c r="F968" s="8"/>
      <c r="G968" s="63"/>
      <c r="H968" s="8"/>
      <c r="I968" s="9"/>
      <c r="J968" s="9"/>
      <c r="K968" s="101" t="str">
        <f t="shared" si="15"/>
        <v xml:space="preserve"> </v>
      </c>
      <c r="L968" s="87"/>
      <c r="M968" s="84"/>
      <c r="N968" s="84"/>
      <c r="O968" s="84"/>
    </row>
    <row r="969" spans="2:15" x14ac:dyDescent="0.25">
      <c r="B969" s="84"/>
      <c r="C969" s="88" t="str">
        <f>IF(COUNTIF($F$62:$F969,$F969)&gt;1,"Adiantada","")</f>
        <v/>
      </c>
      <c r="D969" s="100"/>
      <c r="E969" s="11"/>
      <c r="F969" s="8"/>
      <c r="G969" s="63"/>
      <c r="H969" s="8"/>
      <c r="I969" s="9"/>
      <c r="J969" s="9"/>
      <c r="K969" s="101" t="str">
        <f t="shared" si="15"/>
        <v xml:space="preserve"> </v>
      </c>
      <c r="L969" s="87"/>
      <c r="M969" s="84"/>
      <c r="N969" s="84"/>
      <c r="O969" s="84"/>
    </row>
    <row r="970" spans="2:15" x14ac:dyDescent="0.25">
      <c r="B970" s="84"/>
      <c r="C970" s="88" t="str">
        <f>IF(COUNTIF($F$62:$F970,$F970)&gt;1,"Adiantada","")</f>
        <v/>
      </c>
      <c r="D970" s="100"/>
      <c r="E970" s="11"/>
      <c r="F970" s="8"/>
      <c r="G970" s="63"/>
      <c r="H970" s="8"/>
      <c r="I970" s="9"/>
      <c r="J970" s="9"/>
      <c r="K970" s="101" t="str">
        <f t="shared" si="15"/>
        <v xml:space="preserve"> </v>
      </c>
      <c r="L970" s="87"/>
      <c r="M970" s="84"/>
      <c r="N970" s="84"/>
      <c r="O970" s="84"/>
    </row>
    <row r="971" spans="2:15" x14ac:dyDescent="0.25">
      <c r="B971" s="84"/>
      <c r="C971" s="88" t="str">
        <f>IF(COUNTIF($F$62:$F971,$F971)&gt;1,"Adiantada","")</f>
        <v/>
      </c>
      <c r="D971" s="100"/>
      <c r="E971" s="11"/>
      <c r="F971" s="8"/>
      <c r="G971" s="63"/>
      <c r="H971" s="8"/>
      <c r="I971" s="9"/>
      <c r="J971" s="9"/>
      <c r="K971" s="101" t="str">
        <f t="shared" si="15"/>
        <v xml:space="preserve"> </v>
      </c>
      <c r="L971" s="87"/>
      <c r="M971" s="84"/>
      <c r="N971" s="84"/>
      <c r="O971" s="84"/>
    </row>
    <row r="972" spans="2:15" x14ac:dyDescent="0.25">
      <c r="B972" s="84"/>
      <c r="C972" s="88" t="str">
        <f>IF(COUNTIF($F$62:$F972,$F972)&gt;1,"Adiantada","")</f>
        <v/>
      </c>
      <c r="D972" s="100"/>
      <c r="E972" s="11"/>
      <c r="F972" s="8"/>
      <c r="G972" s="63"/>
      <c r="H972" s="8"/>
      <c r="I972" s="9"/>
      <c r="J972" s="9"/>
      <c r="K972" s="101" t="str">
        <f t="shared" si="15"/>
        <v xml:space="preserve"> </v>
      </c>
      <c r="L972" s="87"/>
      <c r="M972" s="84"/>
      <c r="N972" s="84"/>
      <c r="O972" s="84"/>
    </row>
    <row r="973" spans="2:15" x14ac:dyDescent="0.25">
      <c r="B973" s="84"/>
      <c r="C973" s="88" t="str">
        <f>IF(COUNTIF($F$62:$F973,$F973)&gt;1,"Adiantada","")</f>
        <v/>
      </c>
      <c r="D973" s="100"/>
      <c r="E973" s="11"/>
      <c r="F973" s="8"/>
      <c r="G973" s="63"/>
      <c r="H973" s="8"/>
      <c r="I973" s="9"/>
      <c r="J973" s="9"/>
      <c r="K973" s="101" t="str">
        <f t="shared" si="15"/>
        <v xml:space="preserve"> </v>
      </c>
      <c r="L973" s="87"/>
      <c r="M973" s="84"/>
      <c r="N973" s="84"/>
      <c r="O973" s="84"/>
    </row>
    <row r="974" spans="2:15" x14ac:dyDescent="0.25">
      <c r="B974" s="84"/>
      <c r="C974" s="88" t="str">
        <f>IF(COUNTIF($F$62:$F974,$F974)&gt;1,"Adiantada","")</f>
        <v/>
      </c>
      <c r="D974" s="100"/>
      <c r="E974" s="11"/>
      <c r="F974" s="8"/>
      <c r="G974" s="63"/>
      <c r="H974" s="8"/>
      <c r="I974" s="9"/>
      <c r="J974" s="9"/>
      <c r="K974" s="101" t="str">
        <f t="shared" si="15"/>
        <v xml:space="preserve"> </v>
      </c>
      <c r="L974" s="87"/>
      <c r="M974" s="84"/>
      <c r="N974" s="84"/>
      <c r="O974" s="84"/>
    </row>
    <row r="975" spans="2:15" x14ac:dyDescent="0.25">
      <c r="B975" s="84"/>
      <c r="C975" s="88" t="str">
        <f>IF(COUNTIF($F$62:$F975,$F975)&gt;1,"Adiantada","")</f>
        <v/>
      </c>
      <c r="D975" s="100"/>
      <c r="E975" s="11"/>
      <c r="F975" s="8"/>
      <c r="G975" s="63"/>
      <c r="H975" s="8"/>
      <c r="I975" s="9"/>
      <c r="J975" s="9"/>
      <c r="K975" s="101" t="str">
        <f t="shared" si="15"/>
        <v xml:space="preserve"> </v>
      </c>
      <c r="L975" s="87"/>
      <c r="M975" s="84"/>
      <c r="N975" s="84"/>
      <c r="O975" s="84"/>
    </row>
    <row r="976" spans="2:15" x14ac:dyDescent="0.25">
      <c r="B976" s="84"/>
      <c r="C976" s="88" t="str">
        <f>IF(COUNTIF($F$62:$F976,$F976)&gt;1,"Adiantada","")</f>
        <v/>
      </c>
      <c r="D976" s="100"/>
      <c r="E976" s="11"/>
      <c r="F976" s="8"/>
      <c r="G976" s="63"/>
      <c r="H976" s="8"/>
      <c r="I976" s="9"/>
      <c r="J976" s="9"/>
      <c r="K976" s="101" t="str">
        <f t="shared" si="15"/>
        <v xml:space="preserve"> </v>
      </c>
      <c r="L976" s="87"/>
      <c r="M976" s="84"/>
      <c r="N976" s="84"/>
      <c r="O976" s="84"/>
    </row>
    <row r="977" spans="2:15" x14ac:dyDescent="0.25">
      <c r="B977" s="84"/>
      <c r="C977" s="88" t="str">
        <f>IF(COUNTIF($F$62:$F977,$F977)&gt;1,"Adiantada","")</f>
        <v/>
      </c>
      <c r="D977" s="100"/>
      <c r="E977" s="11"/>
      <c r="F977" s="8"/>
      <c r="G977" s="63"/>
      <c r="H977" s="8"/>
      <c r="I977" s="9"/>
      <c r="J977" s="9"/>
      <c r="K977" s="101" t="str">
        <f t="shared" si="15"/>
        <v xml:space="preserve"> </v>
      </c>
      <c r="L977" s="87"/>
      <c r="M977" s="84"/>
      <c r="N977" s="84"/>
      <c r="O977" s="84"/>
    </row>
    <row r="978" spans="2:15" x14ac:dyDescent="0.25">
      <c r="B978" s="84"/>
      <c r="C978" s="88" t="str">
        <f>IF(COUNTIF($F$62:$F978,$F978)&gt;1,"Adiantada","")</f>
        <v/>
      </c>
      <c r="D978" s="100"/>
      <c r="E978" s="11"/>
      <c r="F978" s="8"/>
      <c r="G978" s="63"/>
      <c r="H978" s="8"/>
      <c r="I978" s="9"/>
      <c r="J978" s="9"/>
      <c r="K978" s="101" t="str">
        <f t="shared" si="15"/>
        <v xml:space="preserve"> </v>
      </c>
      <c r="L978" s="87"/>
      <c r="M978" s="84"/>
      <c r="N978" s="84"/>
      <c r="O978" s="84"/>
    </row>
    <row r="979" spans="2:15" x14ac:dyDescent="0.25">
      <c r="B979" s="84"/>
      <c r="C979" s="88" t="str">
        <f>IF(COUNTIF($F$62:$F979,$F979)&gt;1,"Adiantada","")</f>
        <v/>
      </c>
      <c r="D979" s="100"/>
      <c r="E979" s="11"/>
      <c r="F979" s="8"/>
      <c r="G979" s="63"/>
      <c r="H979" s="8"/>
      <c r="I979" s="9"/>
      <c r="J979" s="9"/>
      <c r="K979" s="101" t="str">
        <f t="shared" si="15"/>
        <v xml:space="preserve"> </v>
      </c>
      <c r="L979" s="87"/>
      <c r="M979" s="84"/>
      <c r="N979" s="84"/>
      <c r="O979" s="84"/>
    </row>
    <row r="980" spans="2:15" x14ac:dyDescent="0.25">
      <c r="B980" s="84"/>
      <c r="C980" s="88" t="str">
        <f>IF(COUNTIF($F$62:$F980,$F980)&gt;1,"Adiantada","")</f>
        <v/>
      </c>
      <c r="D980" s="100"/>
      <c r="E980" s="11"/>
      <c r="F980" s="8"/>
      <c r="G980" s="63"/>
      <c r="H980" s="8"/>
      <c r="I980" s="9"/>
      <c r="J980" s="9"/>
      <c r="K980" s="101" t="str">
        <f t="shared" si="15"/>
        <v xml:space="preserve"> </v>
      </c>
      <c r="L980" s="87"/>
      <c r="M980" s="84"/>
      <c r="N980" s="84"/>
      <c r="O980" s="84"/>
    </row>
    <row r="981" spans="2:15" x14ac:dyDescent="0.25">
      <c r="B981" s="84"/>
      <c r="C981" s="88" t="str">
        <f>IF(COUNTIF($F$62:$F981,$F981)&gt;1,"Adiantada","")</f>
        <v/>
      </c>
      <c r="D981" s="100"/>
      <c r="E981" s="11"/>
      <c r="F981" s="8"/>
      <c r="G981" s="63"/>
      <c r="H981" s="8"/>
      <c r="I981" s="9"/>
      <c r="J981" s="9"/>
      <c r="K981" s="101" t="str">
        <f t="shared" si="15"/>
        <v xml:space="preserve"> </v>
      </c>
      <c r="L981" s="87"/>
      <c r="M981" s="84"/>
      <c r="N981" s="84"/>
      <c r="O981" s="84"/>
    </row>
    <row r="982" spans="2:15" x14ac:dyDescent="0.25">
      <c r="B982" s="84"/>
      <c r="C982" s="88" t="str">
        <f>IF(COUNTIF($F$62:$F982,$F982)&gt;1,"Adiantada","")</f>
        <v/>
      </c>
      <c r="D982" s="100"/>
      <c r="E982" s="11"/>
      <c r="F982" s="8"/>
      <c r="G982" s="63"/>
      <c r="H982" s="8"/>
      <c r="I982" s="9"/>
      <c r="J982" s="9"/>
      <c r="K982" s="101" t="str">
        <f t="shared" si="15"/>
        <v xml:space="preserve"> </v>
      </c>
      <c r="L982" s="87"/>
      <c r="M982" s="84"/>
      <c r="N982" s="84"/>
      <c r="O982" s="84"/>
    </row>
    <row r="983" spans="2:15" x14ac:dyDescent="0.25">
      <c r="B983" s="84"/>
      <c r="C983" s="88" t="str">
        <f>IF(COUNTIF($F$62:$F983,$F983)&gt;1,"Adiantada","")</f>
        <v/>
      </c>
      <c r="D983" s="100"/>
      <c r="E983" s="11"/>
      <c r="F983" s="8"/>
      <c r="G983" s="63"/>
      <c r="H983" s="8"/>
      <c r="I983" s="9"/>
      <c r="J983" s="9"/>
      <c r="K983" s="101" t="str">
        <f t="shared" si="15"/>
        <v xml:space="preserve"> </v>
      </c>
      <c r="L983" s="87"/>
      <c r="M983" s="84"/>
      <c r="N983" s="84"/>
      <c r="O983" s="84"/>
    </row>
    <row r="984" spans="2:15" x14ac:dyDescent="0.25">
      <c r="B984" s="84"/>
      <c r="C984" s="88" t="str">
        <f>IF(COUNTIF($F$62:$F984,$F984)&gt;1,"Adiantada","")</f>
        <v/>
      </c>
      <c r="D984" s="100"/>
      <c r="E984" s="11"/>
      <c r="F984" s="8"/>
      <c r="G984" s="63"/>
      <c r="H984" s="8"/>
      <c r="I984" s="9"/>
      <c r="J984" s="9"/>
      <c r="K984" s="101" t="str">
        <f t="shared" si="15"/>
        <v xml:space="preserve"> </v>
      </c>
      <c r="L984" s="87"/>
      <c r="M984" s="84"/>
      <c r="N984" s="84"/>
      <c r="O984" s="84"/>
    </row>
    <row r="985" spans="2:15" x14ac:dyDescent="0.25">
      <c r="B985" s="84"/>
      <c r="C985" s="88" t="str">
        <f>IF(COUNTIF($F$62:$F985,$F985)&gt;1,"Adiantada","")</f>
        <v/>
      </c>
      <c r="D985" s="100"/>
      <c r="E985" s="11"/>
      <c r="F985" s="8"/>
      <c r="G985" s="63"/>
      <c r="H985" s="8"/>
      <c r="I985" s="9"/>
      <c r="J985" s="9"/>
      <c r="K985" s="101" t="str">
        <f t="shared" si="15"/>
        <v xml:space="preserve"> </v>
      </c>
      <c r="L985" s="87"/>
      <c r="M985" s="84"/>
      <c r="N985" s="84"/>
      <c r="O985" s="84"/>
    </row>
    <row r="986" spans="2:15" x14ac:dyDescent="0.25">
      <c r="B986" s="84"/>
      <c r="C986" s="88" t="str">
        <f>IF(COUNTIF($F$62:$F986,$F986)&gt;1,"Adiantada","")</f>
        <v/>
      </c>
      <c r="D986" s="100"/>
      <c r="E986" s="11"/>
      <c r="F986" s="8"/>
      <c r="G986" s="63"/>
      <c r="H986" s="8"/>
      <c r="I986" s="9"/>
      <c r="J986" s="9"/>
      <c r="K986" s="101" t="str">
        <f t="shared" si="15"/>
        <v xml:space="preserve"> </v>
      </c>
      <c r="L986" s="87"/>
      <c r="M986" s="84"/>
      <c r="N986" s="84"/>
      <c r="O986" s="84"/>
    </row>
    <row r="987" spans="2:15" x14ac:dyDescent="0.25">
      <c r="B987" s="84"/>
      <c r="C987" s="88" t="str">
        <f>IF(COUNTIF($F$62:$F987,$F987)&gt;1,"Adiantada","")</f>
        <v/>
      </c>
      <c r="D987" s="100"/>
      <c r="E987" s="11"/>
      <c r="F987" s="8"/>
      <c r="G987" s="63"/>
      <c r="H987" s="8"/>
      <c r="I987" s="9"/>
      <c r="J987" s="9"/>
      <c r="K987" s="101" t="str">
        <f t="shared" si="15"/>
        <v xml:space="preserve"> </v>
      </c>
      <c r="L987" s="87"/>
      <c r="M987" s="84"/>
      <c r="N987" s="84"/>
      <c r="O987" s="84"/>
    </row>
    <row r="988" spans="2:15" x14ac:dyDescent="0.25">
      <c r="B988" s="84"/>
      <c r="C988" s="88" t="str">
        <f>IF(COUNTIF($F$62:$F988,$F988)&gt;1,"Adiantada","")</f>
        <v/>
      </c>
      <c r="D988" s="100"/>
      <c r="E988" s="11"/>
      <c r="F988" s="8"/>
      <c r="G988" s="63"/>
      <c r="H988" s="8"/>
      <c r="I988" s="9"/>
      <c r="J988" s="9"/>
      <c r="K988" s="101" t="str">
        <f t="shared" si="15"/>
        <v xml:space="preserve"> </v>
      </c>
      <c r="L988" s="87"/>
      <c r="M988" s="84"/>
      <c r="N988" s="84"/>
      <c r="O988" s="84"/>
    </row>
    <row r="989" spans="2:15" x14ac:dyDescent="0.25">
      <c r="B989" s="84"/>
      <c r="C989" s="88" t="str">
        <f>IF(COUNTIF($F$62:$F989,$F989)&gt;1,"Adiantada","")</f>
        <v/>
      </c>
      <c r="D989" s="100"/>
      <c r="E989" s="11"/>
      <c r="F989" s="8"/>
      <c r="G989" s="63"/>
      <c r="H989" s="8"/>
      <c r="I989" s="9"/>
      <c r="J989" s="9"/>
      <c r="K989" s="101" t="str">
        <f t="shared" si="15"/>
        <v xml:space="preserve"> </v>
      </c>
      <c r="L989" s="87"/>
      <c r="M989" s="84"/>
      <c r="N989" s="84"/>
      <c r="O989" s="84"/>
    </row>
    <row r="990" spans="2:15" x14ac:dyDescent="0.25">
      <c r="B990" s="84"/>
      <c r="C990" s="88" t="str">
        <f>IF(COUNTIF($F$62:$F990,$F990)&gt;1,"Adiantada","")</f>
        <v/>
      </c>
      <c r="D990" s="100"/>
      <c r="E990" s="11"/>
      <c r="F990" s="8"/>
      <c r="G990" s="63"/>
      <c r="H990" s="8"/>
      <c r="I990" s="9"/>
      <c r="J990" s="9"/>
      <c r="K990" s="101" t="str">
        <f t="shared" si="15"/>
        <v xml:space="preserve"> </v>
      </c>
      <c r="L990" s="87"/>
      <c r="M990" s="84"/>
      <c r="N990" s="84"/>
      <c r="O990" s="84"/>
    </row>
    <row r="991" spans="2:15" x14ac:dyDescent="0.25">
      <c r="B991" s="84"/>
      <c r="C991" s="88" t="str">
        <f>IF(COUNTIF($F$62:$F991,$F991)&gt;1,"Adiantada","")</f>
        <v/>
      </c>
      <c r="D991" s="100"/>
      <c r="E991" s="11"/>
      <c r="F991" s="8"/>
      <c r="G991" s="63"/>
      <c r="H991" s="8"/>
      <c r="I991" s="9"/>
      <c r="J991" s="9"/>
      <c r="K991" s="101" t="str">
        <f t="shared" si="15"/>
        <v xml:space="preserve"> </v>
      </c>
      <c r="L991" s="87"/>
      <c r="M991" s="84"/>
      <c r="N991" s="84"/>
      <c r="O991" s="84"/>
    </row>
    <row r="992" spans="2:15" x14ac:dyDescent="0.25">
      <c r="B992" s="84"/>
      <c r="C992" s="88" t="str">
        <f>IF(COUNTIF($F$62:$F992,$F992)&gt;1,"Adiantada","")</f>
        <v/>
      </c>
      <c r="D992" s="100"/>
      <c r="E992" s="11"/>
      <c r="F992" s="8"/>
      <c r="G992" s="63"/>
      <c r="H992" s="8"/>
      <c r="I992" s="9"/>
      <c r="J992" s="9"/>
      <c r="K992" s="101" t="str">
        <f t="shared" si="15"/>
        <v xml:space="preserve"> </v>
      </c>
      <c r="L992" s="87"/>
      <c r="M992" s="84"/>
      <c r="N992" s="84"/>
      <c r="O992" s="84"/>
    </row>
    <row r="993" spans="2:15" x14ac:dyDescent="0.25">
      <c r="B993" s="84"/>
      <c r="C993" s="88" t="str">
        <f>IF(COUNTIF($F$62:$F993,$F993)&gt;1,"Adiantada","")</f>
        <v/>
      </c>
      <c r="D993" s="100"/>
      <c r="E993" s="11"/>
      <c r="F993" s="8"/>
      <c r="G993" s="63"/>
      <c r="H993" s="8"/>
      <c r="I993" s="9"/>
      <c r="J993" s="9"/>
      <c r="K993" s="101" t="str">
        <f t="shared" si="15"/>
        <v xml:space="preserve"> </v>
      </c>
      <c r="L993" s="87"/>
      <c r="M993" s="84"/>
      <c r="N993" s="84"/>
      <c r="O993" s="84"/>
    </row>
    <row r="994" spans="2:15" x14ac:dyDescent="0.25">
      <c r="B994" s="84"/>
      <c r="C994" s="88" t="str">
        <f>IF(COUNTIF($F$62:$F994,$F994)&gt;1,"Adiantada","")</f>
        <v/>
      </c>
      <c r="D994" s="100"/>
      <c r="E994" s="11"/>
      <c r="F994" s="8"/>
      <c r="G994" s="63"/>
      <c r="H994" s="8"/>
      <c r="I994" s="9"/>
      <c r="J994" s="9"/>
      <c r="K994" s="101" t="str">
        <f t="shared" si="15"/>
        <v xml:space="preserve"> </v>
      </c>
      <c r="L994" s="87"/>
      <c r="M994" s="84"/>
      <c r="N994" s="84"/>
      <c r="O994" s="84"/>
    </row>
    <row r="995" spans="2:15" x14ac:dyDescent="0.25">
      <c r="B995" s="84"/>
      <c r="C995" s="88" t="str">
        <f>IF(COUNTIF($F$62:$F995,$F995)&gt;1,"Adiantada","")</f>
        <v/>
      </c>
      <c r="D995" s="100"/>
      <c r="E995" s="11"/>
      <c r="F995" s="8"/>
      <c r="G995" s="63"/>
      <c r="H995" s="8"/>
      <c r="I995" s="9"/>
      <c r="J995" s="9"/>
      <c r="K995" s="101" t="str">
        <f t="shared" si="15"/>
        <v xml:space="preserve"> </v>
      </c>
      <c r="L995" s="87"/>
      <c r="M995" s="84"/>
      <c r="N995" s="84"/>
      <c r="O995" s="84"/>
    </row>
    <row r="996" spans="2:15" x14ac:dyDescent="0.25">
      <c r="B996" s="84"/>
      <c r="C996" s="88" t="str">
        <f>IF(COUNTIF($F$62:$F996,$F996)&gt;1,"Adiantada","")</f>
        <v/>
      </c>
      <c r="D996" s="100"/>
      <c r="E996" s="11"/>
      <c r="F996" s="8"/>
      <c r="G996" s="63"/>
      <c r="H996" s="8"/>
      <c r="I996" s="9"/>
      <c r="J996" s="9"/>
      <c r="K996" s="101" t="str">
        <f t="shared" si="15"/>
        <v xml:space="preserve"> </v>
      </c>
      <c r="L996" s="87"/>
      <c r="M996" s="84"/>
      <c r="N996" s="84"/>
      <c r="O996" s="84"/>
    </row>
    <row r="997" spans="2:15" x14ac:dyDescent="0.25">
      <c r="B997" s="84"/>
      <c r="C997" s="88" t="str">
        <f>IF(COUNTIF($F$62:$F997,$F997)&gt;1,"Adiantada","")</f>
        <v/>
      </c>
      <c r="D997" s="100"/>
      <c r="E997" s="11"/>
      <c r="F997" s="8"/>
      <c r="G997" s="63"/>
      <c r="H997" s="8"/>
      <c r="I997" s="9"/>
      <c r="J997" s="9"/>
      <c r="K997" s="101" t="str">
        <f t="shared" si="15"/>
        <v xml:space="preserve"> </v>
      </c>
      <c r="L997" s="87"/>
      <c r="M997" s="84"/>
      <c r="N997" s="84"/>
      <c r="O997" s="84"/>
    </row>
    <row r="998" spans="2:15" x14ac:dyDescent="0.25">
      <c r="B998" s="84"/>
      <c r="C998" s="88" t="str">
        <f>IF(COUNTIF($F$62:$F998,$F998)&gt;1,"Adiantada","")</f>
        <v/>
      </c>
      <c r="D998" s="100"/>
      <c r="E998" s="11"/>
      <c r="F998" s="8"/>
      <c r="G998" s="63"/>
      <c r="H998" s="8"/>
      <c r="I998" s="9"/>
      <c r="J998" s="9"/>
      <c r="K998" s="101" t="str">
        <f t="shared" si="15"/>
        <v xml:space="preserve"> </v>
      </c>
      <c r="L998" s="87"/>
      <c r="M998" s="84"/>
      <c r="N998" s="84"/>
      <c r="O998" s="84"/>
    </row>
    <row r="999" spans="2:15" x14ac:dyDescent="0.25">
      <c r="B999" s="84"/>
      <c r="C999" s="88" t="str">
        <f>IF(COUNTIF($F$62:$F999,$F999)&gt;1,"Adiantada","")</f>
        <v/>
      </c>
      <c r="D999" s="100"/>
      <c r="E999" s="11"/>
      <c r="F999" s="8"/>
      <c r="G999" s="63"/>
      <c r="H999" s="8"/>
      <c r="I999" s="9"/>
      <c r="J999" s="9"/>
      <c r="K999" s="101" t="str">
        <f t="shared" si="15"/>
        <v xml:space="preserve"> </v>
      </c>
      <c r="L999" s="87"/>
      <c r="M999" s="84"/>
      <c r="N999" s="84"/>
      <c r="O999" s="84"/>
    </row>
    <row r="1000" spans="2:15" x14ac:dyDescent="0.25">
      <c r="B1000" s="84"/>
      <c r="C1000" s="88" t="str">
        <f>IF(COUNTIF($F$62:$F1000,$F1000)&gt;1,"Adiantada","")</f>
        <v/>
      </c>
      <c r="D1000" s="100"/>
      <c r="E1000" s="11"/>
      <c r="F1000" s="8"/>
      <c r="G1000" s="63"/>
      <c r="H1000" s="8"/>
      <c r="I1000" s="9"/>
      <c r="J1000" s="9"/>
      <c r="K1000" s="101" t="str">
        <f t="shared" si="15"/>
        <v xml:space="preserve"> </v>
      </c>
      <c r="L1000" s="87"/>
      <c r="M1000" s="84"/>
      <c r="N1000" s="84"/>
      <c r="O1000" s="84"/>
    </row>
    <row r="1001" spans="2:15" x14ac:dyDescent="0.25">
      <c r="B1001" s="84"/>
      <c r="C1001" s="88" t="str">
        <f>IF(COUNTIF($F$62:$F1001,$F1001)&gt;1,"Adiantada","")</f>
        <v/>
      </c>
      <c r="D1001" s="100"/>
      <c r="E1001" s="11"/>
      <c r="F1001" s="8"/>
      <c r="G1001" s="63"/>
      <c r="H1001" s="8"/>
      <c r="I1001" s="9"/>
      <c r="J1001" s="9"/>
      <c r="K1001" s="101" t="str">
        <f t="shared" si="15"/>
        <v xml:space="preserve"> </v>
      </c>
      <c r="L1001" s="87"/>
      <c r="M1001" s="84"/>
      <c r="N1001" s="84"/>
      <c r="O1001" s="84"/>
    </row>
    <row r="1002" spans="2:15" x14ac:dyDescent="0.25">
      <c r="B1002" s="84"/>
      <c r="C1002" s="88" t="str">
        <f>IF(COUNTIF($F$62:$F1002,$F1002)&gt;1,"Adiantada","")</f>
        <v/>
      </c>
      <c r="D1002" s="100"/>
      <c r="E1002" s="11"/>
      <c r="F1002" s="8"/>
      <c r="G1002" s="63"/>
      <c r="H1002" s="8"/>
      <c r="I1002" s="9"/>
      <c r="J1002" s="9"/>
      <c r="K1002" s="101" t="str">
        <f t="shared" si="15"/>
        <v xml:space="preserve"> </v>
      </c>
      <c r="L1002" s="87"/>
      <c r="M1002" s="84"/>
      <c r="N1002" s="84"/>
      <c r="O1002" s="84"/>
    </row>
    <row r="1003" spans="2:15" x14ac:dyDescent="0.25">
      <c r="B1003" s="84"/>
      <c r="C1003" s="88" t="str">
        <f>IF(COUNTIF($F$62:$F1003,$F1003)&gt;1,"Adiantada","")</f>
        <v/>
      </c>
      <c r="D1003" s="100"/>
      <c r="E1003" s="11"/>
      <c r="F1003" s="8"/>
      <c r="G1003" s="63"/>
      <c r="H1003" s="8"/>
      <c r="I1003" s="9"/>
      <c r="J1003" s="9"/>
      <c r="K1003" s="101" t="str">
        <f t="shared" si="15"/>
        <v xml:space="preserve"> </v>
      </c>
      <c r="L1003" s="87"/>
      <c r="M1003" s="84"/>
      <c r="N1003" s="84"/>
      <c r="O1003" s="84"/>
    </row>
    <row r="1004" spans="2:15" x14ac:dyDescent="0.25">
      <c r="B1004" s="84"/>
      <c r="C1004" s="88" t="str">
        <f>IF(COUNTIF($F$62:$F1004,$F1004)&gt;1,"Adiantada","")</f>
        <v/>
      </c>
      <c r="D1004" s="100"/>
      <c r="E1004" s="11"/>
      <c r="F1004" s="8"/>
      <c r="G1004" s="63"/>
      <c r="H1004" s="8"/>
      <c r="I1004" s="9"/>
      <c r="J1004" s="9"/>
      <c r="K1004" s="101" t="str">
        <f t="shared" si="15"/>
        <v xml:space="preserve"> </v>
      </c>
      <c r="L1004" s="87"/>
      <c r="M1004" s="84"/>
      <c r="N1004" s="84"/>
      <c r="O1004" s="84"/>
    </row>
    <row r="1005" spans="2:15" x14ac:dyDescent="0.25">
      <c r="B1005" s="84"/>
      <c r="C1005" s="88" t="str">
        <f>IF(COUNTIF($F$62:$F1005,$F1005)&gt;1,"Adiantada","")</f>
        <v/>
      </c>
      <c r="D1005" s="100"/>
      <c r="E1005" s="11"/>
      <c r="F1005" s="8"/>
      <c r="G1005" s="63"/>
      <c r="H1005" s="8"/>
      <c r="I1005" s="9"/>
      <c r="J1005" s="9"/>
      <c r="K1005" s="101" t="str">
        <f t="shared" si="15"/>
        <v xml:space="preserve"> </v>
      </c>
      <c r="L1005" s="87"/>
      <c r="M1005" s="84"/>
      <c r="N1005" s="84"/>
      <c r="O1005" s="84"/>
    </row>
    <row r="1006" spans="2:15" x14ac:dyDescent="0.25">
      <c r="B1006" s="84"/>
      <c r="C1006" s="88" t="str">
        <f>IF(COUNTIF($F$62:$F1006,$F1006)&gt;1,"Adiantada","")</f>
        <v/>
      </c>
      <c r="D1006" s="100"/>
      <c r="E1006" s="11"/>
      <c r="F1006" s="8"/>
      <c r="G1006" s="63"/>
      <c r="H1006" s="8"/>
      <c r="I1006" s="9"/>
      <c r="J1006" s="9"/>
      <c r="K1006" s="101" t="str">
        <f t="shared" si="15"/>
        <v xml:space="preserve"> </v>
      </c>
      <c r="L1006" s="87"/>
      <c r="M1006" s="84"/>
      <c r="N1006" s="84"/>
      <c r="O1006" s="84"/>
    </row>
    <row r="1007" spans="2:15" x14ac:dyDescent="0.25">
      <c r="B1007" s="84"/>
      <c r="C1007" s="88" t="str">
        <f>IF(COUNTIF($F$62:$F1007,$F1007)&gt;1,"Adiantada","")</f>
        <v/>
      </c>
      <c r="D1007" s="100"/>
      <c r="E1007" s="11"/>
      <c r="F1007" s="8"/>
      <c r="G1007" s="63"/>
      <c r="H1007" s="8"/>
      <c r="I1007" s="9"/>
      <c r="J1007" s="9"/>
      <c r="K1007" s="101" t="str">
        <f t="shared" si="15"/>
        <v xml:space="preserve"> </v>
      </c>
      <c r="L1007" s="87"/>
      <c r="M1007" s="84"/>
      <c r="N1007" s="84"/>
      <c r="O1007" s="84"/>
    </row>
    <row r="1008" spans="2:15" x14ac:dyDescent="0.25">
      <c r="B1008" s="84"/>
      <c r="C1008" s="88" t="str">
        <f>IF(COUNTIF($F$62:$F1008,$F1008)&gt;1,"Adiantada","")</f>
        <v/>
      </c>
      <c r="D1008" s="100"/>
      <c r="E1008" s="11"/>
      <c r="F1008" s="8"/>
      <c r="G1008" s="63"/>
      <c r="H1008" s="8"/>
      <c r="I1008" s="9"/>
      <c r="J1008" s="9"/>
      <c r="K1008" s="101" t="str">
        <f t="shared" si="15"/>
        <v xml:space="preserve"> </v>
      </c>
      <c r="L1008" s="87"/>
      <c r="M1008" s="84"/>
      <c r="N1008" s="84"/>
      <c r="O1008" s="84"/>
    </row>
    <row r="1009" spans="2:15" x14ac:dyDescent="0.25">
      <c r="B1009" s="84"/>
      <c r="C1009" s="88" t="str">
        <f>IF(COUNTIF($F$62:$F1009,$F1009)&gt;1,"Adiantada","")</f>
        <v/>
      </c>
      <c r="D1009" s="100"/>
      <c r="E1009" s="11"/>
      <c r="F1009" s="8"/>
      <c r="G1009" s="63"/>
      <c r="H1009" s="8"/>
      <c r="I1009" s="9"/>
      <c r="J1009" s="9"/>
      <c r="K1009" s="101" t="str">
        <f t="shared" si="15"/>
        <v xml:space="preserve"> </v>
      </c>
      <c r="L1009" s="87"/>
      <c r="M1009" s="84"/>
      <c r="N1009" s="84"/>
      <c r="O1009" s="84"/>
    </row>
    <row r="1010" spans="2:15" x14ac:dyDescent="0.25">
      <c r="B1010" s="84"/>
      <c r="C1010" s="88" t="str">
        <f>IF(COUNTIF($F$62:$F1010,$F1010)&gt;1,"Adiantada","")</f>
        <v/>
      </c>
      <c r="D1010" s="100"/>
      <c r="E1010" s="11"/>
      <c r="F1010" s="8"/>
      <c r="G1010" s="63"/>
      <c r="H1010" s="8"/>
      <c r="I1010" s="9"/>
      <c r="J1010" s="9"/>
      <c r="K1010" s="101" t="str">
        <f t="shared" si="15"/>
        <v xml:space="preserve"> </v>
      </c>
      <c r="L1010" s="87"/>
      <c r="M1010" s="84"/>
      <c r="N1010" s="84"/>
      <c r="O1010" s="84"/>
    </row>
    <row r="1011" spans="2:15" x14ac:dyDescent="0.25">
      <c r="B1011" s="84"/>
      <c r="C1011" s="88" t="str">
        <f>IF(COUNTIF($F$62:$F1011,$F1011)&gt;1,"Adiantada","")</f>
        <v/>
      </c>
      <c r="D1011" s="100"/>
      <c r="E1011" s="11"/>
      <c r="F1011" s="8"/>
      <c r="G1011" s="63"/>
      <c r="H1011" s="8"/>
      <c r="I1011" s="9"/>
      <c r="J1011" s="9"/>
      <c r="K1011" s="101" t="str">
        <f t="shared" si="15"/>
        <v xml:space="preserve"> </v>
      </c>
      <c r="L1011" s="87"/>
      <c r="M1011" s="84"/>
      <c r="N1011" s="84"/>
      <c r="O1011" s="84"/>
    </row>
    <row r="1012" spans="2:15" x14ac:dyDescent="0.25">
      <c r="B1012" s="84"/>
      <c r="C1012" s="88" t="str">
        <f>IF(COUNTIF($F$62:$F1012,$F1012)&gt;1,"Adiantada","")</f>
        <v/>
      </c>
      <c r="D1012" s="100"/>
      <c r="E1012" s="11"/>
      <c r="F1012" s="8"/>
      <c r="G1012" s="63"/>
      <c r="H1012" s="8"/>
      <c r="I1012" s="9"/>
      <c r="J1012" s="9"/>
      <c r="K1012" s="101" t="str">
        <f t="shared" si="15"/>
        <v xml:space="preserve"> </v>
      </c>
      <c r="L1012" s="87"/>
      <c r="M1012" s="84"/>
      <c r="N1012" s="84"/>
      <c r="O1012" s="84"/>
    </row>
    <row r="1013" spans="2:15" x14ac:dyDescent="0.25">
      <c r="B1013" s="84"/>
      <c r="C1013" s="88" t="str">
        <f>IF(COUNTIF($F$62:$F1013,$F1013)&gt;1,"Adiantada","")</f>
        <v/>
      </c>
      <c r="D1013" s="100"/>
      <c r="E1013" s="11"/>
      <c r="F1013" s="8"/>
      <c r="G1013" s="63"/>
      <c r="H1013" s="8"/>
      <c r="I1013" s="9"/>
      <c r="J1013" s="9"/>
      <c r="K1013" s="101" t="str">
        <f t="shared" si="15"/>
        <v xml:space="preserve"> </v>
      </c>
      <c r="L1013" s="87"/>
      <c r="M1013" s="84"/>
      <c r="N1013" s="84"/>
      <c r="O1013" s="84"/>
    </row>
    <row r="1014" spans="2:15" x14ac:dyDescent="0.25">
      <c r="B1014" s="84"/>
      <c r="C1014" s="88" t="str">
        <f>IF(COUNTIF($F$62:$F1014,$F1014)&gt;1,"Adiantada","")</f>
        <v/>
      </c>
      <c r="D1014" s="100"/>
      <c r="E1014" s="11"/>
      <c r="F1014" s="8"/>
      <c r="G1014" s="63"/>
      <c r="H1014" s="8"/>
      <c r="I1014" s="9"/>
      <c r="J1014" s="9"/>
      <c r="K1014" s="101" t="str">
        <f t="shared" si="15"/>
        <v xml:space="preserve"> </v>
      </c>
      <c r="L1014" s="87"/>
      <c r="M1014" s="84"/>
      <c r="N1014" s="84"/>
      <c r="O1014" s="84"/>
    </row>
    <row r="1015" spans="2:15" x14ac:dyDescent="0.25">
      <c r="B1015" s="84"/>
      <c r="C1015" s="88" t="str">
        <f>IF(COUNTIF($F$62:$F1015,$F1015)&gt;1,"Adiantada","")</f>
        <v/>
      </c>
      <c r="D1015" s="100"/>
      <c r="E1015" s="11"/>
      <c r="F1015" s="8"/>
      <c r="G1015" s="63"/>
      <c r="H1015" s="8"/>
      <c r="I1015" s="9"/>
      <c r="J1015" s="9"/>
      <c r="K1015" s="101" t="str">
        <f t="shared" si="15"/>
        <v xml:space="preserve"> </v>
      </c>
      <c r="L1015" s="87"/>
      <c r="M1015" s="84"/>
      <c r="N1015" s="84"/>
      <c r="O1015" s="84"/>
    </row>
    <row r="1016" spans="2:15" x14ac:dyDescent="0.25">
      <c r="B1016" s="84"/>
      <c r="C1016" s="88" t="str">
        <f>IF(COUNTIF($F$62:$F1016,$F1016)&gt;1,"Adiantada","")</f>
        <v/>
      </c>
      <c r="D1016" s="100"/>
      <c r="E1016" s="11"/>
      <c r="F1016" s="8"/>
      <c r="G1016" s="63"/>
      <c r="H1016" s="8"/>
      <c r="I1016" s="9"/>
      <c r="J1016" s="9"/>
      <c r="K1016" s="101" t="str">
        <f t="shared" si="15"/>
        <v xml:space="preserve"> </v>
      </c>
      <c r="L1016" s="87"/>
      <c r="M1016" s="84"/>
      <c r="N1016" s="84"/>
      <c r="O1016" s="84"/>
    </row>
    <row r="1017" spans="2:15" x14ac:dyDescent="0.25">
      <c r="B1017" s="84"/>
      <c r="C1017" s="88" t="str">
        <f>IF(COUNTIF($F$62:$F1017,$F1017)&gt;1,"Adiantada","")</f>
        <v/>
      </c>
      <c r="D1017" s="100"/>
      <c r="E1017" s="11"/>
      <c r="F1017" s="8"/>
      <c r="G1017" s="63"/>
      <c r="H1017" s="8"/>
      <c r="I1017" s="9"/>
      <c r="J1017" s="9"/>
      <c r="K1017" s="101" t="str">
        <f t="shared" si="15"/>
        <v xml:space="preserve"> </v>
      </c>
      <c r="L1017" s="87"/>
      <c r="M1017" s="84"/>
      <c r="N1017" s="84"/>
      <c r="O1017" s="84"/>
    </row>
    <row r="1018" spans="2:15" x14ac:dyDescent="0.25">
      <c r="B1018" s="84"/>
      <c r="C1018" s="88" t="str">
        <f>IF(COUNTIF($F$62:$F1018,$F1018)&gt;1,"Adiantada","")</f>
        <v/>
      </c>
      <c r="D1018" s="100"/>
      <c r="E1018" s="11"/>
      <c r="F1018" s="8"/>
      <c r="G1018" s="63"/>
      <c r="H1018" s="8"/>
      <c r="I1018" s="9"/>
      <c r="J1018" s="9"/>
      <c r="K1018" s="101" t="str">
        <f t="shared" si="15"/>
        <v xml:space="preserve"> </v>
      </c>
      <c r="L1018" s="87"/>
      <c r="M1018" s="84"/>
      <c r="N1018" s="84"/>
      <c r="O1018" s="84"/>
    </row>
    <row r="1019" spans="2:15" x14ac:dyDescent="0.25">
      <c r="B1019" s="84"/>
      <c r="C1019" s="88" t="str">
        <f>IF(COUNTIF($F$62:$F1019,$F1019)&gt;1,"Adiantada","")</f>
        <v/>
      </c>
      <c r="D1019" s="100"/>
      <c r="E1019" s="11"/>
      <c r="F1019" s="8"/>
      <c r="G1019" s="63"/>
      <c r="H1019" s="8"/>
      <c r="I1019" s="9"/>
      <c r="J1019" s="9"/>
      <c r="K1019" s="101" t="str">
        <f t="shared" si="15"/>
        <v xml:space="preserve"> </v>
      </c>
      <c r="L1019" s="87"/>
      <c r="M1019" s="84"/>
      <c r="N1019" s="84"/>
      <c r="O1019" s="84"/>
    </row>
    <row r="1020" spans="2:15" x14ac:dyDescent="0.25">
      <c r="B1020" s="84"/>
      <c r="C1020" s="88" t="str">
        <f>IF(COUNTIF($F$62:$F1020,$F1020)&gt;1,"Adiantada","")</f>
        <v/>
      </c>
      <c r="D1020" s="100"/>
      <c r="E1020" s="11"/>
      <c r="F1020" s="8"/>
      <c r="G1020" s="63"/>
      <c r="H1020" s="8"/>
      <c r="I1020" s="9"/>
      <c r="J1020" s="9"/>
      <c r="K1020" s="101" t="str">
        <f t="shared" si="15"/>
        <v xml:space="preserve"> </v>
      </c>
      <c r="L1020" s="87"/>
      <c r="M1020" s="84"/>
      <c r="N1020" s="84"/>
      <c r="O1020" s="84"/>
    </row>
    <row r="1021" spans="2:15" x14ac:dyDescent="0.25">
      <c r="B1021" s="84"/>
      <c r="C1021" s="88" t="str">
        <f>IF(COUNTIF($F$62:$F1021,$F1021)&gt;1,"Adiantada","")</f>
        <v/>
      </c>
      <c r="D1021" s="100"/>
      <c r="E1021" s="11"/>
      <c r="F1021" s="8"/>
      <c r="G1021" s="63"/>
      <c r="H1021" s="8"/>
      <c r="I1021" s="9"/>
      <c r="J1021" s="9"/>
      <c r="K1021" s="101" t="str">
        <f t="shared" si="15"/>
        <v xml:space="preserve"> </v>
      </c>
      <c r="L1021" s="87"/>
      <c r="M1021" s="84"/>
      <c r="N1021" s="84"/>
      <c r="O1021" s="84"/>
    </row>
    <row r="1022" spans="2:15" x14ac:dyDescent="0.25">
      <c r="B1022" s="84"/>
      <c r="C1022" s="88" t="str">
        <f>IF(COUNTIF($F$62:$F1022,$F1022)&gt;1,"Adiantada","")</f>
        <v/>
      </c>
      <c r="D1022" s="100"/>
      <c r="E1022" s="11"/>
      <c r="F1022" s="8"/>
      <c r="G1022" s="63"/>
      <c r="H1022" s="8"/>
      <c r="I1022" s="9"/>
      <c r="J1022" s="9"/>
      <c r="K1022" s="101" t="str">
        <f t="shared" si="15"/>
        <v xml:space="preserve"> </v>
      </c>
      <c r="L1022" s="87"/>
      <c r="M1022" s="84"/>
      <c r="N1022" s="84"/>
      <c r="O1022" s="84"/>
    </row>
    <row r="1023" spans="2:15" x14ac:dyDescent="0.25">
      <c r="B1023" s="84"/>
      <c r="C1023" s="88" t="str">
        <f>IF(COUNTIF($F$62:$F1023,$F1023)&gt;1,"Adiantada","")</f>
        <v/>
      </c>
      <c r="D1023" s="100"/>
      <c r="E1023" s="11"/>
      <c r="F1023" s="8"/>
      <c r="G1023" s="63"/>
      <c r="H1023" s="8"/>
      <c r="I1023" s="9"/>
      <c r="J1023" s="9"/>
      <c r="K1023" s="101" t="str">
        <f t="shared" ref="K1023:K1059" si="16">IFERROR(IF($J1023&lt;&gt;"",$H1023/$J1023," "),"")</f>
        <v xml:space="preserve"> </v>
      </c>
      <c r="L1023" s="87"/>
      <c r="M1023" s="84"/>
      <c r="N1023" s="84"/>
      <c r="O1023" s="84"/>
    </row>
    <row r="1024" spans="2:15" x14ac:dyDescent="0.25">
      <c r="B1024" s="84"/>
      <c r="C1024" s="88" t="str">
        <f>IF(COUNTIF($F$62:$F1024,$F1024)&gt;1,"Adiantada","")</f>
        <v/>
      </c>
      <c r="D1024" s="100"/>
      <c r="E1024" s="11"/>
      <c r="F1024" s="8"/>
      <c r="G1024" s="63"/>
      <c r="H1024" s="8"/>
      <c r="I1024" s="9"/>
      <c r="J1024" s="9"/>
      <c r="K1024" s="101" t="str">
        <f t="shared" si="16"/>
        <v xml:space="preserve"> </v>
      </c>
      <c r="L1024" s="87"/>
      <c r="M1024" s="84"/>
      <c r="N1024" s="84"/>
      <c r="O1024" s="84"/>
    </row>
    <row r="1025" spans="2:15" x14ac:dyDescent="0.25">
      <c r="B1025" s="84"/>
      <c r="C1025" s="88" t="str">
        <f>IF(COUNTIF($F$62:$F1025,$F1025)&gt;1,"Adiantada","")</f>
        <v/>
      </c>
      <c r="D1025" s="100"/>
      <c r="E1025" s="11"/>
      <c r="F1025" s="8"/>
      <c r="G1025" s="63"/>
      <c r="H1025" s="8"/>
      <c r="I1025" s="9"/>
      <c r="J1025" s="9"/>
      <c r="K1025" s="101" t="str">
        <f t="shared" si="16"/>
        <v xml:space="preserve"> </v>
      </c>
      <c r="L1025" s="87"/>
      <c r="M1025" s="84"/>
      <c r="N1025" s="84"/>
      <c r="O1025" s="84"/>
    </row>
    <row r="1026" spans="2:15" x14ac:dyDescent="0.25">
      <c r="B1026" s="84"/>
      <c r="C1026" s="88" t="str">
        <f>IF(COUNTIF($F$62:$F1026,$F1026)&gt;1,"Adiantada","")</f>
        <v/>
      </c>
      <c r="D1026" s="100"/>
      <c r="E1026" s="11"/>
      <c r="F1026" s="8"/>
      <c r="G1026" s="63"/>
      <c r="H1026" s="8"/>
      <c r="I1026" s="9"/>
      <c r="J1026" s="9"/>
      <c r="K1026" s="101" t="str">
        <f t="shared" si="16"/>
        <v xml:space="preserve"> </v>
      </c>
      <c r="L1026" s="87"/>
      <c r="M1026" s="84"/>
      <c r="N1026" s="84"/>
      <c r="O1026" s="84"/>
    </row>
    <row r="1027" spans="2:15" x14ac:dyDescent="0.25">
      <c r="B1027" s="84"/>
      <c r="C1027" s="88" t="str">
        <f>IF(COUNTIF($F$62:$F1027,$F1027)&gt;1,"Adiantada","")</f>
        <v/>
      </c>
      <c r="D1027" s="100"/>
      <c r="E1027" s="11"/>
      <c r="F1027" s="8"/>
      <c r="G1027" s="63"/>
      <c r="H1027" s="8"/>
      <c r="I1027" s="9"/>
      <c r="J1027" s="9"/>
      <c r="K1027" s="101" t="str">
        <f t="shared" si="16"/>
        <v xml:space="preserve"> </v>
      </c>
      <c r="L1027" s="87"/>
      <c r="M1027" s="84"/>
      <c r="N1027" s="84"/>
      <c r="O1027" s="84"/>
    </row>
    <row r="1028" spans="2:15" x14ac:dyDescent="0.25">
      <c r="B1028" s="84"/>
      <c r="C1028" s="88" t="str">
        <f>IF(COUNTIF($F$62:$F1028,$F1028)&gt;1,"Adiantada","")</f>
        <v/>
      </c>
      <c r="D1028" s="100"/>
      <c r="E1028" s="11"/>
      <c r="F1028" s="8"/>
      <c r="G1028" s="63"/>
      <c r="H1028" s="8"/>
      <c r="I1028" s="9"/>
      <c r="J1028" s="9"/>
      <c r="K1028" s="101" t="str">
        <f t="shared" si="16"/>
        <v xml:space="preserve"> </v>
      </c>
      <c r="L1028" s="87"/>
      <c r="M1028" s="84"/>
      <c r="N1028" s="84"/>
      <c r="O1028" s="84"/>
    </row>
    <row r="1029" spans="2:15" x14ac:dyDescent="0.25">
      <c r="B1029" s="84"/>
      <c r="C1029" s="88" t="str">
        <f>IF(COUNTIF($F$62:$F1029,$F1029)&gt;1,"Adiantada","")</f>
        <v/>
      </c>
      <c r="D1029" s="100"/>
      <c r="E1029" s="11"/>
      <c r="F1029" s="8"/>
      <c r="G1029" s="63"/>
      <c r="H1029" s="8"/>
      <c r="I1029" s="9"/>
      <c r="J1029" s="9"/>
      <c r="K1029" s="101" t="str">
        <f t="shared" si="16"/>
        <v xml:space="preserve"> </v>
      </c>
      <c r="L1029" s="87"/>
      <c r="M1029" s="84"/>
      <c r="N1029" s="84"/>
      <c r="O1029" s="84"/>
    </row>
    <row r="1030" spans="2:15" x14ac:dyDescent="0.25">
      <c r="B1030" s="84"/>
      <c r="C1030" s="88" t="str">
        <f>IF(COUNTIF($F$62:$F1030,$F1030)&gt;1,"Adiantada","")</f>
        <v/>
      </c>
      <c r="D1030" s="100"/>
      <c r="E1030" s="11"/>
      <c r="F1030" s="8"/>
      <c r="G1030" s="63"/>
      <c r="H1030" s="8"/>
      <c r="I1030" s="9"/>
      <c r="J1030" s="9"/>
      <c r="K1030" s="101" t="str">
        <f t="shared" si="16"/>
        <v xml:space="preserve"> </v>
      </c>
      <c r="L1030" s="87"/>
      <c r="M1030" s="84"/>
      <c r="N1030" s="84"/>
      <c r="O1030" s="84"/>
    </row>
    <row r="1031" spans="2:15" x14ac:dyDescent="0.25">
      <c r="B1031" s="84"/>
      <c r="C1031" s="88" t="str">
        <f>IF(COUNTIF($F$62:$F1031,$F1031)&gt;1,"Adiantada","")</f>
        <v/>
      </c>
      <c r="D1031" s="100"/>
      <c r="E1031" s="11"/>
      <c r="F1031" s="8"/>
      <c r="G1031" s="63"/>
      <c r="H1031" s="8"/>
      <c r="I1031" s="9"/>
      <c r="J1031" s="9"/>
      <c r="K1031" s="101" t="str">
        <f t="shared" si="16"/>
        <v xml:space="preserve"> </v>
      </c>
      <c r="L1031" s="87"/>
      <c r="M1031" s="84"/>
      <c r="N1031" s="84"/>
      <c r="O1031" s="84"/>
    </row>
    <row r="1032" spans="2:15" x14ac:dyDescent="0.25">
      <c r="B1032" s="84"/>
      <c r="C1032" s="88" t="str">
        <f>IF(COUNTIF($F$62:$F1032,$F1032)&gt;1,"Adiantada","")</f>
        <v/>
      </c>
      <c r="D1032" s="100"/>
      <c r="E1032" s="11"/>
      <c r="F1032" s="8"/>
      <c r="G1032" s="63"/>
      <c r="H1032" s="8"/>
      <c r="I1032" s="9"/>
      <c r="J1032" s="9"/>
      <c r="K1032" s="101" t="str">
        <f t="shared" si="16"/>
        <v xml:space="preserve"> </v>
      </c>
      <c r="L1032" s="87"/>
      <c r="M1032" s="84"/>
      <c r="N1032" s="84"/>
      <c r="O1032" s="84"/>
    </row>
    <row r="1033" spans="2:15" x14ac:dyDescent="0.25">
      <c r="B1033" s="84"/>
      <c r="C1033" s="88" t="str">
        <f>IF(COUNTIF($F$62:$F1033,$F1033)&gt;1,"Adiantada","")</f>
        <v/>
      </c>
      <c r="D1033" s="100"/>
      <c r="E1033" s="11"/>
      <c r="F1033" s="8"/>
      <c r="G1033" s="63"/>
      <c r="H1033" s="8"/>
      <c r="I1033" s="9"/>
      <c r="J1033" s="9"/>
      <c r="K1033" s="101" t="str">
        <f t="shared" si="16"/>
        <v xml:space="preserve"> </v>
      </c>
      <c r="L1033" s="87"/>
      <c r="M1033" s="84"/>
      <c r="N1033" s="84"/>
      <c r="O1033" s="84"/>
    </row>
    <row r="1034" spans="2:15" x14ac:dyDescent="0.25">
      <c r="B1034" s="84"/>
      <c r="C1034" s="88" t="str">
        <f>IF(COUNTIF($F$62:$F1034,$F1034)&gt;1,"Adiantada","")</f>
        <v/>
      </c>
      <c r="D1034" s="100"/>
      <c r="E1034" s="11"/>
      <c r="F1034" s="8"/>
      <c r="G1034" s="63"/>
      <c r="H1034" s="8"/>
      <c r="I1034" s="9"/>
      <c r="J1034" s="9"/>
      <c r="K1034" s="101" t="str">
        <f t="shared" si="16"/>
        <v xml:space="preserve"> </v>
      </c>
      <c r="L1034" s="87"/>
      <c r="M1034" s="84"/>
      <c r="N1034" s="84"/>
      <c r="O1034" s="84"/>
    </row>
    <row r="1035" spans="2:15" x14ac:dyDescent="0.25">
      <c r="B1035" s="84"/>
      <c r="C1035" s="88" t="str">
        <f>IF(COUNTIF($F$62:$F1035,$F1035)&gt;1,"Adiantada","")</f>
        <v/>
      </c>
      <c r="D1035" s="100"/>
      <c r="E1035" s="11"/>
      <c r="F1035" s="8"/>
      <c r="G1035" s="63"/>
      <c r="H1035" s="8"/>
      <c r="I1035" s="9"/>
      <c r="J1035" s="9"/>
      <c r="K1035" s="101" t="str">
        <f t="shared" si="16"/>
        <v xml:space="preserve"> </v>
      </c>
      <c r="L1035" s="87"/>
      <c r="M1035" s="84"/>
      <c r="N1035" s="84"/>
      <c r="O1035" s="84"/>
    </row>
    <row r="1036" spans="2:15" x14ac:dyDescent="0.25">
      <c r="B1036" s="84"/>
      <c r="C1036" s="88" t="str">
        <f>IF(COUNTIF($F$62:$F1036,$F1036)&gt;1,"Adiantada","")</f>
        <v/>
      </c>
      <c r="D1036" s="100"/>
      <c r="E1036" s="11"/>
      <c r="F1036" s="8"/>
      <c r="G1036" s="63"/>
      <c r="H1036" s="8"/>
      <c r="I1036" s="9"/>
      <c r="J1036" s="9"/>
      <c r="K1036" s="101" t="str">
        <f t="shared" si="16"/>
        <v xml:space="preserve"> </v>
      </c>
      <c r="L1036" s="87"/>
      <c r="M1036" s="84"/>
      <c r="N1036" s="84"/>
      <c r="O1036" s="84"/>
    </row>
    <row r="1037" spans="2:15" x14ac:dyDescent="0.25">
      <c r="B1037" s="84"/>
      <c r="C1037" s="88" t="str">
        <f>IF(COUNTIF($F$62:$F1037,$F1037)&gt;1,"Adiantada","")</f>
        <v/>
      </c>
      <c r="D1037" s="100"/>
      <c r="E1037" s="11"/>
      <c r="F1037" s="8"/>
      <c r="G1037" s="63"/>
      <c r="H1037" s="8"/>
      <c r="I1037" s="9"/>
      <c r="J1037" s="9"/>
      <c r="K1037" s="101" t="str">
        <f t="shared" si="16"/>
        <v xml:space="preserve"> </v>
      </c>
      <c r="L1037" s="87"/>
      <c r="M1037" s="84"/>
      <c r="N1037" s="84"/>
      <c r="O1037" s="84"/>
    </row>
    <row r="1038" spans="2:15" x14ac:dyDescent="0.25">
      <c r="B1038" s="84"/>
      <c r="C1038" s="88" t="str">
        <f>IF(COUNTIF($F$62:$F1038,$F1038)&gt;1,"Adiantada","")</f>
        <v/>
      </c>
      <c r="D1038" s="100"/>
      <c r="E1038" s="11"/>
      <c r="F1038" s="8"/>
      <c r="G1038" s="63"/>
      <c r="H1038" s="8"/>
      <c r="I1038" s="9"/>
      <c r="J1038" s="9"/>
      <c r="K1038" s="101" t="str">
        <f t="shared" si="16"/>
        <v xml:space="preserve"> </v>
      </c>
      <c r="L1038" s="87"/>
      <c r="M1038" s="84"/>
      <c r="N1038" s="84"/>
      <c r="O1038" s="84"/>
    </row>
    <row r="1039" spans="2:15" x14ac:dyDescent="0.25">
      <c r="B1039" s="84"/>
      <c r="C1039" s="88" t="str">
        <f>IF(COUNTIF($F$62:$F1039,$F1039)&gt;1,"Adiantada","")</f>
        <v/>
      </c>
      <c r="D1039" s="100"/>
      <c r="E1039" s="11"/>
      <c r="F1039" s="8"/>
      <c r="G1039" s="63"/>
      <c r="H1039" s="8"/>
      <c r="I1039" s="9"/>
      <c r="J1039" s="9"/>
      <c r="K1039" s="101" t="str">
        <f t="shared" si="16"/>
        <v xml:space="preserve"> </v>
      </c>
      <c r="L1039" s="87"/>
      <c r="M1039" s="84"/>
      <c r="N1039" s="84"/>
      <c r="O1039" s="84"/>
    </row>
    <row r="1040" spans="2:15" x14ac:dyDescent="0.25">
      <c r="B1040" s="84"/>
      <c r="C1040" s="88" t="str">
        <f>IF(COUNTIF($F$62:$F1040,$F1040)&gt;1,"Adiantada","")</f>
        <v/>
      </c>
      <c r="D1040" s="100"/>
      <c r="E1040" s="11"/>
      <c r="F1040" s="8"/>
      <c r="G1040" s="63"/>
      <c r="H1040" s="8"/>
      <c r="I1040" s="9"/>
      <c r="J1040" s="9"/>
      <c r="K1040" s="101" t="str">
        <f t="shared" si="16"/>
        <v xml:space="preserve"> </v>
      </c>
      <c r="L1040" s="87"/>
      <c r="M1040" s="84"/>
      <c r="N1040" s="84"/>
      <c r="O1040" s="84"/>
    </row>
    <row r="1041" spans="2:15" x14ac:dyDescent="0.25">
      <c r="B1041" s="84"/>
      <c r="C1041" s="88" t="str">
        <f>IF(COUNTIF($F$62:$F1041,$F1041)&gt;1,"Adiantada","")</f>
        <v/>
      </c>
      <c r="D1041" s="100"/>
      <c r="E1041" s="11"/>
      <c r="F1041" s="8"/>
      <c r="G1041" s="63"/>
      <c r="H1041" s="8"/>
      <c r="I1041" s="9"/>
      <c r="J1041" s="9"/>
      <c r="K1041" s="101" t="str">
        <f t="shared" si="16"/>
        <v xml:space="preserve"> </v>
      </c>
      <c r="L1041" s="87"/>
      <c r="M1041" s="84"/>
      <c r="N1041" s="84"/>
      <c r="O1041" s="84"/>
    </row>
    <row r="1042" spans="2:15" x14ac:dyDescent="0.25">
      <c r="B1042" s="84"/>
      <c r="C1042" s="88" t="str">
        <f>IF(COUNTIF($F$62:$F1042,$F1042)&gt;1,"Adiantada","")</f>
        <v/>
      </c>
      <c r="D1042" s="100"/>
      <c r="E1042" s="11"/>
      <c r="F1042" s="8"/>
      <c r="G1042" s="63"/>
      <c r="H1042" s="8"/>
      <c r="I1042" s="9"/>
      <c r="J1042" s="9"/>
      <c r="K1042" s="101" t="str">
        <f t="shared" si="16"/>
        <v xml:space="preserve"> </v>
      </c>
      <c r="L1042" s="87"/>
      <c r="M1042" s="84"/>
      <c r="N1042" s="84"/>
      <c r="O1042" s="84"/>
    </row>
    <row r="1043" spans="2:15" x14ac:dyDescent="0.25">
      <c r="B1043" s="84"/>
      <c r="C1043" s="88" t="str">
        <f>IF(COUNTIF($F$62:$F1043,$F1043)&gt;1,"Adiantada","")</f>
        <v/>
      </c>
      <c r="D1043" s="100"/>
      <c r="E1043" s="11"/>
      <c r="F1043" s="8"/>
      <c r="G1043" s="63"/>
      <c r="H1043" s="8"/>
      <c r="I1043" s="9"/>
      <c r="J1043" s="9"/>
      <c r="K1043" s="101" t="str">
        <f t="shared" si="16"/>
        <v xml:space="preserve"> </v>
      </c>
      <c r="L1043" s="87"/>
      <c r="M1043" s="84"/>
      <c r="N1043" s="84"/>
      <c r="O1043" s="84"/>
    </row>
    <row r="1044" spans="2:15" x14ac:dyDescent="0.25">
      <c r="B1044" s="84"/>
      <c r="C1044" s="88" t="str">
        <f>IF(COUNTIF($F$62:$F1044,$F1044)&gt;1,"Adiantada","")</f>
        <v/>
      </c>
      <c r="D1044" s="100"/>
      <c r="E1044" s="11"/>
      <c r="F1044" s="8"/>
      <c r="G1044" s="63"/>
      <c r="H1044" s="8"/>
      <c r="I1044" s="9"/>
      <c r="J1044" s="9"/>
      <c r="K1044" s="101" t="str">
        <f t="shared" si="16"/>
        <v xml:space="preserve"> </v>
      </c>
      <c r="L1044" s="87"/>
      <c r="M1044" s="84"/>
      <c r="N1044" s="84"/>
      <c r="O1044" s="84"/>
    </row>
    <row r="1045" spans="2:15" x14ac:dyDescent="0.25">
      <c r="B1045" s="84"/>
      <c r="C1045" s="88" t="str">
        <f>IF(COUNTIF($F$62:$F1045,$F1045)&gt;1,"Adiantada","")</f>
        <v/>
      </c>
      <c r="D1045" s="100"/>
      <c r="E1045" s="11"/>
      <c r="F1045" s="8"/>
      <c r="G1045" s="63"/>
      <c r="H1045" s="8"/>
      <c r="I1045" s="9"/>
      <c r="J1045" s="9"/>
      <c r="K1045" s="101" t="str">
        <f t="shared" si="16"/>
        <v xml:space="preserve"> </v>
      </c>
      <c r="L1045" s="87"/>
      <c r="M1045" s="84"/>
      <c r="N1045" s="84"/>
      <c r="O1045" s="84"/>
    </row>
    <row r="1046" spans="2:15" x14ac:dyDescent="0.25">
      <c r="B1046" s="84"/>
      <c r="C1046" s="88" t="str">
        <f>IF(COUNTIF($F$62:$F1046,$F1046)&gt;1,"Adiantada","")</f>
        <v/>
      </c>
      <c r="D1046" s="100"/>
      <c r="E1046" s="11"/>
      <c r="F1046" s="8"/>
      <c r="G1046" s="63"/>
      <c r="H1046" s="8"/>
      <c r="I1046" s="9"/>
      <c r="J1046" s="9"/>
      <c r="K1046" s="101" t="str">
        <f t="shared" si="16"/>
        <v xml:space="preserve"> </v>
      </c>
      <c r="L1046" s="87"/>
      <c r="M1046" s="84"/>
      <c r="N1046" s="84"/>
      <c r="O1046" s="84"/>
    </row>
    <row r="1047" spans="2:15" x14ac:dyDescent="0.25">
      <c r="B1047" s="84"/>
      <c r="C1047" s="88" t="str">
        <f>IF(COUNTIF($F$62:$F1047,$F1047)&gt;1,"Adiantada","")</f>
        <v/>
      </c>
      <c r="D1047" s="100"/>
      <c r="E1047" s="11"/>
      <c r="F1047" s="8"/>
      <c r="G1047" s="63"/>
      <c r="H1047" s="8"/>
      <c r="I1047" s="9"/>
      <c r="J1047" s="9"/>
      <c r="K1047" s="101" t="str">
        <f t="shared" si="16"/>
        <v xml:space="preserve"> </v>
      </c>
      <c r="L1047" s="87"/>
      <c r="M1047" s="84"/>
      <c r="N1047" s="84"/>
      <c r="O1047" s="84"/>
    </row>
    <row r="1048" spans="2:15" x14ac:dyDescent="0.25">
      <c r="B1048" s="84"/>
      <c r="C1048" s="88" t="str">
        <f>IF(COUNTIF($F$62:$F1048,$F1048)&gt;1,"Adiantada","")</f>
        <v/>
      </c>
      <c r="D1048" s="100"/>
      <c r="E1048" s="11"/>
      <c r="F1048" s="8"/>
      <c r="G1048" s="63"/>
      <c r="H1048" s="8"/>
      <c r="I1048" s="9"/>
      <c r="J1048" s="9"/>
      <c r="K1048" s="101" t="str">
        <f t="shared" si="16"/>
        <v xml:space="preserve"> </v>
      </c>
      <c r="L1048" s="87"/>
      <c r="M1048" s="84"/>
      <c r="N1048" s="84"/>
      <c r="O1048" s="84"/>
    </row>
    <row r="1049" spans="2:15" x14ac:dyDescent="0.25">
      <c r="B1049" s="84"/>
      <c r="C1049" s="88" t="str">
        <f>IF(COUNTIF($F$62:$F1049,$F1049)&gt;1,"Adiantada","")</f>
        <v/>
      </c>
      <c r="D1049" s="100"/>
      <c r="E1049" s="11"/>
      <c r="F1049" s="8"/>
      <c r="G1049" s="63"/>
      <c r="H1049" s="8"/>
      <c r="I1049" s="9"/>
      <c r="J1049" s="9"/>
      <c r="K1049" s="101" t="str">
        <f t="shared" si="16"/>
        <v xml:space="preserve"> </v>
      </c>
      <c r="L1049" s="87"/>
      <c r="M1049" s="84"/>
      <c r="N1049" s="84"/>
      <c r="O1049" s="84"/>
    </row>
    <row r="1050" spans="2:15" x14ac:dyDescent="0.25">
      <c r="B1050" s="84"/>
      <c r="C1050" s="88" t="str">
        <f>IF(COUNTIF($F$62:$F1050,$F1050)&gt;1,"Adiantada","")</f>
        <v/>
      </c>
      <c r="D1050" s="100"/>
      <c r="E1050" s="11"/>
      <c r="F1050" s="8"/>
      <c r="G1050" s="63"/>
      <c r="H1050" s="8"/>
      <c r="I1050" s="9"/>
      <c r="J1050" s="9"/>
      <c r="K1050" s="101" t="str">
        <f t="shared" si="16"/>
        <v xml:space="preserve"> </v>
      </c>
      <c r="L1050" s="87"/>
      <c r="M1050" s="84"/>
      <c r="N1050" s="84"/>
      <c r="O1050" s="84"/>
    </row>
    <row r="1051" spans="2:15" x14ac:dyDescent="0.25">
      <c r="B1051" s="84"/>
      <c r="C1051" s="88" t="str">
        <f>IF(COUNTIF($F$62:$F1051,$F1051)&gt;1,"Adiantada","")</f>
        <v/>
      </c>
      <c r="D1051" s="100"/>
      <c r="E1051" s="11"/>
      <c r="F1051" s="8"/>
      <c r="G1051" s="63"/>
      <c r="H1051" s="8"/>
      <c r="I1051" s="9"/>
      <c r="J1051" s="9"/>
      <c r="K1051" s="101" t="str">
        <f t="shared" si="16"/>
        <v xml:space="preserve"> </v>
      </c>
      <c r="L1051" s="87"/>
      <c r="M1051" s="84"/>
      <c r="N1051" s="84"/>
      <c r="O1051" s="84"/>
    </row>
    <row r="1052" spans="2:15" x14ac:dyDescent="0.25">
      <c r="B1052" s="84"/>
      <c r="C1052" s="88" t="str">
        <f>IF(COUNTIF($F$62:$F1052,$F1052)&gt;1,"Adiantada","")</f>
        <v/>
      </c>
      <c r="D1052" s="100"/>
      <c r="E1052" s="11"/>
      <c r="F1052" s="8"/>
      <c r="G1052" s="63"/>
      <c r="H1052" s="8"/>
      <c r="I1052" s="9"/>
      <c r="J1052" s="9"/>
      <c r="K1052" s="101" t="str">
        <f t="shared" si="16"/>
        <v xml:space="preserve"> </v>
      </c>
      <c r="L1052" s="87"/>
      <c r="M1052" s="84"/>
      <c r="N1052" s="84"/>
      <c r="O1052" s="84"/>
    </row>
    <row r="1053" spans="2:15" x14ac:dyDescent="0.25">
      <c r="B1053" s="84"/>
      <c r="C1053" s="88" t="str">
        <f>IF(COUNTIF($F$62:$F1053,$F1053)&gt;1,"Adiantada","")</f>
        <v/>
      </c>
      <c r="D1053" s="100"/>
      <c r="E1053" s="11"/>
      <c r="F1053" s="8"/>
      <c r="G1053" s="63"/>
      <c r="H1053" s="8"/>
      <c r="I1053" s="9"/>
      <c r="J1053" s="9"/>
      <c r="K1053" s="101" t="str">
        <f t="shared" si="16"/>
        <v xml:space="preserve"> </v>
      </c>
      <c r="L1053" s="87"/>
      <c r="M1053" s="84"/>
      <c r="N1053" s="84"/>
      <c r="O1053" s="84"/>
    </row>
    <row r="1054" spans="2:15" x14ac:dyDescent="0.25">
      <c r="B1054" s="84"/>
      <c r="C1054" s="88" t="str">
        <f>IF(COUNTIF($F$62:$F1054,$F1054)&gt;1,"Adiantada","")</f>
        <v/>
      </c>
      <c r="D1054" s="100"/>
      <c r="E1054" s="11"/>
      <c r="F1054" s="8"/>
      <c r="G1054" s="63"/>
      <c r="H1054" s="8"/>
      <c r="I1054" s="9"/>
      <c r="J1054" s="9"/>
      <c r="K1054" s="101" t="str">
        <f t="shared" si="16"/>
        <v xml:space="preserve"> </v>
      </c>
      <c r="L1054" s="87"/>
      <c r="M1054" s="84"/>
      <c r="N1054" s="84"/>
      <c r="O1054" s="84"/>
    </row>
    <row r="1055" spans="2:15" x14ac:dyDescent="0.25">
      <c r="B1055" s="84"/>
      <c r="C1055" s="88" t="str">
        <f>IF(COUNTIF($F$62:$F1055,$F1055)&gt;1,"Adiantada","")</f>
        <v/>
      </c>
      <c r="D1055" s="100"/>
      <c r="E1055" s="11"/>
      <c r="F1055" s="8"/>
      <c r="G1055" s="63"/>
      <c r="H1055" s="8"/>
      <c r="I1055" s="9"/>
      <c r="J1055" s="9"/>
      <c r="K1055" s="101" t="str">
        <f t="shared" si="16"/>
        <v xml:space="preserve"> </v>
      </c>
      <c r="L1055" s="87"/>
      <c r="M1055" s="84"/>
      <c r="N1055" s="84"/>
      <c r="O1055" s="84"/>
    </row>
    <row r="1056" spans="2:15" x14ac:dyDescent="0.25">
      <c r="B1056" s="84"/>
      <c r="C1056" s="88" t="str">
        <f>IF(COUNTIF($F$62:$F1056,$F1056)&gt;1,"Adiantada","")</f>
        <v/>
      </c>
      <c r="D1056" s="100"/>
      <c r="E1056" s="11"/>
      <c r="F1056" s="8"/>
      <c r="G1056" s="63"/>
      <c r="H1056" s="8"/>
      <c r="I1056" s="9"/>
      <c r="J1056" s="9"/>
      <c r="K1056" s="101" t="str">
        <f t="shared" si="16"/>
        <v xml:space="preserve"> </v>
      </c>
      <c r="L1056" s="87"/>
      <c r="M1056" s="84"/>
      <c r="N1056" s="84"/>
      <c r="O1056" s="84"/>
    </row>
    <row r="1057" spans="2:15" x14ac:dyDescent="0.25">
      <c r="B1057" s="84"/>
      <c r="C1057" s="88" t="str">
        <f>IF(COUNTIF($F$62:$F1057,$F1057)&gt;1,"Adiantada","")</f>
        <v/>
      </c>
      <c r="D1057" s="100"/>
      <c r="E1057" s="11"/>
      <c r="F1057" s="8"/>
      <c r="G1057" s="63"/>
      <c r="H1057" s="8"/>
      <c r="I1057" s="9"/>
      <c r="J1057" s="9"/>
      <c r="K1057" s="101" t="str">
        <f t="shared" si="16"/>
        <v xml:space="preserve"> </v>
      </c>
      <c r="L1057" s="87"/>
      <c r="M1057" s="84"/>
      <c r="N1057" s="84"/>
      <c r="O1057" s="84"/>
    </row>
    <row r="1058" spans="2:15" x14ac:dyDescent="0.25">
      <c r="B1058" s="84"/>
      <c r="C1058" s="88" t="str">
        <f>IF(COUNTIF($F$62:$F1058,$F1058)&gt;1,"Adiantada","")</f>
        <v/>
      </c>
      <c r="D1058" s="100"/>
      <c r="E1058" s="11"/>
      <c r="F1058" s="8"/>
      <c r="G1058" s="63"/>
      <c r="H1058" s="8"/>
      <c r="I1058" s="9"/>
      <c r="J1058" s="9"/>
      <c r="K1058" s="101" t="str">
        <f t="shared" si="16"/>
        <v xml:space="preserve"> </v>
      </c>
      <c r="L1058" s="87"/>
      <c r="M1058" s="84"/>
      <c r="N1058" s="84"/>
      <c r="O1058" s="84"/>
    </row>
    <row r="1059" spans="2:15" x14ac:dyDescent="0.25">
      <c r="B1059" s="84"/>
      <c r="C1059" s="88" t="str">
        <f>IF(COUNTIF($F$62:$F1059,$F1059)&gt;1,"Adiantada","")</f>
        <v/>
      </c>
      <c r="D1059" s="107"/>
      <c r="E1059" s="108"/>
      <c r="F1059" s="109"/>
      <c r="G1059" s="110"/>
      <c r="H1059" s="109"/>
      <c r="I1059" s="111"/>
      <c r="J1059" s="111"/>
      <c r="K1059" s="112" t="str">
        <f t="shared" si="16"/>
        <v xml:space="preserve"> </v>
      </c>
      <c r="L1059" s="87"/>
      <c r="M1059" s="84"/>
      <c r="N1059" s="84"/>
      <c r="O1059" s="84"/>
    </row>
    <row r="1060" spans="2:15" x14ac:dyDescent="0.25">
      <c r="B1060" s="84"/>
      <c r="C1060" s="84"/>
      <c r="D1060" s="85"/>
      <c r="E1060" s="85"/>
      <c r="F1060" s="85"/>
      <c r="G1060" s="86"/>
      <c r="H1060" s="85"/>
      <c r="I1060" s="86"/>
      <c r="J1060" s="86"/>
      <c r="K1060" s="85"/>
      <c r="L1060" s="84"/>
      <c r="M1060" s="84"/>
      <c r="N1060" s="84"/>
      <c r="O1060" s="84"/>
    </row>
    <row r="1061" spans="2:15" x14ac:dyDescent="0.25">
      <c r="B1061" s="84"/>
      <c r="C1061" s="84"/>
      <c r="D1061" s="85"/>
      <c r="E1061" s="85"/>
      <c r="F1061" s="85"/>
      <c r="G1061" s="86"/>
      <c r="H1061" s="85"/>
      <c r="I1061" s="86"/>
      <c r="J1061" s="86"/>
      <c r="K1061" s="85"/>
      <c r="L1061" s="84"/>
      <c r="M1061" s="84"/>
      <c r="N1061" s="84"/>
      <c r="O1061" s="84"/>
    </row>
    <row r="1062" spans="2:15" x14ac:dyDescent="0.25">
      <c r="B1062" s="84"/>
      <c r="C1062" s="84"/>
      <c r="D1062" s="85"/>
      <c r="E1062" s="85"/>
      <c r="F1062" s="85"/>
      <c r="G1062" s="86"/>
      <c r="H1062" s="85"/>
      <c r="I1062" s="86"/>
      <c r="J1062" s="86"/>
      <c r="K1062" s="85"/>
      <c r="L1062" s="84"/>
      <c r="M1062" s="84"/>
      <c r="N1062" s="84"/>
      <c r="O1062" s="84"/>
    </row>
    <row r="1063" spans="2:15" x14ac:dyDescent="0.25">
      <c r="B1063" s="84"/>
      <c r="C1063" s="84"/>
      <c r="D1063" s="85"/>
      <c r="E1063" s="85"/>
      <c r="F1063" s="85"/>
      <c r="G1063" s="86"/>
      <c r="H1063" s="85"/>
      <c r="I1063" s="86"/>
      <c r="J1063" s="86"/>
      <c r="K1063" s="85"/>
      <c r="L1063" s="84"/>
      <c r="M1063" s="84"/>
      <c r="N1063" s="84"/>
      <c r="O1063" s="84"/>
    </row>
    <row r="1064" spans="2:15" x14ac:dyDescent="0.25">
      <c r="B1064" s="84"/>
      <c r="C1064" s="84"/>
      <c r="D1064" s="85"/>
      <c r="E1064" s="85"/>
      <c r="F1064" s="85"/>
      <c r="G1064" s="86"/>
      <c r="H1064" s="85"/>
      <c r="I1064" s="86"/>
      <c r="J1064" s="86"/>
      <c r="K1064" s="85"/>
      <c r="L1064" s="84"/>
      <c r="M1064" s="84"/>
      <c r="N1064" s="84"/>
      <c r="O1064" s="84"/>
    </row>
    <row r="1065" spans="2:15" x14ac:dyDescent="0.25">
      <c r="B1065" s="84"/>
      <c r="C1065" s="84"/>
      <c r="D1065" s="85"/>
      <c r="E1065" s="85"/>
      <c r="F1065" s="85"/>
      <c r="G1065" s="86"/>
      <c r="H1065" s="85"/>
      <c r="I1065" s="86"/>
      <c r="J1065" s="86"/>
      <c r="K1065" s="85"/>
      <c r="L1065" s="84"/>
      <c r="M1065" s="84"/>
      <c r="N1065" s="84"/>
      <c r="O1065" s="84"/>
    </row>
    <row r="1066" spans="2:15" x14ac:dyDescent="0.25">
      <c r="B1066" s="84"/>
      <c r="C1066" s="84"/>
      <c r="D1066" s="85"/>
      <c r="E1066" s="85"/>
      <c r="F1066" s="85"/>
      <c r="G1066" s="86"/>
      <c r="H1066" s="85"/>
      <c r="I1066" s="86"/>
      <c r="J1066" s="86"/>
      <c r="K1066" s="85"/>
      <c r="L1066" s="84"/>
      <c r="M1066" s="84"/>
      <c r="N1066" s="84"/>
      <c r="O1066" s="84"/>
    </row>
    <row r="1067" spans="2:15" x14ac:dyDescent="0.25">
      <c r="B1067" s="84"/>
      <c r="C1067" s="84"/>
      <c r="D1067" s="85"/>
      <c r="E1067" s="85"/>
      <c r="F1067" s="85"/>
      <c r="G1067" s="86"/>
      <c r="H1067" s="85"/>
      <c r="I1067" s="86"/>
      <c r="J1067" s="86"/>
      <c r="K1067" s="85"/>
      <c r="L1067" s="84"/>
      <c r="M1067" s="84"/>
      <c r="N1067" s="84"/>
      <c r="O1067" s="84"/>
    </row>
    <row r="1068" spans="2:15" x14ac:dyDescent="0.25">
      <c r="B1068" s="84"/>
      <c r="C1068" s="84"/>
      <c r="D1068" s="85"/>
      <c r="E1068" s="85"/>
      <c r="F1068" s="85"/>
      <c r="G1068" s="86"/>
      <c r="H1068" s="85"/>
      <c r="I1068" s="86"/>
      <c r="J1068" s="86"/>
      <c r="K1068" s="85"/>
      <c r="L1068" s="84"/>
      <c r="M1068" s="84"/>
      <c r="N1068" s="84"/>
      <c r="O1068" s="84"/>
    </row>
    <row r="1069" spans="2:15" x14ac:dyDescent="0.25">
      <c r="B1069" s="84"/>
      <c r="C1069" s="84"/>
      <c r="D1069" s="85"/>
      <c r="E1069" s="85"/>
      <c r="F1069" s="85"/>
      <c r="G1069" s="86"/>
      <c r="H1069" s="85"/>
      <c r="I1069" s="86"/>
      <c r="J1069" s="86"/>
      <c r="K1069" s="85"/>
      <c r="L1069" s="84"/>
      <c r="M1069" s="84"/>
      <c r="N1069" s="84"/>
      <c r="O1069" s="84"/>
    </row>
    <row r="1070" spans="2:15" x14ac:dyDescent="0.25">
      <c r="B1070" s="84"/>
      <c r="C1070" s="84"/>
      <c r="D1070" s="85"/>
      <c r="E1070" s="85"/>
      <c r="F1070" s="85"/>
      <c r="G1070" s="86"/>
      <c r="H1070" s="85"/>
      <c r="I1070" s="86"/>
      <c r="J1070" s="86"/>
      <c r="K1070" s="85"/>
      <c r="L1070" s="84"/>
      <c r="M1070" s="84"/>
      <c r="N1070" s="84"/>
      <c r="O1070" s="84"/>
    </row>
    <row r="1071" spans="2:15" x14ac:dyDescent="0.25">
      <c r="B1071" s="84"/>
      <c r="C1071" s="84"/>
      <c r="D1071" s="85"/>
      <c r="E1071" s="85"/>
      <c r="F1071" s="85"/>
      <c r="G1071" s="86"/>
      <c r="H1071" s="85"/>
      <c r="I1071" s="86"/>
      <c r="J1071" s="86"/>
      <c r="K1071" s="85"/>
      <c r="L1071" s="84"/>
      <c r="M1071" s="84"/>
      <c r="N1071" s="84"/>
      <c r="O1071" s="84"/>
    </row>
    <row r="1072" spans="2:15" x14ac:dyDescent="0.25">
      <c r="B1072" s="84"/>
      <c r="C1072" s="84"/>
      <c r="D1072" s="85"/>
      <c r="E1072" s="85"/>
      <c r="F1072" s="85"/>
      <c r="G1072" s="86"/>
      <c r="H1072" s="85"/>
      <c r="I1072" s="86"/>
      <c r="J1072" s="86"/>
      <c r="K1072" s="85"/>
      <c r="L1072" s="84"/>
      <c r="M1072" s="84"/>
      <c r="N1072" s="84"/>
      <c r="O1072" s="84"/>
    </row>
    <row r="1073" spans="2:15" x14ac:dyDescent="0.25">
      <c r="B1073" s="84"/>
      <c r="C1073" s="84"/>
      <c r="D1073" s="85"/>
      <c r="E1073" s="85"/>
      <c r="F1073" s="85"/>
      <c r="G1073" s="86"/>
      <c r="H1073" s="85"/>
      <c r="I1073" s="86"/>
      <c r="J1073" s="86"/>
      <c r="K1073" s="85"/>
      <c r="L1073" s="84"/>
      <c r="M1073" s="84"/>
      <c r="N1073" s="84"/>
      <c r="O1073" s="84"/>
    </row>
    <row r="1074" spans="2:15" x14ac:dyDescent="0.25">
      <c r="G1074" s="21"/>
    </row>
    <row r="1075" spans="2:15" x14ac:dyDescent="0.25">
      <c r="G1075" s="21"/>
    </row>
    <row r="1076" spans="2:15" x14ac:dyDescent="0.25">
      <c r="G1076" s="21"/>
    </row>
    <row r="1077" spans="2:15" x14ac:dyDescent="0.25">
      <c r="G1077" s="21"/>
    </row>
    <row r="1078" spans="2:15" x14ac:dyDescent="0.25">
      <c r="G1078" s="21"/>
    </row>
  </sheetData>
  <sheetProtection autoFilter="0"/>
  <protectedRanges>
    <protectedRange sqref="E41:E52" name="Crédito Dt"/>
    <protectedRange sqref="D23:F34" name="Entrada"/>
    <protectedRange sqref="I23:M52" name="Contas do Mês"/>
    <protectedRange sqref="G41:G52" name="Crédito"/>
    <protectedRange sqref="D62:J1059" name="Cartão"/>
    <protectedRange sqref="C62:C1059" name="Cartão_1"/>
  </protectedRanges>
  <mergeCells count="8">
    <mergeCell ref="C60:K60"/>
    <mergeCell ref="D21:F21"/>
    <mergeCell ref="I21:M21"/>
    <mergeCell ref="E35:F35"/>
    <mergeCell ref="D39:G39"/>
    <mergeCell ref="E53:G53"/>
    <mergeCell ref="I53:J53"/>
    <mergeCell ref="K53:M53"/>
  </mergeCells>
  <conditionalFormatting sqref="D41:G52">
    <cfRule type="expression" dxfId="39" priority="25">
      <formula>$G41=TRUE</formula>
    </cfRule>
  </conditionalFormatting>
  <conditionalFormatting sqref="G41:G52">
    <cfRule type="expression" dxfId="38" priority="12">
      <formula>$G41=TRUE</formula>
    </cfRule>
  </conditionalFormatting>
  <conditionalFormatting sqref="I23:M53">
    <cfRule type="expression" dxfId="37" priority="22">
      <formula>$M23=TRUE</formula>
    </cfRule>
  </conditionalFormatting>
  <conditionalFormatting sqref="M23:M52">
    <cfRule type="expression" dxfId="36" priority="21">
      <formula>$M23=TRUE</formula>
    </cfRule>
  </conditionalFormatting>
  <conditionalFormatting sqref="I62:J1059">
    <cfRule type="expression" dxfId="35" priority="20">
      <formula>AND($J62&gt;1, $I62=$J62, $I62&lt;&gt;"")</formula>
    </cfRule>
  </conditionalFormatting>
  <conditionalFormatting sqref="D41:F52">
    <cfRule type="expression" dxfId="34" priority="26">
      <formula>AND(ISNUMBER($E41), $E41&lt;TODAY(), ISNUMBER($F41), $F41&gt;1)</formula>
    </cfRule>
    <cfRule type="expression" dxfId="33" priority="27">
      <formula>AND(ISNUMBER($E41), $E41-TODAY()&lt;=3, $E41&gt;=TODAY(), ISNUMBER($F41), $F41&gt;1)</formula>
    </cfRule>
  </conditionalFormatting>
  <conditionalFormatting sqref="I23:L52">
    <cfRule type="expression" dxfId="32" priority="28">
      <formula>AND(ISNUMBER($I23), $I23&lt;TODAY(), ISNUMBER($L23), $L23&gt;1)</formula>
    </cfRule>
    <cfRule type="expression" dxfId="31" priority="29">
      <formula>AND(ISNUMBER($I23), $I23-TODAY()&lt;=3, $I23&gt;=TODAY(), ISNUMBER($L23), $L23&gt;1)</formula>
    </cfRule>
  </conditionalFormatting>
  <conditionalFormatting sqref="E16">
    <cfRule type="expression" dxfId="30" priority="5">
      <formula>$E$16&lt;1</formula>
    </cfRule>
  </conditionalFormatting>
  <dataValidations disablePrompts="1" count="3">
    <dataValidation type="list" allowBlank="1" showInputMessage="1" showErrorMessage="1" sqref="K23:K52 G62:G1059" xr:uid="{37CCD209-BF40-45FB-ADFF-51A3C3B65315}">
      <formula1>ListaCategorias</formula1>
    </dataValidation>
    <dataValidation type="list" allowBlank="1" showInputMessage="1" showErrorMessage="1" sqref="E62:E1059" xr:uid="{44A8DF38-FE81-4359-A936-506631AF350D}">
      <formula1>"Débito,Crédito"</formula1>
    </dataValidation>
    <dataValidation type="list" allowBlank="1" showInputMessage="1" showErrorMessage="1" sqref="D62:D1059" xr:uid="{952A91AE-ABB5-412A-8614-10DADA53F848}">
      <formula1>ListaCartão</formula1>
    </dataValidation>
  </dataValidations>
  <pageMargins left="0.511811024" right="0.511811024" top="0.78740157499999996" bottom="0.78740157499999996" header="0.31496062000000002" footer="0.31496062000000002"/>
  <ignoredErrors>
    <ignoredError sqref="C62:C1059" unlockedFormula="1"/>
  </ignoredErrors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5C2C5C3B-E7B8-4E78-9841-6442CF41BD64}">
            <xm:f>AND($G41=TRUE,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D41:G52</xm:sqref>
        </x14:conditionalFormatting>
        <x14:conditionalFormatting xmlns:xm="http://schemas.microsoft.com/office/excel/2006/main">
          <x14:cfRule type="expression" priority="6" id="{FB02229C-5F09-4692-A978-1FA6C5C02664}">
            <xm:f>AND($G41=TRUE, Editar!$D$8="Escuro")</xm:f>
            <x14:dxf>
              <font>
                <color theme="3" tint="0.499984740745262"/>
              </font>
            </x14:dxf>
          </x14:cfRule>
          <xm:sqref>G41:G52</xm:sqref>
        </x14:conditionalFormatting>
        <x14:conditionalFormatting xmlns:xm="http://schemas.microsoft.com/office/excel/2006/main">
          <x14:cfRule type="expression" priority="11" id="{F12A9A8D-B6EB-4DB6-8C7B-57478D5C2D16}">
            <xm:f>Editar!$D$8="Escuro"</xm:f>
            <x14:dxf>
              <font>
                <color theme="1" tint="0.34998626667073579"/>
              </font>
            </x14:dxf>
          </x14:cfRule>
          <xm:sqref>G41:G52 M23:M52</xm:sqref>
        </x14:conditionalFormatting>
        <x14:conditionalFormatting xmlns:xm="http://schemas.microsoft.com/office/excel/2006/main">
          <x14:cfRule type="expression" priority="7" id="{7EC16E10-F885-4327-98CD-CEFC6028B654}">
            <xm:f>AND($M23=TRUE, Editar!$D$8="Escuro")</xm:f>
            <x14:dxf>
              <font>
                <color theme="3" tint="0.499984740745262"/>
              </font>
            </x14:dxf>
          </x14:cfRule>
          <xm:sqref>M23:M52</xm:sqref>
        </x14:conditionalFormatting>
        <x14:conditionalFormatting xmlns:xm="http://schemas.microsoft.com/office/excel/2006/main">
          <x14:cfRule type="expression" priority="13" id="{D11771BE-EE35-4E78-8FD2-6DE776811234}">
            <xm:f>AND($M23=TRUE, Editar!$D$8="Escuro")</xm:f>
            <x14:dxf>
              <font>
                <color theme="0" tint="-0.14996795556505021"/>
              </font>
              <fill>
                <patternFill>
                  <bgColor rgb="FF324A60"/>
                </patternFill>
              </fill>
            </x14:dxf>
          </x14:cfRule>
          <xm:sqref>I23:M52</xm:sqref>
        </x14:conditionalFormatting>
        <x14:conditionalFormatting xmlns:xm="http://schemas.microsoft.com/office/excel/2006/main">
          <x14:cfRule type="expression" priority="14" id="{5FDB85E5-AF0B-4C23-9937-FA42FCF7CB9A}">
            <xm:f>AND($J62&gt;1, $I62=$J62, $I62&lt;&gt;"", Editar!$D$8="Escuro")</xm:f>
            <x14:dxf>
              <fill>
                <patternFill>
                  <bgColor rgb="FF324A60"/>
                </patternFill>
              </fill>
            </x14:dxf>
          </x14:cfRule>
          <xm:sqref>I62:J1059</xm:sqref>
        </x14:conditionalFormatting>
        <x14:conditionalFormatting xmlns:xm="http://schemas.microsoft.com/office/excel/2006/main">
          <x14:cfRule type="expression" priority="24" id="{5605A452-B6CC-475F-A858-3BFC7DC58937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A1:XFD15 A17:XFD1048576 A16:D16 F16:XFD16</xm:sqref>
        </x14:conditionalFormatting>
        <x14:conditionalFormatting xmlns:xm="http://schemas.microsoft.com/office/excel/2006/main">
          <x14:cfRule type="expression" priority="19" id="{10E8EF49-6EFD-4452-8E68-EB1172FE98CE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B5:O15 B17:O1073 B16:D16 F16:O16</xm:sqref>
        </x14:conditionalFormatting>
        <x14:conditionalFormatting xmlns:xm="http://schemas.microsoft.com/office/excel/2006/main">
          <x14:cfRule type="expression" priority="18" id="{B076A8EE-9F5A-4743-AA44-D34CD12B1367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D14:E14 D16 D18:E19 D21:F35 I21:M53 D39:G53 C60:K1059</xm:sqref>
        </x14:conditionalFormatting>
        <x14:conditionalFormatting xmlns:xm="http://schemas.microsoft.com/office/excel/2006/main">
          <x14:cfRule type="expression" priority="16" id="{B5F1CB06-366F-4DAE-8146-B1ADBFB31A77}">
            <xm:f>Editar!$D$8="Escuro"</xm:f>
            <x14:dxf>
              <font>
                <color theme="0" tint="-0.14996795556505021"/>
              </font>
              <fill>
                <patternFill>
                  <bgColor rgb="FF323232"/>
                </patternFill>
              </fill>
            </x14:dxf>
          </x14:cfRule>
          <xm:sqref>I21:M22 D14 D16 D18:E18 D21:F22 D39:G40 C60:K61</xm:sqref>
        </x14:conditionalFormatting>
        <x14:conditionalFormatting xmlns:xm="http://schemas.microsoft.com/office/excel/2006/main">
          <x14:cfRule type="expression" priority="9" id="{A4306750-AD13-4698-A307-7F51BA41B09C}">
            <xm:f>AND(ISNUMBER($E41), $E41&lt;TODAY(), ISNUMBER($F41), $F41&gt;1, Editar!$D$8="Escuro")</xm:f>
            <x14:dxf>
              <font>
                <color rgb="FFFF9393"/>
              </font>
            </x14:dxf>
          </x14:cfRule>
          <x14:cfRule type="expression" priority="10" id="{7ED44482-D916-498A-8365-B202B0C752CD}">
            <xm:f>AND(ISNUMBER($E41), $E41-TODAY()&lt;=3, $E41&gt;=TODAY(), ISNUMBER($F41), $F41&gt;1, Editar!$D$8="Escuro")</xm:f>
            <x14:dxf>
              <font>
                <color rgb="FFFFDF79"/>
              </font>
            </x14:dxf>
          </x14:cfRule>
          <xm:sqref>D41:F52</xm:sqref>
        </x14:conditionalFormatting>
        <x14:conditionalFormatting xmlns:xm="http://schemas.microsoft.com/office/excel/2006/main">
          <x14:cfRule type="expression" priority="15" id="{BA2D3E06-FAD9-4B6E-B797-3B1808F16C9C}">
            <xm:f>AND(ISNUMBER($I23), $I23-TODAY()&lt;=3, $I23&gt;=TODAY(), ISNUMBER($L23), $L23&gt;1, Editar!$D$8="Escuro")</xm:f>
            <x14:dxf>
              <font>
                <b val="0"/>
                <i val="0"/>
                <color rgb="FFFFDF79"/>
              </font>
            </x14:dxf>
          </x14:cfRule>
          <x14:cfRule type="expression" priority="17" id="{231ED250-173C-4A50-B47C-98C96B4FCE29}">
            <xm:f>AND(ISNUMBER($I23), $I23&lt;TODAY(), ISNUMBER($L23), $L23&gt;1, Editar!$D$8="Escuro")</xm:f>
            <x14:dxf>
              <font>
                <color rgb="FFFF9393"/>
              </font>
            </x14:dxf>
          </x14:cfRule>
          <xm:sqref>I23:L52</xm:sqref>
        </x14:conditionalFormatting>
        <x14:conditionalFormatting xmlns:xm="http://schemas.microsoft.com/office/excel/2006/main">
          <x14:cfRule type="expression" priority="1" id="{2FE398B4-596C-47B1-8869-CAA2DA1906C4}">
            <xm:f>AND($E$16&lt;1, Editar!$D$8="Escuro")</xm:f>
            <x14:dxf>
              <font>
                <color rgb="FFFF8B8B"/>
              </font>
            </x14:dxf>
          </x14:cfRule>
          <xm:sqref>E16</xm:sqref>
        </x14:conditionalFormatting>
        <x14:conditionalFormatting xmlns:xm="http://schemas.microsoft.com/office/excel/2006/main">
          <x14:cfRule type="expression" priority="4" id="{CF06C174-0840-4746-9C56-94D7AB985B9F}">
            <xm:f>Editar!$D$8="Escuro"</xm:f>
            <x14:dxf>
              <font>
                <color theme="0" tint="-0.14996795556505021"/>
              </font>
              <fill>
                <patternFill>
                  <bgColor rgb="FF272727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3" id="{8959A1C2-5105-4372-8F10-952ED621FE79}">
            <xm:f>Editar!$D$8="Escuro"</xm:f>
            <x14:dxf>
              <fill>
                <patternFill>
                  <bgColor rgb="FF3F3F3F"/>
                </patternFill>
              </fill>
            </x14:dxf>
          </x14:cfRule>
          <xm:sqref>E16</xm:sqref>
        </x14:conditionalFormatting>
        <x14:conditionalFormatting xmlns:xm="http://schemas.microsoft.com/office/excel/2006/main">
          <x14:cfRule type="expression" priority="2" id="{C6ED4A3B-87E5-4319-B9AD-2B1CFB7DA35C}">
            <xm:f>Editar!$D$8="Escuro"</xm:f>
            <x14:dxf>
              <font>
                <color theme="0" tint="-0.14996795556505021"/>
              </font>
              <fill>
                <patternFill>
                  <bgColor rgb="FF36363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  <vertical/>
                <horizontal/>
              </border>
            </x14:dxf>
          </x14:cfRule>
          <xm:sqref>E16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62DBE65DF1DC7145A689B496C963F0D8" ma:contentTypeVersion="6" ma:contentTypeDescription="Crie um novo documento." ma:contentTypeScope="" ma:versionID="fb6bcb666644f485f0add23046f6d5c9">
  <xsd:schema xmlns:xsd="http://www.w3.org/2001/XMLSchema" xmlns:xs="http://www.w3.org/2001/XMLSchema" xmlns:p="http://schemas.microsoft.com/office/2006/metadata/properties" xmlns:ns3="fd9a6512-864b-4c74-b623-79016bcba6cc" targetNamespace="http://schemas.microsoft.com/office/2006/metadata/properties" ma:root="true" ma:fieldsID="a0cb3ef44563b55f2f97e7a33da94ad3" ns3:_="">
    <xsd:import namespace="fd9a6512-864b-4c74-b623-79016bcba6cc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9a6512-864b-4c74-b623-79016bcba6cc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3" nillable="true" ma:displayName="_activity" ma:hidden="true" ma:internalName="_activity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fd9a6512-864b-4c74-b623-79016bcba6c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AE42E54-B6C3-4DB0-99B8-6784D0834AE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9a6512-864b-4c74-b623-79016bcba6c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A793E2F-2DE0-47AE-BDC7-D36674B1A785}">
  <ds:schemaRefs>
    <ds:schemaRef ds:uri="http://schemas.microsoft.com/office/2006/documentManagement/types"/>
    <ds:schemaRef ds:uri="http://purl.org/dc/terms/"/>
    <ds:schemaRef ds:uri="fd9a6512-864b-4c74-b623-79016bcba6cc"/>
    <ds:schemaRef ds:uri="http://schemas.microsoft.com/office/2006/metadata/properties"/>
    <ds:schemaRef ds:uri="http://purl.org/dc/elements/1.1/"/>
    <ds:schemaRef ds:uri="http://www.w3.org/XML/1998/namespace"/>
    <ds:schemaRef ds:uri="http://schemas.microsoft.com/office/infopath/2007/PartnerControls"/>
    <ds:schemaRef ds:uri="http://schemas.openxmlformats.org/package/2006/metadata/core-properties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D10DB31B-350E-46D2-BA11-99A3B5F81F4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27</vt:i4>
      </vt:variant>
    </vt:vector>
  </HeadingPairs>
  <TitlesOfParts>
    <vt:vector size="27" baseType="lpstr">
      <vt:lpstr>Dados</vt:lpstr>
      <vt:lpstr>Editar</vt:lpstr>
      <vt:lpstr>Gráfico</vt:lpstr>
      <vt:lpstr>Janeiro</vt:lpstr>
      <vt:lpstr>Fevereiro</vt:lpstr>
      <vt:lpstr>Março</vt:lpstr>
      <vt:lpstr>Abril</vt:lpstr>
      <vt:lpstr>Maio</vt:lpstr>
      <vt:lpstr>Junho</vt:lpstr>
      <vt:lpstr>Julho</vt:lpstr>
      <vt:lpstr>Agosto</vt:lpstr>
      <vt:lpstr>Setembro</vt:lpstr>
      <vt:lpstr>Outubro</vt:lpstr>
      <vt:lpstr>Novembro</vt:lpstr>
      <vt:lpstr>Dezembro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November</vt:lpstr>
      <vt:lpstr>December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FABRICIO DE OLIVEIRA BIMBI</dc:creator>
  <cp:lastModifiedBy>FABRICIO DE OLIVEIRA BIMBI</cp:lastModifiedBy>
  <dcterms:created xsi:type="dcterms:W3CDTF">2025-05-24T00:22:44Z</dcterms:created>
  <dcterms:modified xsi:type="dcterms:W3CDTF">2025-06-09T14:00:33Z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0x01010062DBE65DF1DC7145A689B496C963F0D8</vt:lpwstr>
  </property>
</Properties>
</file>