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Página1" state="visible" r:id="rId3"/>
  </sheets>
  <definedNames>
    <definedName name="Valores">'Página1'!$F$16:$E$17</definedName>
  </definedNames>
  <calcPr/>
</workbook>
</file>

<file path=xl/sharedStrings.xml><?xml version="1.0" encoding="utf-8"?>
<sst xmlns="http://schemas.openxmlformats.org/spreadsheetml/2006/main" count="61" uniqueCount="34">
  <si>
    <t>Fábrica de Software – Instituto de Informática – Universidade Federal de Goiás
Sistema de Gestão Bibliográfica
SGB_GCA_ProjecaoCusto</t>
  </si>
  <si>
    <t>Projeção de Custo das Iterações</t>
  </si>
  <si>
    <t>Iteração</t>
  </si>
  <si>
    <t>Concepção</t>
  </si>
  <si>
    <t>Projeção</t>
  </si>
  <si>
    <t>Previsto</t>
  </si>
  <si>
    <t>Orçamento Total</t>
  </si>
  <si>
    <t>Realizado</t>
  </si>
  <si>
    <t>Orçamento Total + 25% Margem de segurança</t>
  </si>
  <si>
    <t>Planejamento</t>
  </si>
  <si>
    <t>Soma projeção</t>
  </si>
  <si>
    <t>Orçamento - Projeção</t>
  </si>
  <si>
    <t>Construção 1</t>
  </si>
  <si>
    <t>Gasto Total Previsto</t>
  </si>
  <si>
    <t>Gasto Total Realizado</t>
  </si>
  <si>
    <t>Construção 2</t>
  </si>
  <si>
    <t> </t>
  </si>
  <si>
    <t>Construção 3</t>
  </si>
  <si>
    <t>Orçamento Restante Previsto</t>
  </si>
  <si>
    <t>Orçamento Restante Real</t>
  </si>
  <si>
    <t>Construção 4</t>
  </si>
  <si>
    <t>Status Construção 7</t>
  </si>
  <si>
    <t>Projeção Restante</t>
  </si>
  <si>
    <t>Orçamento Acumulado</t>
  </si>
  <si>
    <t>Construção 5</t>
  </si>
  <si>
    <t>Orçamento total - Gasto Total Realizado</t>
  </si>
  <si>
    <t>Orçamento total com margem de segurança - Total realizado</t>
  </si>
  <si>
    <t>Construção 6</t>
  </si>
  <si>
    <t>Orçamento Restante - Projeção Restante</t>
  </si>
  <si>
    <t>Orçamento Restante com Margem de Segurança - Projeção Restante</t>
  </si>
  <si>
    <t>Construção 7</t>
  </si>
  <si>
    <t>Encerramento</t>
  </si>
  <si>
    <t>Henrique Resende Hirako</t>
  </si>
  <si>
    <t>Gestor de Custo e Aquisição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</si>
</sst>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/d/yyyy;@"/>
    <numFmt numFmtId="165" formatCode="[$R$ -416]#,##0.00"/>
    <numFmt numFmtId="166" formatCode="[$R$ -416]#,##0.00"/>
    <numFmt numFmtId="167" formatCode="[$R$ -416]#,##0.00"/>
    <numFmt numFmtId="168" formatCode="[$R$ -416]#,##0.00"/>
    <numFmt numFmtId="169" formatCode="[$R$ -416]#,##0.00"/>
    <numFmt numFmtId="170" formatCode="[$R$ -416]#,##0.00"/>
    <numFmt numFmtId="171" formatCode="[$R$ -416]#,##0.00"/>
    <numFmt numFmtId="172" formatCode="[$R$ -416]#,##0.00"/>
  </numFmts>
  <fonts count="16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8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35">
    <xf applyAlignment="1" fillId="0" xfId="0" numFmtId="0" borderId="0" fontId="0">
      <alignment vertical="bottom" horizontal="general" wrapText="1"/>
    </xf>
    <xf applyAlignment="1" fillId="0" xfId="0" numFmtId="164" borderId="0" fontId="0" applyNumberFormat="1">
      <alignment vertical="bottom" horizontal="center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general" wrapText="1"/>
    </xf>
    <xf applyAlignment="1" fillId="2" xfId="0" numFmtId="0" borderId="0" fontId="0" applyFill="1">
      <alignment vertical="center" horizontal="center" wrapText="1"/>
    </xf>
    <xf applyBorder="1" applyAlignment="1" fillId="0" xfId="0" numFmtId="165" borderId="3" applyFont="1" fontId="1" applyNumberFormat="1">
      <alignment vertical="bottom" horizontal="general" wrapText="1"/>
    </xf>
    <xf applyBorder="1" applyAlignment="1" fillId="3" xfId="0" numFmtId="0" borderId="4" applyFont="1" fontId="2" applyFill="1">
      <alignment vertical="center" horizontal="center" wrapText="1"/>
    </xf>
    <xf applyAlignment="1" fillId="0" xfId="0" numFmtId="0" borderId="0" fontId="0">
      <alignment vertical="bottom" horizontal="center" wrapText="1"/>
    </xf>
    <xf applyBorder="1" applyAlignment="1" fillId="0" xfId="0" numFmtId="0" borderId="5" fontId="0">
      <alignment vertical="bottom" horizontal="general" wrapText="1"/>
    </xf>
    <xf applyBorder="1" applyAlignment="1" fillId="4" xfId="0" numFmtId="0" borderId="6" fontId="0" applyFill="1">
      <alignment vertical="center" horizontal="center" wrapText="1"/>
    </xf>
    <xf applyBorder="1" applyAlignment="1" fillId="0" xfId="0" numFmtId="0" borderId="7" fontId="0">
      <alignment vertical="bottom" horizontal="general" wrapText="1"/>
    </xf>
    <xf applyBorder="1" applyAlignment="1" fillId="5" xfId="0" numFmtId="0" borderId="8" fontId="0" applyFill="1">
      <alignment vertical="center" horizontal="center" wrapText="1"/>
    </xf>
    <xf applyBorder="1" applyAlignment="1" fillId="6" xfId="0" numFmtId="0" borderId="9" fontId="0" applyFill="1">
      <alignment vertical="center" horizontal="center" wrapText="1"/>
    </xf>
    <xf applyBorder="1" applyAlignment="1" fillId="7" xfId="0" numFmtId="0" borderId="10" applyFont="1" fontId="3" applyFill="1">
      <alignment vertical="center" horizontal="center" wrapText="1"/>
    </xf>
    <xf applyBorder="1" applyAlignment="1" fillId="8" xfId="0" numFmtId="0" borderId="11" fontId="0" applyFill="1">
      <alignment vertical="center" horizontal="center" wrapText="1"/>
    </xf>
    <xf applyBorder="1" applyAlignment="1" fillId="0" xfId="0" numFmtId="0" borderId="12" applyFont="1" fontId="4">
      <alignment vertical="bottom" horizontal="general" wrapText="1"/>
    </xf>
    <xf applyAlignment="1" fillId="9" xfId="0" numFmtId="166" borderId="0" fontId="0" applyNumberFormat="1" applyFill="1">
      <alignment vertical="center" horizontal="center" wrapText="1"/>
    </xf>
    <xf applyBorder="1" applyAlignment="1" fillId="0" xfId="0" numFmtId="167" borderId="13" fontId="0" applyNumberFormat="1">
      <alignment vertical="center" horizontal="right" wrapText="1"/>
    </xf>
    <xf applyBorder="1" applyAlignment="1" fillId="0" xfId="0" numFmtId="168" borderId="14" applyFont="1" fontId="5" applyNumberFormat="1">
      <alignment vertical="bottom" horizontal="general" wrapText="1"/>
    </xf>
    <xf applyBorder="1" applyAlignment="1" fillId="10" xfId="0" numFmtId="169" borderId="15" fontId="0" applyNumberFormat="1" applyFill="1">
      <alignment vertical="center" horizontal="center" wrapText="1"/>
    </xf>
    <xf applyAlignment="1" fillId="0" xfId="0" numFmtId="0" borderId="0" applyFont="1" fontId="6">
      <alignment vertical="bottom" horizontal="center" wrapText="1"/>
    </xf>
    <xf applyBorder="1" applyAlignment="1" fillId="0" xfId="0" numFmtId="0" borderId="16" fontId="0">
      <alignment vertical="bottom" horizontal="general" wrapText="1"/>
    </xf>
    <xf applyBorder="1" applyAlignment="1" fillId="11" xfId="0" numFmtId="170" borderId="17" applyFont="1" fontId="7" applyNumberFormat="1" applyFill="1">
      <alignment vertical="bottom" horizontal="general" wrapText="1"/>
    </xf>
    <xf applyBorder="1" applyAlignment="1" fillId="0" xfId="0" numFmtId="0" borderId="18" fontId="0">
      <alignment vertical="bottom" horizontal="general" wrapText="1"/>
    </xf>
    <xf applyBorder="1" applyAlignment="1" fillId="0" xfId="0" numFmtId="0" borderId="19" applyFont="1" fontId="8">
      <alignment vertical="bottom" horizontal="general" wrapText="1"/>
    </xf>
    <xf applyBorder="1" applyAlignment="1" fillId="0" xfId="0" numFmtId="0" borderId="20" applyFont="1" fontId="9">
      <alignment vertical="bottom" horizontal="right" wrapText="1"/>
    </xf>
    <xf applyBorder="1" applyAlignment="1" fillId="0" xfId="0" numFmtId="171" borderId="21" applyFont="1" fontId="10" applyNumberFormat="1">
      <alignment vertical="bottom" horizontal="general" wrapText="1"/>
    </xf>
    <xf applyBorder="1" applyAlignment="1" fillId="0" xfId="0" numFmtId="0" borderId="22" fontId="0">
      <alignment vertical="bottom" horizontal="general" wrapText="1"/>
    </xf>
    <xf applyBorder="1" applyAlignment="1" fillId="0" xfId="0" numFmtId="0" borderId="23" applyFont="1" fontId="11">
      <alignment vertical="bottom" horizontal="general" wrapText="1"/>
    </xf>
    <xf applyAlignment="1" fillId="12" xfId="0" numFmtId="0" borderId="0" applyFont="1" fontId="12" applyFill="1">
      <alignment vertical="center" horizontal="center" wrapText="1"/>
    </xf>
    <xf applyBorder="1" applyAlignment="1" fillId="0" xfId="0" numFmtId="0" borderId="24" fontId="0">
      <alignment vertical="bottom" horizontal="general" wrapText="1"/>
    </xf>
    <xf applyBorder="1" applyAlignment="1" fillId="0" xfId="0" numFmtId="0" borderId="25" applyFont="1" fontId="13">
      <alignment vertical="bottom" horizontal="general" wrapText="1"/>
    </xf>
    <xf applyBorder="1" applyAlignment="1" fillId="0" xfId="0" numFmtId="0" borderId="26" applyFont="1" fontId="14">
      <alignment vertical="bottom" horizontal="general" wrapText="1"/>
    </xf>
    <xf applyBorder="1" applyAlignment="1" fillId="0" xfId="0" numFmtId="172" borderId="27" fontId="0" applyNumberFormat="1">
      <alignment vertical="bottom" horizontal="general" wrapText="1"/>
    </xf>
    <xf applyBorder="1" applyAlignment="1" fillId="0" xfId="0" numFmtId="0" borderId="28" applyFont="1" fontId="15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_rels/drawing1.xml.rels><?xml version="1.0" encoding="UTF-8" standalone="yes"?><Relationships xmlns="http://schemas.openxmlformats.org/package/2006/relationships"><Relationship Target="../media/image00.png" Type="http://schemas.openxmlformats.org/officeDocument/2006/relationships/image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5</xdr:col>
      <xdr:colOff>123825</xdr:colOff>
      <xdr:row>0</xdr:row>
      <xdr:rowOff>342900</xdr:rowOff>
    </xdr:from>
    <xdr:ext cy="419100" cx="581025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419100" cx="581025"/>
        </a:xfrm>
        <a:prstGeom prst="rect">
          <a:avLst/>
        </a:prstGeom>
        <a:noFill/>
      </xdr:spPr>
    </xdr:pic>
    <xdr:clientData fLocksWithSheet="0" fPrint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5" customWidth="1" max="5" width="21.71"/>
    <col min="6" customWidth="1" max="6" width="22.14"/>
  </cols>
  <sheetData>
    <row customHeight="1" r="1" ht="39.75">
      <c t="s" r="A1">
        <v>0</v>
      </c>
    </row>
    <row r="2">
      <c t="s" s="20" r="A2">
        <v>1</v>
      </c>
      <c s="20" r="B2"/>
      <c s="20" r="C2"/>
      <c s="20" r="D2"/>
      <c s="7" r="E2"/>
      <c s="7" r="F2"/>
    </row>
    <row r="3">
      <c t="s" s="32" r="A3">
        <v>2</v>
      </c>
      <c s="27" r="B3"/>
      <c s="27" r="C3"/>
    </row>
    <row r="4">
      <c t="s" s="6" r="A4">
        <v>3</v>
      </c>
      <c t="s" s="11" r="B4">
        <v>4</v>
      </c>
      <c s="17" r="C4">
        <v>1238.92</v>
      </c>
      <c s="2" r="D4"/>
      <c s="27" r="E4"/>
      <c s="27" r="F4"/>
    </row>
    <row r="5">
      <c s="6" r="A5"/>
      <c t="s" s="14" r="B5">
        <v>5</v>
      </c>
      <c s="17" r="C5">
        <v>1238.92</v>
      </c>
      <c s="30" r="D5"/>
      <c t="s" s="25" r="E5">
        <v>6</v>
      </c>
      <c s="33" r="F5">
        <v>67520</v>
      </c>
    </row>
    <row r="6">
      <c s="6" r="A6"/>
      <c t="s" s="12" r="B6">
        <v>7</v>
      </c>
      <c s="17" r="C6">
        <v>4186.65</v>
      </c>
      <c s="30" r="D6"/>
      <c t="s" s="31" r="E6">
        <v>8</v>
      </c>
      <c s="33" r="F6">
        <f>MULTIPLY(1.25,F5)</f>
        <v>84400</v>
      </c>
    </row>
    <row r="7">
      <c t="s" s="6" r="A7">
        <v>9</v>
      </c>
      <c t="s" s="11" r="B7">
        <v>4</v>
      </c>
      <c s="17" r="C7">
        <v>1775.37</v>
      </c>
      <c s="2" r="D7"/>
      <c s="21" r="E7"/>
      <c s="21" r="F7"/>
    </row>
    <row r="8">
      <c s="6" r="A8"/>
      <c t="s" s="14" r="B8">
        <v>5</v>
      </c>
      <c s="17" r="C8">
        <v>1775.37</v>
      </c>
      <c s="30" r="D8"/>
      <c t="s" s="31" r="E8">
        <v>10</v>
      </c>
      <c s="3" r="F8">
        <f>SUM((((((((((C4+C7)+C10)+C13)+C16)+C19)+C22)+C25)+C28)+C31))</f>
        <v>85014.29</v>
      </c>
    </row>
    <row r="9">
      <c s="6" r="A9"/>
      <c t="s" s="12" r="B9">
        <v>7</v>
      </c>
      <c s="17" r="C9">
        <v>2012.41</v>
      </c>
      <c s="30" r="D9"/>
      <c t="s" s="31" r="E9">
        <v>11</v>
      </c>
      <c s="33" r="F9">
        <f>F6-F8</f>
        <v>-614.290000000008</v>
      </c>
    </row>
    <row r="10">
      <c t="s" s="6" r="A10">
        <v>12</v>
      </c>
      <c t="s" s="11" r="B10">
        <v>4</v>
      </c>
      <c s="17" r="C10">
        <v>10000</v>
      </c>
      <c s="2" r="D10"/>
      <c s="21" r="E10"/>
      <c s="21" r="F10"/>
    </row>
    <row r="11">
      <c s="6" r="A11"/>
      <c t="s" s="14" r="B11">
        <v>5</v>
      </c>
      <c s="17" r="C11">
        <v>10223.69</v>
      </c>
      <c s="30" r="D11"/>
      <c t="s" s="26" r="E11">
        <v>13</v>
      </c>
      <c s="33" r="F11">
        <f>SUM((((((((((C5+C8)+C11)+C14)+C17)+C20)+C23)+C26)+C29)+C32))</f>
        <v>56272.35</v>
      </c>
    </row>
    <row r="12">
      <c s="6" r="A12"/>
      <c t="s" s="12" r="B12">
        <v>7</v>
      </c>
      <c s="17" r="C12">
        <v>6480</v>
      </c>
      <c s="30" r="D12"/>
      <c t="s" s="26" r="E12">
        <v>14</v>
      </c>
      <c s="33" r="F12">
        <f>sum((((((((((C6+C9)+C12)+C15)+C18)+C21)+C24)+C27)+C30)+C33))</f>
        <v>49435.89</v>
      </c>
    </row>
    <row r="13">
      <c t="s" s="6" r="A13">
        <v>15</v>
      </c>
      <c t="s" s="11" r="B13">
        <v>4</v>
      </c>
      <c s="17" r="C13">
        <v>10000</v>
      </c>
      <c s="2" r="D13"/>
      <c s="10" r="E13"/>
      <c s="10" r="F13"/>
    </row>
    <row r="14">
      <c s="6" r="A14"/>
      <c t="s" s="14" r="B14">
        <v>5</v>
      </c>
      <c s="17" r="C14">
        <v>10000</v>
      </c>
      <c s="2" r="D14"/>
      <c t="s" r="E14">
        <v>16</v>
      </c>
    </row>
    <row r="15">
      <c s="6" r="A15"/>
      <c t="s" s="12" r="B15">
        <v>7</v>
      </c>
      <c s="17" r="C15">
        <v>6611.68</v>
      </c>
      <c s="2" r="D15"/>
      <c s="27" r="E15"/>
      <c s="27" r="F15"/>
    </row>
    <row r="16">
      <c t="s" s="6" r="A16">
        <v>17</v>
      </c>
      <c t="s" s="11" r="B16">
        <v>4</v>
      </c>
      <c s="17" r="C16">
        <v>10000</v>
      </c>
      <c s="30" r="D16"/>
      <c t="s" s="25" r="E16">
        <v>18</v>
      </c>
      <c s="18" r="F16">
        <f>F5-F11</f>
        <v>11247.65</v>
      </c>
    </row>
    <row r="17">
      <c s="6" r="A17"/>
      <c t="s" s="14" r="B17">
        <v>5</v>
      </c>
      <c s="17" r="C17">
        <v>6207.01</v>
      </c>
      <c s="30" r="D17"/>
      <c t="s" s="25" r="E17">
        <v>19</v>
      </c>
      <c s="22" r="F17">
        <f>F5-F12</f>
        <v>18084.11</v>
      </c>
    </row>
    <row r="18">
      <c s="6" r="A18"/>
      <c t="s" s="12" r="B18">
        <v>7</v>
      </c>
      <c s="17" r="C18">
        <v>5381.83</v>
      </c>
      <c s="2" r="D18"/>
      <c s="21" r="E18"/>
      <c s="21" r="F18"/>
    </row>
    <row r="19">
      <c t="s" s="6" r="A19">
        <v>20</v>
      </c>
      <c t="s" s="11" r="B19">
        <v>4</v>
      </c>
      <c s="17" r="C19">
        <v>10000</v>
      </c>
      <c s="30" r="D19"/>
      <c t="s" s="34" r="E19">
        <v>21</v>
      </c>
      <c s="34" r="F19"/>
    </row>
    <row r="20">
      <c s="6" r="A20"/>
      <c t="s" s="14" r="B20">
        <v>5</v>
      </c>
      <c s="17" r="C20">
        <v>5235.96</v>
      </c>
      <c s="30" r="D20"/>
      <c t="s" s="24" r="E20">
        <v>22</v>
      </c>
      <c s="5" r="F20">
        <f>sum(C31)</f>
        <v>14000</v>
      </c>
    </row>
    <row r="21">
      <c s="6" r="A21"/>
      <c t="s" s="12" r="B21">
        <v>7</v>
      </c>
      <c s="17" r="C21">
        <v>5464.31</v>
      </c>
      <c s="30" r="D21"/>
      <c t="s" s="24" r="E21">
        <v>23</v>
      </c>
      <c s="5" r="F21">
        <f>sum((((((((((((((C4+C7)+C10)+C13)+C16)+C19)+C22)-C6)-C9)-C12)-C15)-C18)-C21)-C24))</f>
        <v>18374.41</v>
      </c>
    </row>
    <row r="22">
      <c t="s" s="6" r="A22">
        <v>24</v>
      </c>
      <c t="s" s="11" r="B22">
        <v>4</v>
      </c>
      <c s="17" r="C22">
        <v>10000</v>
      </c>
      <c s="30" r="D22"/>
      <c t="s" s="24" r="E22">
        <v>25</v>
      </c>
      <c s="5" r="F22">
        <f>sum((F5-F12))</f>
        <v>18084.11</v>
      </c>
    </row>
    <row r="23">
      <c s="6" r="A23"/>
      <c t="s" s="14" r="B23">
        <v>5</v>
      </c>
      <c s="17" r="C23">
        <v>5799.32</v>
      </c>
      <c s="30" r="D23"/>
      <c t="s" s="28" r="E23">
        <v>26</v>
      </c>
      <c s="5" r="F23">
        <f>sum((F6-F12))</f>
        <v>34964.11</v>
      </c>
    </row>
    <row r="24">
      <c s="6" r="A24"/>
      <c t="s" s="12" r="B24">
        <v>7</v>
      </c>
      <c s="17" r="C24">
        <v>4503</v>
      </c>
      <c s="2" r="D24"/>
      <c s="23" r="E24"/>
      <c s="15" r="F24"/>
    </row>
    <row r="25">
      <c t="s" s="6" r="A25">
        <v>27</v>
      </c>
      <c t="s" s="11" r="B25">
        <v>4</v>
      </c>
      <c s="17" r="C25">
        <v>8000</v>
      </c>
      <c s="30" r="D25"/>
      <c t="s" s="24" r="E25">
        <v>28</v>
      </c>
      <c s="5" r="F25">
        <f>sum((F22-F20))</f>
        <v>4084.10999999999</v>
      </c>
    </row>
    <row r="26">
      <c s="6" r="A26"/>
      <c t="s" s="14" r="B26">
        <v>5</v>
      </c>
      <c s="17" r="C26">
        <v>8713.99</v>
      </c>
      <c s="30" r="D26"/>
      <c t="s" s="24" r="E26">
        <v>29</v>
      </c>
      <c s="5" r="F26">
        <f>sum((F23-F20))</f>
        <v>20964.11</v>
      </c>
    </row>
    <row r="27">
      <c s="6" r="A27"/>
      <c t="s" s="12" r="B27">
        <v>7</v>
      </c>
      <c s="17" r="C27">
        <v>7739.22</v>
      </c>
      <c s="2" r="D27"/>
      <c s="10" r="E27"/>
      <c s="10" r="F27"/>
    </row>
    <row r="28">
      <c t="s" s="6" r="A28">
        <v>30</v>
      </c>
      <c t="s" s="11" r="B28">
        <v>4</v>
      </c>
      <c s="17" r="C28">
        <v>10000</v>
      </c>
      <c s="2" r="D28"/>
    </row>
    <row r="29">
      <c s="6" r="A29"/>
      <c t="s" s="14" r="B29">
        <v>5</v>
      </c>
      <c s="17" r="C29">
        <v>7078.09</v>
      </c>
      <c s="2" r="D29"/>
    </row>
    <row r="30">
      <c s="6" r="A30"/>
      <c t="s" s="12" r="B30">
        <v>7</v>
      </c>
      <c s="17" r="C30">
        <v>7056.79</v>
      </c>
      <c s="2" r="D30"/>
    </row>
    <row r="31">
      <c t="s" s="6" r="A31">
        <v>31</v>
      </c>
      <c t="s" s="11" r="B31">
        <v>4</v>
      </c>
      <c s="17" r="C31">
        <v>14000</v>
      </c>
      <c s="2" r="D31"/>
    </row>
    <row r="32">
      <c s="6" r="A32"/>
      <c t="s" s="14" r="B32">
        <v>5</v>
      </c>
      <c s="17" r="C32">
        <v>0</v>
      </c>
      <c s="2" r="D32"/>
    </row>
    <row r="33">
      <c s="13" r="A33"/>
      <c t="s" s="9" r="B33">
        <v>7</v>
      </c>
      <c s="17" r="C33">
        <v>0</v>
      </c>
      <c s="2" r="D33"/>
    </row>
    <row r="34">
      <c s="29" r="A34"/>
      <c s="4" r="B34"/>
      <c s="19" r="C34"/>
    </row>
    <row r="35">
      <c s="29" r="A35"/>
      <c s="4" r="B35"/>
      <c s="16" r="C35"/>
    </row>
    <row r="36">
      <c t="s" s="7" r="A36">
        <v>32</v>
      </c>
      <c s="4" r="B36"/>
      <c s="16" r="C36"/>
    </row>
    <row r="37">
      <c t="s" s="7" r="A37">
        <v>33</v>
      </c>
      <c s="4" r="B37"/>
      <c s="16" r="C37"/>
    </row>
    <row r="38">
      <c s="1" r="A38">
        <v>41329</v>
      </c>
      <c s="4" r="B38"/>
      <c s="16" r="C38"/>
    </row>
  </sheetData>
  <mergeCells count="15">
    <mergeCell ref="A1:E1"/>
    <mergeCell ref="A2:F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6:B36"/>
    <mergeCell ref="A37:B37"/>
    <mergeCell ref="A38:B38"/>
  </mergeCells>
  <drawing r:id="rId1"/>
</worksheet>
</file>