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ce\Desktop\0TRAVAUX\INF8775\tp2\"/>
    </mc:Choice>
  </mc:AlternateContent>
  <xr:revisionPtr revIDLastSave="0" documentId="13_ncr:1_{E119CB09-0D21-40FD-A797-354198DDD723}" xr6:coauthVersionLast="41" xr6:coauthVersionMax="41" xr10:uidLastSave="{00000000-0000-0000-0000-000000000000}"/>
  <bookViews>
    <workbookView xWindow="360" yWindow="690" windowWidth="37935" windowHeight="20355" xr2:uid="{268528E8-3BDB-40D3-8EF9-FB2645343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3" i="1" l="1"/>
  <c r="O113" i="1"/>
  <c r="N114" i="1"/>
  <c r="O114" i="1"/>
  <c r="O115" i="1"/>
  <c r="M115" i="1"/>
  <c r="M114" i="1"/>
  <c r="M113" i="1"/>
  <c r="L115" i="1"/>
  <c r="L114" i="1"/>
  <c r="L113" i="1"/>
  <c r="N72" i="1"/>
  <c r="O72" i="1"/>
  <c r="N73" i="1"/>
  <c r="O73" i="1"/>
  <c r="N74" i="1"/>
  <c r="O74" i="1"/>
  <c r="M74" i="1"/>
  <c r="M73" i="1"/>
  <c r="M72" i="1"/>
  <c r="L74" i="1"/>
  <c r="L73" i="1"/>
  <c r="L72" i="1"/>
  <c r="N34" i="1"/>
  <c r="O34" i="1"/>
  <c r="N35" i="1"/>
  <c r="O35" i="1"/>
  <c r="O33" i="1"/>
  <c r="N33" i="1"/>
  <c r="M35" i="1"/>
  <c r="M34" i="1"/>
  <c r="M33" i="1"/>
  <c r="L35" i="1"/>
  <c r="L34" i="1"/>
  <c r="L33" i="1"/>
  <c r="S3" i="1" l="1"/>
  <c r="S4" i="1"/>
  <c r="S5" i="1"/>
  <c r="S6" i="1"/>
  <c r="S7" i="1"/>
  <c r="S8" i="1"/>
  <c r="S9" i="1"/>
  <c r="S10" i="1"/>
  <c r="S11" i="1"/>
  <c r="R11" i="1"/>
  <c r="R10" i="1"/>
  <c r="R9" i="1"/>
  <c r="R18" i="1" s="1"/>
  <c r="R8" i="1"/>
  <c r="R7" i="1"/>
  <c r="R6" i="1"/>
  <c r="R5" i="1"/>
  <c r="R4" i="1"/>
  <c r="R3" i="1"/>
  <c r="R16" i="1" s="1"/>
  <c r="Q11" i="1"/>
  <c r="Q10" i="1"/>
  <c r="Q9" i="1"/>
  <c r="Q18" i="1" s="1"/>
  <c r="Q8" i="1"/>
  <c r="Q7" i="1"/>
  <c r="Q6" i="1"/>
  <c r="Q5" i="1"/>
  <c r="Q4" i="1"/>
  <c r="Q3" i="1"/>
  <c r="P11" i="1"/>
  <c r="P10" i="1"/>
  <c r="P9" i="1"/>
  <c r="P18" i="1" s="1"/>
  <c r="P8" i="1"/>
  <c r="P7" i="1"/>
  <c r="P6" i="1"/>
  <c r="P5" i="1"/>
  <c r="P4" i="1"/>
  <c r="P3" i="1"/>
  <c r="O11" i="1"/>
  <c r="V11" i="1" s="1"/>
  <c r="O10" i="1"/>
  <c r="V10" i="1" s="1"/>
  <c r="O9" i="1"/>
  <c r="O8" i="1"/>
  <c r="V8" i="1" s="1"/>
  <c r="O7" i="1"/>
  <c r="V7" i="1" s="1"/>
  <c r="O6" i="1"/>
  <c r="V6" i="1" s="1"/>
  <c r="V17" i="1" s="1"/>
  <c r="O5" i="1"/>
  <c r="V5" i="1" s="1"/>
  <c r="O4" i="1"/>
  <c r="O3" i="1"/>
  <c r="V3" i="1" s="1"/>
  <c r="N11" i="1"/>
  <c r="U11" i="1" s="1"/>
  <c r="N10" i="1"/>
  <c r="U10" i="1" s="1"/>
  <c r="N9" i="1"/>
  <c r="N8" i="1"/>
  <c r="U8" i="1" s="1"/>
  <c r="N7" i="1"/>
  <c r="U7" i="1" s="1"/>
  <c r="N6" i="1"/>
  <c r="N5" i="1"/>
  <c r="U5" i="1" s="1"/>
  <c r="N4" i="1"/>
  <c r="U4" i="1" s="1"/>
  <c r="N3" i="1"/>
  <c r="N16" i="1" s="1"/>
  <c r="M11" i="1"/>
  <c r="T11" i="1" s="1"/>
  <c r="M10" i="1"/>
  <c r="T10" i="1" s="1"/>
  <c r="M9" i="1"/>
  <c r="M8" i="1"/>
  <c r="T8" i="1" s="1"/>
  <c r="M7" i="1"/>
  <c r="T7" i="1" s="1"/>
  <c r="M6" i="1"/>
  <c r="M5" i="1"/>
  <c r="T5" i="1" s="1"/>
  <c r="M4" i="1"/>
  <c r="T4" i="1" s="1"/>
  <c r="M3" i="1"/>
  <c r="T9" i="1" l="1"/>
  <c r="M18" i="1"/>
  <c r="U9" i="1"/>
  <c r="N18" i="1"/>
  <c r="V9" i="1"/>
  <c r="O18" i="1"/>
  <c r="T3" i="1"/>
  <c r="M16" i="1"/>
  <c r="O16" i="1"/>
  <c r="S18" i="1"/>
  <c r="P17" i="1"/>
  <c r="T18" i="1"/>
  <c r="U3" i="1"/>
  <c r="U16" i="1" s="1"/>
  <c r="M17" i="1"/>
  <c r="P16" i="1"/>
  <c r="Q17" i="1"/>
  <c r="S17" i="1"/>
  <c r="N17" i="1"/>
  <c r="Q16" i="1"/>
  <c r="R17" i="1"/>
  <c r="S16" i="1"/>
  <c r="U18" i="1"/>
  <c r="T16" i="1"/>
  <c r="V18" i="1"/>
  <c r="V4" i="1"/>
  <c r="V16" i="1" s="1"/>
  <c r="T6" i="1"/>
  <c r="T17" i="1" s="1"/>
  <c r="U6" i="1"/>
  <c r="U17" i="1" s="1"/>
  <c r="O17" i="1"/>
</calcChain>
</file>

<file path=xl/sharedStrings.xml><?xml version="1.0" encoding="utf-8"?>
<sst xmlns="http://schemas.openxmlformats.org/spreadsheetml/2006/main" count="196" uniqueCount="128">
  <si>
    <t>filename</t>
  </si>
  <si>
    <t>size</t>
  </si>
  <si>
    <t>timeGlouton</t>
  </si>
  <si>
    <t>timeProgdyn</t>
  </si>
  <si>
    <t>timeLocal</t>
  </si>
  <si>
    <t>revenuGlouton</t>
  </si>
  <si>
    <t>revenuProgdyn</t>
  </si>
  <si>
    <t>revenuLocal</t>
  </si>
  <si>
    <t>./exemplaires/WC-100-10-01.txt</t>
  </si>
  <si>
    <t>0100-10-01</t>
  </si>
  <si>
    <t>./exemplaires/WC-100-10-02.txt</t>
  </si>
  <si>
    <t>./exemplaires/WC-100-10-03.txt</t>
  </si>
  <si>
    <t>./exemplaires/WC-100-10-04.txt</t>
  </si>
  <si>
    <t>./exemplaires/WC-100-10-05.txt</t>
  </si>
  <si>
    <t>./exemplaires/WC-100-10-06.txt</t>
  </si>
  <si>
    <t>./exemplaires/WC-100-10-07.txt</t>
  </si>
  <si>
    <t>./exemplaires/WC-100-10-08.txt</t>
  </si>
  <si>
    <t>./exemplaires/WC-100-10-09.txt</t>
  </si>
  <si>
    <t>./exemplaires/WC-100-10-10.txt</t>
  </si>
  <si>
    <t>./exemplaires/WC-100-100-01.txt</t>
  </si>
  <si>
    <t>./exemplaires/WC-100-100-02.txt</t>
  </si>
  <si>
    <t>./exemplaires/WC-100-100-03.txt</t>
  </si>
  <si>
    <t>./exemplaires/WC-100-100-04.txt</t>
  </si>
  <si>
    <t>./exemplaires/WC-100-100-05.txt</t>
  </si>
  <si>
    <t>./exemplaires/WC-100-100-06.txt</t>
  </si>
  <si>
    <t>./exemplaires/WC-100-100-07.txt</t>
  </si>
  <si>
    <t>./exemplaires/WC-100-100-08.txt</t>
  </si>
  <si>
    <t>./exemplaires/WC-100-100-09.txt</t>
  </si>
  <si>
    <t>./exemplaires/WC-100-100-10.txt</t>
  </si>
  <si>
    <t>./exemplaires/WC-100-1000-01.txt</t>
  </si>
  <si>
    <t>./exemplaires/WC-100-1000-02.txt</t>
  </si>
  <si>
    <t>./exemplaires/WC-100-1000-03.txt</t>
  </si>
  <si>
    <t>./exemplaires/WC-100-1000-04.txt</t>
  </si>
  <si>
    <t>./exemplaires/WC-100-1000-05.txt</t>
  </si>
  <si>
    <t>./exemplaires/WC-100-1000-06.txt</t>
  </si>
  <si>
    <t>./exemplaires/WC-100-1000-07.txt</t>
  </si>
  <si>
    <t>./exemplaires/WC-100-1000-08.txt</t>
  </si>
  <si>
    <t>./exemplaires/WC-100-1000-09.txt</t>
  </si>
  <si>
    <t>./exemplaires/WC-100-1000-10.txt</t>
  </si>
  <si>
    <t>./exemplaires/WC-1000-10-01.txt</t>
  </si>
  <si>
    <t>./exemplaires/WC-1000-10-02.txt</t>
  </si>
  <si>
    <t>./exemplaires/WC-1000-10-03.txt</t>
  </si>
  <si>
    <t>./exemplaires/WC-1000-10-04.txt</t>
  </si>
  <si>
    <t>./exemplaires/WC-1000-10-05.txt</t>
  </si>
  <si>
    <t>./exemplaires/WC-1000-10-06.txt</t>
  </si>
  <si>
    <t>./exemplaires/WC-1000-10-07.txt</t>
  </si>
  <si>
    <t>./exemplaires/WC-1000-10-08.txt</t>
  </si>
  <si>
    <t>./exemplaires/WC-1000-10-09.txt</t>
  </si>
  <si>
    <t>./exemplaires/WC-1000-10-10.txt</t>
  </si>
  <si>
    <t>./exemplaires/WC-1000-100-01.txt</t>
  </si>
  <si>
    <t>./exemplaires/WC-1000-100-02.txt</t>
  </si>
  <si>
    <t>./exemplaires/WC-1000-100-03.txt</t>
  </si>
  <si>
    <t>./exemplaires/WC-1000-100-04.txt</t>
  </si>
  <si>
    <t>./exemplaires/WC-1000-100-05.txt</t>
  </si>
  <si>
    <t>./exemplaires/WC-1000-100-06.txt</t>
  </si>
  <si>
    <t>./exemplaires/WC-1000-100-07.txt</t>
  </si>
  <si>
    <t>./exemplaires/WC-1000-100-08.txt</t>
  </si>
  <si>
    <t>./exemplaires/WC-1000-100-09.txt</t>
  </si>
  <si>
    <t>./exemplaires/WC-1000-100-10.txt</t>
  </si>
  <si>
    <t>./exemplaires/WC-1000-1000-01.txt</t>
  </si>
  <si>
    <t>./exemplaires/WC-1000-1000-02.txt</t>
  </si>
  <si>
    <t>./exemplaires/WC-1000-1000-03.txt</t>
  </si>
  <si>
    <t>./exemplaires/WC-1000-1000-04.txt</t>
  </si>
  <si>
    <t>./exemplaires/WC-1000-1000-05.txt</t>
  </si>
  <si>
    <t>./exemplaires/WC-1000-1000-06.txt</t>
  </si>
  <si>
    <t>./exemplaires/WC-1000-1000-07.txt</t>
  </si>
  <si>
    <t>./exemplaires/WC-1000-1000-08.txt</t>
  </si>
  <si>
    <t>./exemplaires/WC-1000-1000-09.txt</t>
  </si>
  <si>
    <t>./exemplaires/WC-1000-1000-10.txt</t>
  </si>
  <si>
    <t>./exemplaires/WC-10000-10-01.txt</t>
  </si>
  <si>
    <t>./exemplaires/WC-10000-10-02.txt</t>
  </si>
  <si>
    <t>./exemplaires/WC-10000-10-03.txt</t>
  </si>
  <si>
    <t>./exemplaires/WC-10000-10-04.txt</t>
  </si>
  <si>
    <t>./exemplaires/WC-10000-10-05.txt</t>
  </si>
  <si>
    <t>./exemplaires/WC-10000-10-06.txt</t>
  </si>
  <si>
    <t>./exemplaires/WC-10000-10-07.txt</t>
  </si>
  <si>
    <t>./exemplaires/WC-10000-10-08.txt</t>
  </si>
  <si>
    <t>./exemplaires/WC-10000-10-09.txt</t>
  </si>
  <si>
    <t>./exemplaires/WC-10000-10-10.txt</t>
  </si>
  <si>
    <t>./exemplaires/WC-10000-100-01.txt</t>
  </si>
  <si>
    <t>./exemplaires/WC-10000-100-02.txt</t>
  </si>
  <si>
    <t>./exemplaires/WC-10000-100-03.txt</t>
  </si>
  <si>
    <t>./exemplaires/WC-10000-100-04.txt</t>
  </si>
  <si>
    <t>./exemplaires/WC-10000-100-05.txt</t>
  </si>
  <si>
    <t>./exemplaires/WC-10000-100-06.txt</t>
  </si>
  <si>
    <t>./exemplaires/WC-10000-100-07.txt</t>
  </si>
  <si>
    <t>./exemplaires/WC-10000-100-08.txt</t>
  </si>
  <si>
    <t>./exemplaires/WC-10000-100-09.txt</t>
  </si>
  <si>
    <t>./exemplaires/WC-10000-100-10.txt</t>
  </si>
  <si>
    <t>./exemplaires/WC-10000-1000-01.txt</t>
  </si>
  <si>
    <t>./exemplaires/WC-10000-1000-02.txt</t>
  </si>
  <si>
    <t>0100-100-01</t>
  </si>
  <si>
    <t>0100-1000-01</t>
  </si>
  <si>
    <t>1000-100-01</t>
  </si>
  <si>
    <t>1000-10-01</t>
  </si>
  <si>
    <t>1000-1000-01</t>
  </si>
  <si>
    <t>10000-10-01</t>
  </si>
  <si>
    <t>10000-100-01</t>
  </si>
  <si>
    <t>10000-1000-01</t>
  </si>
  <si>
    <t>ID série</t>
  </si>
  <si>
    <t>Taille</t>
  </si>
  <si>
    <t>Temps programmation dynamique</t>
  </si>
  <si>
    <t>Temps recherche local</t>
  </si>
  <si>
    <t>Revenu glouton</t>
  </si>
  <si>
    <t>Revenu programmation dynamique</t>
  </si>
  <si>
    <t>Revenu local</t>
  </si>
  <si>
    <t>Temps glouton</t>
  </si>
  <si>
    <t>./exemplaires/WC-10000-1000-03.txt</t>
  </si>
  <si>
    <t>./exemplaires/WC-10000-1000-04.txt</t>
  </si>
  <si>
    <t>./exemplaires/WC-10000-1000-05.txt</t>
  </si>
  <si>
    <t>./exemplaires/WC-10000-1000-06.txt</t>
  </si>
  <si>
    <t>./exemplaires/WC-10000-1000-07.txt</t>
  </si>
  <si>
    <t>./exemplaires/WC-10000-1000-08.txt</t>
  </si>
  <si>
    <t>./exemplaires/WC-10000-1000-09.txt</t>
  </si>
  <si>
    <t>./exemplaires/WC-10000-1000-10.txt</t>
  </si>
  <si>
    <t>logTaille</t>
  </si>
  <si>
    <t>logGlouton</t>
  </si>
  <si>
    <t>logProg</t>
  </si>
  <si>
    <t>logRecherche</t>
  </si>
  <si>
    <t>SÉRIE 10</t>
  </si>
  <si>
    <t>SÉRIE 100</t>
  </si>
  <si>
    <t>SÉRIE 1000</t>
  </si>
  <si>
    <t>TEST DE PUISSANCE</t>
  </si>
  <si>
    <t>logTempsGlouton</t>
  </si>
  <si>
    <t>logTempsProg</t>
  </si>
  <si>
    <t>logTempsRecherche</t>
  </si>
  <si>
    <t>TEST DU RAPPORT (f(x) = y/fonction)</t>
  </si>
  <si>
    <t>TEST DES CONSTANTES (f(x) = y/x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</si>
</sst>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5" borderId="4" xfId="3" applyBorder="1" applyAlignment="1">
      <alignment horizontal="center" wrapText="1"/>
    </xf>
    <xf numFmtId="0" fontId="3" fillId="5" borderId="11" xfId="3" applyBorder="1" applyAlignment="1">
      <alignment horizontal="center" wrapText="1"/>
    </xf>
    <xf numFmtId="0" fontId="3" fillId="5" borderId="3" xfId="3" applyBorder="1" applyAlignment="1">
      <alignment horizontal="center" wrapText="1"/>
    </xf>
    <xf numFmtId="0" fontId="3" fillId="4" borderId="1" xfId="2" applyBorder="1" applyAlignment="1">
      <alignment wrapText="1"/>
    </xf>
    <xf numFmtId="0" fontId="3" fillId="4" borderId="0" xfId="2"/>
    <xf numFmtId="0" fontId="3" fillId="6" borderId="0" xfId="4" applyAlignment="1">
      <alignment horizontal="center"/>
    </xf>
    <xf numFmtId="0" fontId="0" fillId="6" borderId="0" xfId="4" applyFont="1" applyAlignment="1">
      <alignment horizontal="center"/>
    </xf>
    <xf numFmtId="0" fontId="3" fillId="3" borderId="4" xfId="1" applyBorder="1" applyAlignment="1">
      <alignment horizontal="center" wrapText="1"/>
    </xf>
    <xf numFmtId="0" fontId="3" fillId="3" borderId="11" xfId="1" applyBorder="1" applyAlignment="1">
      <alignment horizontal="center" wrapText="1"/>
    </xf>
    <xf numFmtId="0" fontId="3" fillId="3" borderId="3" xfId="1" applyBorder="1" applyAlignment="1">
      <alignment horizontal="center" wrapText="1"/>
    </xf>
    <xf numFmtId="0" fontId="3" fillId="3" borderId="1" xfId="1" applyBorder="1" applyAlignment="1">
      <alignment wrapText="1"/>
    </xf>
    <xf numFmtId="0" fontId="3" fillId="3" borderId="0" xfId="1"/>
    <xf numFmtId="0" fontId="3" fillId="4" borderId="4" xfId="2" applyBorder="1" applyAlignment="1">
      <alignment wrapText="1"/>
    </xf>
    <xf numFmtId="0" fontId="3" fillId="3" borderId="3" xfId="1" applyBorder="1" applyAlignment="1">
      <alignment wrapText="1"/>
    </xf>
    <xf numFmtId="0" fontId="3" fillId="3" borderId="9" xfId="1" applyBorder="1" applyAlignment="1">
      <alignment wrapText="1"/>
    </xf>
    <xf numFmtId="0" fontId="3" fillId="3" borderId="12" xfId="1" applyBorder="1" applyAlignment="1">
      <alignment wrapText="1"/>
    </xf>
    <xf numFmtId="0" fontId="3" fillId="3" borderId="12" xfId="1" applyBorder="1"/>
    <xf numFmtId="0" fontId="3" fillId="6" borderId="12" xfId="4" applyBorder="1"/>
  </cellXfs>
  <cellStyles count="5">
    <cellStyle name="20% - Accent2" xfId="1" builtinId="34"/>
    <cellStyle name="20% - Accent4" xfId="2" builtinId="42"/>
    <cellStyle name="20% - Accent5" xfId="3" builtinId="46"/>
    <cellStyle name="20% - Accent6" xfId="4" builtinId="5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de puissance série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13328768168281E-2"/>
          <c:y val="0.12218066048032027"/>
          <c:w val="0.91888302910205466"/>
          <c:h val="0.750342592400224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Sheet1!$M$32</c:f>
              <c:strCache>
                <c:ptCount val="1"/>
                <c:pt idx="0">
                  <c:v>logTempsGlouton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03798305769278"/>
                  <c:y val="-1.70964633477610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Glouton: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1.5736x - 3.6561</a:t>
                    </a:r>
                    <a:br>
                      <a:rPr lang="en-US" baseline="0"/>
                    </a:br>
                    <a:r>
                      <a:rPr lang="en-US" baseline="0"/>
                      <a:t>R² = 0.9827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Sheet1!$L$33:$L$35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Sheet1!$M$33:$M$35</c:f>
              <c:numCache>
                <c:formatCode>General</c:formatCode>
                <c:ptCount val="3"/>
                <c:pt idx="0">
                  <c:v>-0.38826809113576316</c:v>
                </c:pt>
                <c:pt idx="1">
                  <c:v>0.82360202075512368</c:v>
                </c:pt>
                <c:pt idx="2">
                  <c:v>2.7589414748647183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6-4151-8FF4-7AA95BE170FC}"/>
            </c:ext>
          </c:extLst>
        </c:ser>
        <c:ser>
          <c:idx val="1"/>
          <c:order val="1"/>
          <c:tx>
            <c:strRef>
              <c:f>Sheet1!$N$32</c:f>
              <c:strCache>
                <c:ptCount val="1"/>
                <c:pt idx="0">
                  <c:v>logTempsProg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36321509402769"/>
                  <c:y val="0.13043948613928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ProgDyn: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1.7674x - 4.26</a:t>
                    </a:r>
                    <a:br>
                      <a:rPr lang="en-US" baseline="0"/>
                    </a:br>
                    <a:r>
                      <a:rPr lang="en-US" baseline="0"/>
                      <a:t>R² = 0.995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Sheet1!$L$33:$L$35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Sheet1!$N$33:$N$35</c:f>
              <c:numCache>
                <c:formatCode>General</c:formatCode>
                <c:ptCount val="3"/>
                <c:pt idx="0">
                  <c:v>-0.65308554463081947</c:v>
                </c:pt>
                <c:pt idx="1">
                  <c:v>0.89784770082518917</c:v>
                </c:pt>
                <c:pt idx="2">
                  <c:v>2.8816497180699363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6-4151-8FF4-7AA95BE170FC}"/>
            </c:ext>
          </c:extLst>
        </c:ser>
        <c:ser>
          <c:idx val="2"/>
          <c:order val="2"/>
          <c:tx>
            <c:strRef>
              <c:f>Sheet1!$O$32</c:f>
              <c:strCache>
                <c:ptCount val="1"/>
                <c:pt idx="0">
                  <c:v>logTempsRecherche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87978044345544"/>
                  <c:y val="0.240498314992573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Recherche: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1.6647x - 3.9193</a:t>
                    </a:r>
                    <a:br>
                      <a:rPr lang="en-US" baseline="0"/>
                    </a:br>
                    <a:r>
                      <a:rPr lang="en-US" baseline="0"/>
                      <a:t>R² = 0.9901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Sheet1!$L$33:$L$35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Sheet1!$O$33:$O$35</c:f>
              <c:numCache>
                <c:formatCode>General</c:formatCode>
                <c:ptCount val="3"/>
                <c:pt idx="0">
                  <c:v>-0.49351052671041556</c:v>
                </c:pt>
                <c:pt idx="1">
                  <c:v>0.88236234450299378</c:v>
                </c:pt>
                <c:pt idx="2">
                  <c:v>2.8359534144510463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C6-4151-8FF4-7AA95BE17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13632"/>
        <c:axId val="324614288"/>
      </c:scatterChart>
      <c:valAx>
        <c:axId val="32461363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taille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4288"/>
        <c:crosses val="autoZero"/>
        <c:crossBetween val="midCat"/>
      </c:valAx>
      <c:valAx>
        <c:axId val="3246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de puissance série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86543953111683E-2"/>
          <c:y val="9.1309297912713486E-2"/>
          <c:w val="0.89394502857178526"/>
          <c:h val="0.78198568632431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Sheet1!$M$71</c:f>
              <c:strCache>
                <c:ptCount val="1"/>
                <c:pt idx="0">
                  <c:v>logTempsGlouton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43669422416134"/>
                  <c:y val="-6.86036446582697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Glouton: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1.5412x - 3.5332</a:t>
                    </a:r>
                    <a:br>
                      <a:rPr lang="en-US" baseline="0"/>
                    </a:br>
                    <a:r>
                      <a:rPr lang="en-US" baseline="0"/>
                      <a:t>R² = 0.9947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Sheet1!$L$72:$L$74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Sheet1!$M$72:$M$74</c:f>
              <c:numCache>
                <c:formatCode>General</c:formatCode>
                <c:ptCount val="3"/>
                <c:pt idx="0">
                  <c:v>-0.38617497962231284</c:v>
                </c:pt>
                <c:pt idx="1">
                  <c:v>0.96094709853323834</c:v>
                </c:pt>
                <c:pt idx="2">
                  <c:v>2.6961813249133226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1-49E3-8BFD-FF47A03677B9}"/>
            </c:ext>
          </c:extLst>
        </c:ser>
        <c:ser>
          <c:idx val="1"/>
          <c:order val="1"/>
          <c:tx>
            <c:strRef>
              <c:f>Sheet1!$N$71</c:f>
              <c:strCache>
                <c:ptCount val="1"/>
                <c:pt idx="0">
                  <c:v>logTempsProg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62179133078043"/>
                  <c:y val="0.221211731835228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ProgDyn: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1.9854x - 4.108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Sheet1!$L$72:$L$74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Sheet1!$N$72:$N$74</c:f>
              <c:numCache>
                <c:formatCode>General</c:formatCode>
                <c:ptCount val="3"/>
                <c:pt idx="0">
                  <c:v>-0.13366167123740139</c:v>
                </c:pt>
                <c:pt idx="1">
                  <c:v>1.8409788893164094</c:v>
                </c:pt>
                <c:pt idx="2">
                  <c:v>3.8371045743095231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1-49E3-8BFD-FF47A03677B9}"/>
            </c:ext>
          </c:extLst>
        </c:ser>
        <c:ser>
          <c:idx val="2"/>
          <c:order val="2"/>
          <c:tx>
            <c:strRef>
              <c:f>Sheet1!$O$71</c:f>
              <c:strCache>
                <c:ptCount val="1"/>
                <c:pt idx="0">
                  <c:v>logTempsRecherche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68045165579036"/>
                  <c:y val="0.181368913326061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Recherche: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1.5978x - 3.6565</a:t>
                    </a:r>
                    <a:br>
                      <a:rPr lang="en-US" baseline="0"/>
                    </a:br>
                    <a:r>
                      <a:rPr lang="en-US" baseline="0"/>
                      <a:t>R² = 0.9956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Sheet1!$L$72:$L$74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Sheet1!$O$72:$O$74</c:f>
              <c:numCache>
                <c:formatCode>General</c:formatCode>
                <c:ptCount val="3"/>
                <c:pt idx="0">
                  <c:v>-0.3995947791309305</c:v>
                </c:pt>
                <c:pt idx="1">
                  <c:v>1.0143508199415574</c:v>
                </c:pt>
                <c:pt idx="2">
                  <c:v>2.7960229982919849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1-49E3-8BFD-FF47A036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366192"/>
        <c:axId val="775375376"/>
      </c:scatterChart>
      <c:valAx>
        <c:axId val="775366192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taille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5376"/>
        <c:crosses val="autoZero"/>
        <c:crossBetween val="midCat"/>
      </c:valAx>
      <c:valAx>
        <c:axId val="775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6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de</a:t>
            </a:r>
            <a:r>
              <a:rPr lang="en-CA" baseline="0"/>
              <a:t> puissance série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Sheet1!$M$112</c:f>
              <c:strCache>
                <c:ptCount val="1"/>
                <c:pt idx="0">
                  <c:v>logTempsGlouton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64658015087895"/>
                  <c:y val="-3.96372404668928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Glouton: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1.6642x - 3.6014</a:t>
                    </a:r>
                    <a:br>
                      <a:rPr lang="en-US" baseline="0"/>
                    </a:br>
                    <a:r>
                      <a:rPr lang="en-US" baseline="0"/>
                      <a:t>R² = 0.9955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Sheet1!$L$113:$L$115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Sheet1!$M$113:$M$115</c:f>
              <c:numCache>
                <c:formatCode>General</c:formatCode>
                <c:ptCount val="3"/>
                <c:pt idx="0">
                  <c:v>-0.33793532647052882</c:v>
                </c:pt>
                <c:pt idx="1">
                  <c:v>1.5207068454810178</c:v>
                </c:pt>
                <c:pt idx="2">
                  <c:v>2.9903935600129583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4-4CFD-B281-44E889AA8210}"/>
            </c:ext>
          </c:extLst>
        </c:ser>
        <c:ser>
          <c:idx val="1"/>
          <c:order val="1"/>
          <c:tx>
            <c:strRef>
              <c:f>Sheet1!$N$112</c:f>
              <c:strCache>
                <c:ptCount val="1"/>
                <c:pt idx="0">
                  <c:v>logTempsProg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03432702713854"/>
                  <c:y val="0.23452211766212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ProgDyn: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2.0045x - 3.1901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Sheet1!$L$113:$L$115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Sheet1!$N$113:$N$115</c:f>
              <c:numCache>
                <c:formatCode>General</c:formatCode>
                <c:ptCount val="3"/>
                <c:pt idx="0">
                  <c:v>0.81902622443629214</c:v>
                </c:pt>
                <c:pt idx="1">
                  <c:v>2.8235744444264905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4-4CFD-B281-44E889AA8210}"/>
            </c:ext>
          </c:extLst>
        </c:ser>
        <c:ser>
          <c:idx val="2"/>
          <c:order val="2"/>
          <c:tx>
            <c:strRef>
              <c:f>Sheet1!$O$112</c:f>
              <c:strCache>
                <c:ptCount val="1"/>
                <c:pt idx="0">
                  <c:v>logTempsRecherche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03432702713854"/>
                  <c:y val="0.161735270896016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Recherche: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1.6677x - 3.6075</a:t>
                    </a:r>
                    <a:br>
                      <a:rPr lang="en-US" baseline="0"/>
                    </a:br>
                    <a:r>
                      <a:rPr lang="en-US" baseline="0"/>
                      <a:t>R² = 0.9986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Sheet1!$L$113:$L$115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Sheet1!$O$113:$O$115</c:f>
              <c:numCache>
                <c:formatCode>General</c:formatCode>
                <c:ptCount val="3"/>
                <c:pt idx="0">
                  <c:v>-0.30758785703797037</c:v>
                </c:pt>
                <c:pt idx="1">
                  <c:v>1.466435630892422</c:v>
                </c:pt>
                <c:pt idx="2">
                  <c:v>3.0277975359826175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34-4CFD-B281-44E889AA8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851528"/>
        <c:axId val="327178224"/>
      </c:scatterChart>
      <c:valAx>
        <c:axId val="76785152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taille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78224"/>
        <c:crosses val="autoZero"/>
        <c:crossBetween val="midCat"/>
      </c:valAx>
      <c:valAx>
        <c:axId val="3271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5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104776</xdr:colOff>
      <xdr:row>35</xdr:row>
      <xdr:rowOff>47624</xdr:rowOff>
    </xdr:from>
    <xdr:to>
      <xdr:col>15</xdr:col>
      <xdr:colOff>1038225</xdr:colOff>
      <xdr:row>58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9166EB-68B6-44CE-A8A4-7CC3156F3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73</xdr:row>
      <xdr:rowOff>200024</xdr:rowOff>
    </xdr:from>
    <xdr:to>
      <xdr:col>16</xdr:col>
      <xdr:colOff>19050</xdr:colOff>
      <xdr:row>99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C84CF1-1A5B-40A4-B442-83AD3DC0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116</xdr:row>
      <xdr:rowOff>95250</xdr:rowOff>
    </xdr:from>
    <xdr:to>
      <xdr:col>15</xdr:col>
      <xdr:colOff>1085850</xdr:colOff>
      <xdr:row>139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C9002-FD5C-4B7A-B509-E5168AB74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12EDD-9A39-4C19-B79D-CF527B2BA096}" name="Table1" displayName="Table1" ref="K2:V11" totalsRowShown="0" headerRowDxfId="16" dataDxfId="14" headerRowBorderDxfId="15" tableBorderDxfId="13" totalsRowBorderDxfId="12">
  <autoFilter ref="K2:V11" xr:uid="{2418C026-170E-40A0-B984-11DEDA000DC6}"/>
  <tableColumns count="12">
    <tableColumn id="1" xr3:uid="{828521F6-669E-4D0D-A52A-7558B93CC329}" name="ID série" dataDxfId="11"/>
    <tableColumn id="2" xr3:uid="{31A59AD0-AE12-4DDB-B162-E3D832773EAA}" name="Taille" dataDxfId="10"/>
    <tableColumn id="3" xr3:uid="{3B4A9846-038F-4EAA-95D9-79284031218B}" name="Temps glouton" dataDxfId="9"/>
    <tableColumn id="4" xr3:uid="{9DB9F2CA-34E5-4E49-8787-C0192CA1ED94}" name="Temps programmation dynamique" dataDxfId="8"/>
    <tableColumn id="5" xr3:uid="{AAC14DE8-384C-4552-9529-0E81EA12CEDD}" name="Temps recherche local" dataDxfId="7"/>
    <tableColumn id="6" xr3:uid="{716DD368-A135-42D9-BFFC-E95762679DF0}" name="Revenu glouton" dataDxfId="6"/>
    <tableColumn id="7" xr3:uid="{3DE556D1-9159-4E9F-B59C-33F4A8255ABA}" name="Revenu programmation dynamique" dataDxfId="5"/>
    <tableColumn id="8" xr3:uid="{6244FE94-ABF1-4260-87C7-FE178430948B}" name="Revenu local" dataDxfId="4"/>
    <tableColumn id="9" xr3:uid="{BA57FA04-1CA3-4A50-A3FE-4C91A8786B8B}" name="logTaille" dataDxfId="3">
      <calculatedColumnFormula>LOG(Table1[[#This Row],[Taille]], 10)</calculatedColumnFormula>
    </tableColumn>
    <tableColumn id="10" xr3:uid="{46407933-5FF3-4834-BBC1-C9C4F7AED2CB}" name="logGlouton" dataDxfId="2">
      <calculatedColumnFormula>LOG(Table1[[#This Row],[Temps glouton]], 10)</calculatedColumnFormula>
    </tableColumn>
    <tableColumn id="11" xr3:uid="{7B8B92F0-0FB1-4D11-A5EC-A1895E5C09F3}" name="logProg" dataDxfId="1">
      <calculatedColumnFormula>LOG(Table1[[#This Row],[Temps programmation dynamique]], 10)</calculatedColumnFormula>
    </tableColumn>
    <tableColumn id="12" xr3:uid="{458641CD-268E-440B-BF9E-1B912707432A}" name="logRecherche" dataDxfId="0">
      <calculatedColumnFormula>LOG(Table1[[#This Row],[Temps recherche local]])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CE19-C01E-4A6F-959E-EE816C581CA1}">
  <dimension ref="A1:AK1001"/>
  <sheetViews>
    <sheetView tabSelected="1" workbookViewId="0">
      <selection activeCell="J8" sqref="J8"/>
    </sheetView>
  </sheetViews>
  <sheetFormatPr defaultRowHeight="15" x14ac:dyDescent="0.25"/>
  <cols>
    <col min="1" max="1" width="28.85546875" customWidth="1"/>
    <col min="11" max="11" width="15.28515625" customWidth="1"/>
    <col min="12" max="12" width="10.5703125" bestFit="1" customWidth="1"/>
    <col min="13" max="13" width="20.85546875" customWidth="1"/>
    <col min="14" max="14" width="34.42578125" customWidth="1"/>
    <col min="15" max="15" width="22.42578125" customWidth="1"/>
    <col min="16" max="16" width="16.5703125" customWidth="1"/>
    <col min="17" max="17" width="17" customWidth="1"/>
    <col min="18" max="18" width="14.42578125" customWidth="1"/>
    <col min="20" max="22" width="12.140625" bestFit="1" customWidth="1"/>
  </cols>
  <sheetData>
    <row r="1" spans="1:26" ht="15.75" thickBot="1" x14ac:dyDescent="0.3"/>
    <row r="2" spans="1:26" ht="39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/>
      <c r="J2" s="3"/>
      <c r="K2" s="8" t="s">
        <v>99</v>
      </c>
      <c r="L2" s="9" t="s">
        <v>100</v>
      </c>
      <c r="M2" s="9" t="s">
        <v>106</v>
      </c>
      <c r="N2" s="9" t="s">
        <v>101</v>
      </c>
      <c r="O2" s="9" t="s">
        <v>102</v>
      </c>
      <c r="P2" s="9" t="s">
        <v>103</v>
      </c>
      <c r="Q2" s="9" t="s">
        <v>104</v>
      </c>
      <c r="R2" s="10" t="s">
        <v>105</v>
      </c>
      <c r="S2" s="9" t="s">
        <v>115</v>
      </c>
      <c r="T2" s="9" t="s">
        <v>116</v>
      </c>
      <c r="U2" s="9" t="s">
        <v>117</v>
      </c>
      <c r="V2" s="9" t="s">
        <v>118</v>
      </c>
      <c r="W2" s="1"/>
      <c r="X2" s="1"/>
      <c r="Y2" s="1"/>
    </row>
    <row r="3" spans="1:26" ht="27" thickBot="1" x14ac:dyDescent="0.3">
      <c r="A3" t="s">
        <v>8</v>
      </c>
      <c r="B3">
        <v>100</v>
      </c>
      <c r="C3">
        <v>0.88176299999999996</v>
      </c>
      <c r="D3">
        <v>0.46582200000000001</v>
      </c>
      <c r="E3">
        <v>0.26686300000000002</v>
      </c>
      <c r="F3">
        <v>11</v>
      </c>
      <c r="G3">
        <v>17</v>
      </c>
      <c r="H3">
        <v>12</v>
      </c>
      <c r="I3" s="1"/>
      <c r="J3" s="4"/>
      <c r="K3" s="7" t="s">
        <v>9</v>
      </c>
      <c r="L3" s="2">
        <v>100</v>
      </c>
      <c r="M3" s="13">
        <f t="shared" ref="M3:R3" si="0">AVERAGE(C3:C12)</f>
        <v>0.40900809999999999</v>
      </c>
      <c r="N3" s="13">
        <f t="shared" si="0"/>
        <v>0.22228720000000002</v>
      </c>
      <c r="O3" s="13">
        <f t="shared" si="0"/>
        <v>0.32098850000000001</v>
      </c>
      <c r="P3" s="13">
        <f t="shared" si="0"/>
        <v>35.700000000000003</v>
      </c>
      <c r="Q3" s="13">
        <f t="shared" si="0"/>
        <v>47.4</v>
      </c>
      <c r="R3" s="14">
        <f t="shared" si="0"/>
        <v>38.299999999999997</v>
      </c>
      <c r="S3" s="9">
        <f>LOG(Table1[[#This Row],[Taille]], 10)</f>
        <v>2</v>
      </c>
      <c r="T3" s="9">
        <f>LOG(Table1[[#This Row],[Temps glouton]], 10)</f>
        <v>-0.38826809113576316</v>
      </c>
      <c r="U3" s="1">
        <f>LOG(Table1[[#This Row],[Temps programmation dynamique]], 10)</f>
        <v>-0.65308554463081947</v>
      </c>
      <c r="V3" s="1">
        <f>LOG(Table1[[#This Row],[Temps recherche local]])</f>
        <v>-0.49351052671041556</v>
      </c>
      <c r="W3" s="1"/>
      <c r="X3" s="1"/>
      <c r="Y3" s="1"/>
    </row>
    <row r="4" spans="1:26" ht="27" thickBot="1" x14ac:dyDescent="0.3">
      <c r="A4" t="s">
        <v>10</v>
      </c>
      <c r="B4">
        <v>100</v>
      </c>
      <c r="C4">
        <v>0.82958299999999996</v>
      </c>
      <c r="D4">
        <v>0.26878800000000003</v>
      </c>
      <c r="E4">
        <v>0.30105199999999999</v>
      </c>
      <c r="F4">
        <v>11</v>
      </c>
      <c r="G4">
        <v>18</v>
      </c>
      <c r="H4">
        <v>12</v>
      </c>
      <c r="I4" s="1"/>
      <c r="J4" s="4"/>
      <c r="K4" s="6" t="s">
        <v>91</v>
      </c>
      <c r="L4" s="1">
        <v>100</v>
      </c>
      <c r="M4" s="13">
        <f t="shared" ref="M4:R4" si="1">AVERAGE(C13:C22)</f>
        <v>0.41098410000000002</v>
      </c>
      <c r="N4" s="13">
        <f t="shared" si="1"/>
        <v>0.73508630000000008</v>
      </c>
      <c r="O4" s="13">
        <f t="shared" si="1"/>
        <v>0.39847880000000002</v>
      </c>
      <c r="P4" s="13">
        <f t="shared" si="1"/>
        <v>307.5</v>
      </c>
      <c r="Q4" s="13">
        <f t="shared" si="1"/>
        <v>378</v>
      </c>
      <c r="R4" s="14">
        <f t="shared" si="1"/>
        <v>326.7</v>
      </c>
      <c r="S4" s="1">
        <f>LOG(Table1[[#This Row],[Taille]], 10)</f>
        <v>2</v>
      </c>
      <c r="T4" s="9">
        <f>LOG(Table1[[#This Row],[Temps glouton]], 10)</f>
        <v>-0.38617497962231284</v>
      </c>
      <c r="U4" s="1">
        <f>LOG(Table1[[#This Row],[Temps programmation dynamique]], 10)</f>
        <v>-0.13366167123740139</v>
      </c>
      <c r="V4" s="1">
        <f>LOG(Table1[[#This Row],[Temps recherche local]])</f>
        <v>-0.3995947791309305</v>
      </c>
      <c r="W4" s="1"/>
      <c r="X4" s="1"/>
      <c r="Y4" s="1"/>
    </row>
    <row r="5" spans="1:26" ht="27" thickBot="1" x14ac:dyDescent="0.3">
      <c r="A5" t="s">
        <v>11</v>
      </c>
      <c r="B5">
        <v>100</v>
      </c>
      <c r="C5">
        <v>0.284605</v>
      </c>
      <c r="D5">
        <v>0.19479399999999999</v>
      </c>
      <c r="E5">
        <v>0.47597699999999998</v>
      </c>
      <c r="F5">
        <v>15</v>
      </c>
      <c r="G5">
        <v>24</v>
      </c>
      <c r="H5">
        <v>19</v>
      </c>
      <c r="I5" s="1"/>
      <c r="J5" s="4"/>
      <c r="K5" s="6" t="s">
        <v>92</v>
      </c>
      <c r="L5" s="1">
        <v>100</v>
      </c>
      <c r="M5" s="13">
        <f t="shared" ref="M5:R5" si="2">AVERAGE(C23:C32)</f>
        <v>0.45926640000000007</v>
      </c>
      <c r="N5" s="13">
        <f t="shared" si="2"/>
        <v>6.5921369999999992</v>
      </c>
      <c r="O5" s="13">
        <f t="shared" si="2"/>
        <v>0.49250669999999996</v>
      </c>
      <c r="P5" s="13">
        <f t="shared" si="2"/>
        <v>2919.1</v>
      </c>
      <c r="Q5" s="13">
        <f t="shared" si="2"/>
        <v>3675.7</v>
      </c>
      <c r="R5" s="14">
        <f t="shared" si="2"/>
        <v>3151.7</v>
      </c>
      <c r="S5" s="1">
        <f>LOG(Table1[[#This Row],[Taille]], 10)</f>
        <v>2</v>
      </c>
      <c r="T5" s="9">
        <f>LOG(Table1[[#This Row],[Temps glouton]], 10)</f>
        <v>-0.33793532647052882</v>
      </c>
      <c r="U5" s="1">
        <f>LOG(Table1[[#This Row],[Temps programmation dynamique]], 10)</f>
        <v>0.81902622443629214</v>
      </c>
      <c r="V5" s="1">
        <f>LOG(Table1[[#This Row],[Temps recherche local]])</f>
        <v>-0.30758785703797037</v>
      </c>
      <c r="W5" s="1"/>
      <c r="X5" s="1"/>
      <c r="Y5" s="1"/>
    </row>
    <row r="6" spans="1:26" ht="27" thickBot="1" x14ac:dyDescent="0.3">
      <c r="A6" t="s">
        <v>12</v>
      </c>
      <c r="B6">
        <v>100</v>
      </c>
      <c r="C6">
        <v>0.40728799999999998</v>
      </c>
      <c r="D6">
        <v>0.19170000000000001</v>
      </c>
      <c r="E6">
        <v>0.29844399999999999</v>
      </c>
      <c r="F6">
        <v>23</v>
      </c>
      <c r="G6">
        <v>31</v>
      </c>
      <c r="H6">
        <v>25</v>
      </c>
      <c r="I6" s="1"/>
      <c r="J6" s="5"/>
      <c r="K6" s="6" t="s">
        <v>94</v>
      </c>
      <c r="L6" s="1">
        <v>1000</v>
      </c>
      <c r="M6" s="13">
        <f t="shared" ref="M6:R6" si="3">AVERAGE(C33:C42)</f>
        <v>6.6619600000000005</v>
      </c>
      <c r="N6" s="13">
        <f t="shared" si="3"/>
        <v>7.9040139999999992</v>
      </c>
      <c r="O6" s="13">
        <f t="shared" si="3"/>
        <v>7.6271510000000005</v>
      </c>
      <c r="P6" s="13">
        <f t="shared" si="3"/>
        <v>312.2</v>
      </c>
      <c r="Q6" s="13">
        <f t="shared" si="3"/>
        <v>421</v>
      </c>
      <c r="R6" s="14">
        <f t="shared" si="3"/>
        <v>325.7</v>
      </c>
      <c r="S6" s="1">
        <f>LOG(Table1[[#This Row],[Taille]], 10)</f>
        <v>2.9999999999999996</v>
      </c>
      <c r="T6" s="9">
        <f>LOG(Table1[[#This Row],[Temps glouton]], 10)</f>
        <v>0.82360202075512368</v>
      </c>
      <c r="U6" s="1">
        <f>LOG(Table1[[#This Row],[Temps programmation dynamique]], 10)</f>
        <v>0.89784770082518917</v>
      </c>
      <c r="V6" s="1">
        <f>LOG(Table1[[#This Row],[Temps recherche local]])</f>
        <v>0.88236234450299378</v>
      </c>
      <c r="W6" s="1"/>
      <c r="X6" s="1"/>
      <c r="Y6" s="1"/>
    </row>
    <row r="7" spans="1:26" ht="27" thickBot="1" x14ac:dyDescent="0.3">
      <c r="A7" t="s">
        <v>13</v>
      </c>
      <c r="B7">
        <v>100</v>
      </c>
      <c r="C7">
        <v>0.35192099999999998</v>
      </c>
      <c r="D7">
        <v>0.18206</v>
      </c>
      <c r="E7">
        <v>0.47733500000000001</v>
      </c>
      <c r="F7">
        <v>33</v>
      </c>
      <c r="G7">
        <v>46</v>
      </c>
      <c r="H7">
        <v>37</v>
      </c>
      <c r="I7" s="1"/>
      <c r="J7" s="5"/>
      <c r="K7" s="6" t="s">
        <v>93</v>
      </c>
      <c r="L7" s="1">
        <v>1000</v>
      </c>
      <c r="M7" s="13">
        <f t="shared" ref="M7:R7" si="4">AVERAGE(C43:C52)</f>
        <v>9.1400189999999988</v>
      </c>
      <c r="N7" s="13">
        <f t="shared" si="4"/>
        <v>69.339210000000008</v>
      </c>
      <c r="O7" s="13">
        <f t="shared" si="4"/>
        <v>10.33596</v>
      </c>
      <c r="P7" s="13">
        <f t="shared" si="4"/>
        <v>2873</v>
      </c>
      <c r="Q7" s="13">
        <f t="shared" si="4"/>
        <v>3724.7</v>
      </c>
      <c r="R7" s="14">
        <f t="shared" si="4"/>
        <v>3092.6</v>
      </c>
      <c r="S7" s="1">
        <f>LOG(Table1[[#This Row],[Taille]], 10)</f>
        <v>2.9999999999999996</v>
      </c>
      <c r="T7" s="9">
        <f>LOG(Table1[[#This Row],[Temps glouton]], 10)</f>
        <v>0.96094709853323834</v>
      </c>
      <c r="U7" s="1">
        <f>LOG(Table1[[#This Row],[Temps programmation dynamique]], 10)</f>
        <v>1.8409788893164094</v>
      </c>
      <c r="V7" s="1">
        <f>LOG(Table1[[#This Row],[Temps recherche local]])</f>
        <v>1.0143508199415574</v>
      </c>
      <c r="W7" s="1"/>
      <c r="X7" s="1"/>
      <c r="Y7" s="1"/>
    </row>
    <row r="8" spans="1:26" ht="27" thickBot="1" x14ac:dyDescent="0.3">
      <c r="A8" t="s">
        <v>14</v>
      </c>
      <c r="B8">
        <v>100</v>
      </c>
      <c r="C8">
        <v>0.378193</v>
      </c>
      <c r="D8">
        <v>0.26804499999999998</v>
      </c>
      <c r="E8">
        <v>0.28519899999999998</v>
      </c>
      <c r="F8">
        <v>67</v>
      </c>
      <c r="G8">
        <v>84</v>
      </c>
      <c r="H8">
        <v>70</v>
      </c>
      <c r="I8" s="1"/>
      <c r="J8" s="5"/>
      <c r="K8" s="6" t="s">
        <v>95</v>
      </c>
      <c r="L8" s="1">
        <v>1000</v>
      </c>
      <c r="M8" s="13">
        <f t="shared" ref="M8:R8" si="5">AVERAGE(C53:C62)</f>
        <v>33.167050000000003</v>
      </c>
      <c r="N8" s="13">
        <f t="shared" si="5"/>
        <v>666.15370000000007</v>
      </c>
      <c r="O8" s="13">
        <f t="shared" si="5"/>
        <v>29.270870000000002</v>
      </c>
      <c r="P8" s="13">
        <f t="shared" si="5"/>
        <v>28146</v>
      </c>
      <c r="Q8" s="13">
        <f t="shared" si="5"/>
        <v>36469.1</v>
      </c>
      <c r="R8" s="14">
        <f t="shared" si="5"/>
        <v>30321.1</v>
      </c>
      <c r="S8" s="1">
        <f>LOG(Table1[[#This Row],[Taille]], 10)</f>
        <v>2.9999999999999996</v>
      </c>
      <c r="T8" s="9">
        <f>LOG(Table1[[#This Row],[Temps glouton]], 10)</f>
        <v>1.5207068454810178</v>
      </c>
      <c r="U8" s="1">
        <f>LOG(Table1[[#This Row],[Temps programmation dynamique]], 10)</f>
        <v>2.8235744444264905</v>
      </c>
      <c r="V8" s="1">
        <f>LOG(Table1[[#This Row],[Temps recherche local]])</f>
        <v>1.466435630892422</v>
      </c>
      <c r="W8" s="1"/>
      <c r="X8" s="1"/>
      <c r="Y8" s="1"/>
    </row>
    <row r="9" spans="1:26" ht="27" thickBot="1" x14ac:dyDescent="0.3">
      <c r="A9" t="s">
        <v>15</v>
      </c>
      <c r="B9">
        <v>100</v>
      </c>
      <c r="C9">
        <v>0.29895500000000003</v>
      </c>
      <c r="D9">
        <v>0.140538</v>
      </c>
      <c r="E9">
        <v>0.15964999999999999</v>
      </c>
      <c r="F9">
        <v>39</v>
      </c>
      <c r="G9">
        <v>53</v>
      </c>
      <c r="H9">
        <v>40</v>
      </c>
      <c r="I9" s="1"/>
      <c r="J9" s="5"/>
      <c r="K9" s="6" t="s">
        <v>96</v>
      </c>
      <c r="L9" s="1">
        <v>10000</v>
      </c>
      <c r="M9" s="13">
        <f t="shared" ref="M9:R9" si="6">AVERAGE(C63:C72)</f>
        <v>574.03909999999996</v>
      </c>
      <c r="N9" s="13">
        <f t="shared" si="6"/>
        <v>761.46460000000002</v>
      </c>
      <c r="O9" s="13">
        <f t="shared" si="6"/>
        <v>685.41470000000004</v>
      </c>
      <c r="P9" s="13">
        <f t="shared" si="6"/>
        <v>3123.7</v>
      </c>
      <c r="Q9" s="13">
        <f t="shared" si="6"/>
        <v>4214.1000000000004</v>
      </c>
      <c r="R9" s="14">
        <f t="shared" si="6"/>
        <v>3253.5</v>
      </c>
      <c r="S9" s="1">
        <f>LOG(Table1[[#This Row],[Taille]], 10)</f>
        <v>4</v>
      </c>
      <c r="T9" s="9">
        <f>LOG(Table1[[#This Row],[Temps glouton]], 10)</f>
        <v>2.7589414748647183</v>
      </c>
      <c r="U9" s="1">
        <f>LOG(Table1[[#This Row],[Temps programmation dynamique]], 10)</f>
        <v>2.8816497180699363</v>
      </c>
      <c r="V9" s="1">
        <f>LOG(Table1[[#This Row],[Temps recherche local]])</f>
        <v>2.8359534144510463</v>
      </c>
      <c r="W9" s="1"/>
      <c r="X9" s="1"/>
      <c r="Y9" s="1"/>
    </row>
    <row r="10" spans="1:26" ht="27" thickBot="1" x14ac:dyDescent="0.3">
      <c r="A10" t="s">
        <v>16</v>
      </c>
      <c r="B10">
        <v>100</v>
      </c>
      <c r="C10">
        <v>0.16428400000000001</v>
      </c>
      <c r="D10">
        <v>0.15562000000000001</v>
      </c>
      <c r="E10">
        <v>0.189142</v>
      </c>
      <c r="F10">
        <v>44</v>
      </c>
      <c r="G10">
        <v>59</v>
      </c>
      <c r="H10">
        <v>48</v>
      </c>
      <c r="I10" s="1"/>
      <c r="J10" s="5"/>
      <c r="K10" s="6" t="s">
        <v>97</v>
      </c>
      <c r="L10" s="1">
        <v>10000</v>
      </c>
      <c r="M10" s="13">
        <f t="shared" ref="M10:R10" si="7">AVERAGE(C73:C82)</f>
        <v>496.79970000000003</v>
      </c>
      <c r="N10" s="13">
        <f t="shared" si="7"/>
        <v>6872.3389999999999</v>
      </c>
      <c r="O10" s="13">
        <f t="shared" si="7"/>
        <v>625.20579999999995</v>
      </c>
      <c r="P10" s="13">
        <f t="shared" si="7"/>
        <v>28601.599999999999</v>
      </c>
      <c r="Q10" s="13">
        <f t="shared" si="7"/>
        <v>37300.699999999997</v>
      </c>
      <c r="R10" s="14">
        <f t="shared" si="7"/>
        <v>30845.200000000001</v>
      </c>
      <c r="S10" s="1">
        <f>LOG(Table1[[#This Row],[Taille]], 10)</f>
        <v>4</v>
      </c>
      <c r="T10" s="9">
        <f>LOG(Table1[[#This Row],[Temps glouton]], 10)</f>
        <v>2.6961813249133226</v>
      </c>
      <c r="U10" s="1">
        <f>LOG(Table1[[#This Row],[Temps programmation dynamique]], 10)</f>
        <v>3.8371045743095231</v>
      </c>
      <c r="V10" s="1">
        <f>LOG(Table1[[#This Row],[Temps recherche local]])</f>
        <v>2.7960229982919849</v>
      </c>
      <c r="W10" s="1"/>
      <c r="X10" s="1"/>
      <c r="Y10" s="1"/>
    </row>
    <row r="11" spans="1:26" ht="27" thickBot="1" x14ac:dyDescent="0.3">
      <c r="A11" t="s">
        <v>17</v>
      </c>
      <c r="B11">
        <v>100</v>
      </c>
      <c r="C11">
        <v>0.27579199999999998</v>
      </c>
      <c r="D11">
        <v>0.17739199999999999</v>
      </c>
      <c r="E11">
        <v>0.23022799999999999</v>
      </c>
      <c r="F11">
        <v>57</v>
      </c>
      <c r="G11">
        <v>71</v>
      </c>
      <c r="H11">
        <v>60</v>
      </c>
      <c r="I11" s="1"/>
      <c r="J11" s="5"/>
      <c r="K11" s="11" t="s">
        <v>98</v>
      </c>
      <c r="L11" s="12">
        <v>10000</v>
      </c>
      <c r="M11" s="15">
        <f t="shared" ref="M11:R11" si="8">AVERAGE(C83:C92)</f>
        <v>978.1232</v>
      </c>
      <c r="N11" s="15">
        <f t="shared" si="8"/>
        <v>0</v>
      </c>
      <c r="O11" s="15">
        <f t="shared" si="8"/>
        <v>1066.0989999999997</v>
      </c>
      <c r="P11" s="15">
        <f t="shared" si="8"/>
        <v>282525.3</v>
      </c>
      <c r="Q11" s="15">
        <f t="shared" si="8"/>
        <v>0</v>
      </c>
      <c r="R11" s="16">
        <f t="shared" si="8"/>
        <v>305191</v>
      </c>
      <c r="S11" s="12">
        <f>LOG(Table1[[#This Row],[Taille]], 10)</f>
        <v>4</v>
      </c>
      <c r="T11" s="9">
        <f>LOG(Table1[[#This Row],[Temps glouton]], 10)</f>
        <v>2.9903935600129583</v>
      </c>
      <c r="U11" s="1" t="e">
        <f>LOG(Table1[[#This Row],[Temps programmation dynamique]], 10)</f>
        <v>#NUM!</v>
      </c>
      <c r="V11" s="1">
        <f>LOG(Table1[[#This Row],[Temps recherche local]])</f>
        <v>3.0277975359826175</v>
      </c>
      <c r="W11" s="1"/>
      <c r="X11" s="1"/>
      <c r="Y11" s="1"/>
    </row>
    <row r="12" spans="1:26" ht="15.75" thickBot="1" x14ac:dyDescent="0.3">
      <c r="A12" t="s">
        <v>18</v>
      </c>
      <c r="B12">
        <v>100</v>
      </c>
      <c r="C12">
        <v>0.217697</v>
      </c>
      <c r="D12">
        <v>0.17811299999999999</v>
      </c>
      <c r="E12">
        <v>0.52599499999999999</v>
      </c>
      <c r="F12">
        <v>57</v>
      </c>
      <c r="G12">
        <v>71</v>
      </c>
      <c r="H12">
        <v>60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t="s">
        <v>19</v>
      </c>
      <c r="B13">
        <v>100</v>
      </c>
      <c r="C13">
        <v>0.43339299999999997</v>
      </c>
      <c r="D13">
        <v>0.26695999999999998</v>
      </c>
      <c r="E13">
        <v>0.51952699999999996</v>
      </c>
      <c r="F13">
        <v>112</v>
      </c>
      <c r="G13">
        <v>147</v>
      </c>
      <c r="H13">
        <v>111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t="s">
        <v>20</v>
      </c>
      <c r="B14">
        <v>100</v>
      </c>
      <c r="C14">
        <v>0.437782</v>
      </c>
      <c r="D14">
        <v>0.262048</v>
      </c>
      <c r="E14">
        <v>0.46273500000000001</v>
      </c>
      <c r="F14">
        <v>115</v>
      </c>
      <c r="G14">
        <v>145</v>
      </c>
      <c r="H14">
        <v>110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75" thickBot="1" x14ac:dyDescent="0.3">
      <c r="A15" t="s">
        <v>21</v>
      </c>
      <c r="B15">
        <v>100</v>
      </c>
      <c r="C15">
        <v>0.37198100000000001</v>
      </c>
      <c r="D15">
        <v>0.37371900000000002</v>
      </c>
      <c r="E15">
        <v>0.29690699999999998</v>
      </c>
      <c r="F15">
        <v>163</v>
      </c>
      <c r="G15">
        <v>212</v>
      </c>
      <c r="H15">
        <v>180</v>
      </c>
      <c r="I15" s="1"/>
      <c r="J15" s="1"/>
      <c r="K15" s="17"/>
      <c r="L15" s="17" t="s">
        <v>100</v>
      </c>
      <c r="M15" s="17" t="s">
        <v>106</v>
      </c>
      <c r="N15" s="17" t="s">
        <v>101</v>
      </c>
      <c r="O15" s="17" t="s">
        <v>102</v>
      </c>
      <c r="P15" s="17" t="s">
        <v>103</v>
      </c>
      <c r="Q15" s="17" t="s">
        <v>104</v>
      </c>
      <c r="R15" s="18" t="s">
        <v>105</v>
      </c>
      <c r="S15" s="17" t="s">
        <v>115</v>
      </c>
      <c r="T15" s="17" t="s">
        <v>116</v>
      </c>
      <c r="U15" s="17" t="s">
        <v>117</v>
      </c>
      <c r="V15" s="17" t="s">
        <v>118</v>
      </c>
      <c r="W15" s="1"/>
      <c r="X15" s="1"/>
      <c r="Y15" s="1"/>
      <c r="Z15" s="1"/>
    </row>
    <row r="16" spans="1:26" ht="15.75" thickBot="1" x14ac:dyDescent="0.3">
      <c r="A16" t="s">
        <v>22</v>
      </c>
      <c r="B16">
        <v>100</v>
      </c>
      <c r="C16">
        <v>0.37671300000000002</v>
      </c>
      <c r="D16">
        <v>0.43445</v>
      </c>
      <c r="E16">
        <v>0.27691399999999999</v>
      </c>
      <c r="F16">
        <v>199</v>
      </c>
      <c r="G16">
        <v>270</v>
      </c>
      <c r="H16">
        <v>206</v>
      </c>
      <c r="I16" s="1"/>
      <c r="J16" s="1"/>
      <c r="K16" s="1"/>
      <c r="L16" s="1">
        <v>100</v>
      </c>
      <c r="M16" s="1">
        <f>AVERAGE(M3:M5)</f>
        <v>0.42641953333333332</v>
      </c>
      <c r="N16" s="1">
        <f t="shared" ref="N16:V16" si="9">AVERAGE(N3:N5)</f>
        <v>2.5165034999999998</v>
      </c>
      <c r="O16" s="1">
        <f t="shared" si="9"/>
        <v>0.40399133333333337</v>
      </c>
      <c r="P16" s="1">
        <f t="shared" si="9"/>
        <v>1087.4333333333332</v>
      </c>
      <c r="Q16" s="1">
        <f t="shared" si="9"/>
        <v>1367.0333333333331</v>
      </c>
      <c r="R16" s="1">
        <f t="shared" si="9"/>
        <v>1172.2333333333333</v>
      </c>
      <c r="S16" s="1">
        <f t="shared" si="9"/>
        <v>2</v>
      </c>
      <c r="T16" s="1">
        <f t="shared" si="9"/>
        <v>-0.37079279907620161</v>
      </c>
      <c r="U16" s="1">
        <f t="shared" si="9"/>
        <v>1.0759669522690437E-2</v>
      </c>
      <c r="V16" s="1">
        <f t="shared" si="9"/>
        <v>-0.40023105429310551</v>
      </c>
      <c r="W16" s="1"/>
      <c r="X16" s="1"/>
      <c r="Y16" s="1"/>
      <c r="Z16" s="1"/>
    </row>
    <row r="17" spans="1:37" ht="15.75" thickBot="1" x14ac:dyDescent="0.3">
      <c r="A17" t="s">
        <v>23</v>
      </c>
      <c r="B17">
        <v>100</v>
      </c>
      <c r="C17">
        <v>0.42053099999999999</v>
      </c>
      <c r="D17">
        <v>0.64133799999999996</v>
      </c>
      <c r="E17">
        <v>0.51203600000000005</v>
      </c>
      <c r="F17">
        <v>276</v>
      </c>
      <c r="G17">
        <v>333</v>
      </c>
      <c r="H17">
        <v>279</v>
      </c>
      <c r="I17" s="1"/>
      <c r="J17" s="1"/>
      <c r="K17" s="1"/>
      <c r="L17" s="1">
        <v>1000</v>
      </c>
      <c r="M17" s="1">
        <f t="shared" ref="M17:V17" si="10">AVERAGE(M6:M8)</f>
        <v>16.323009666666668</v>
      </c>
      <c r="N17" s="1">
        <f t="shared" si="10"/>
        <v>247.79897466666671</v>
      </c>
      <c r="O17" s="1">
        <f t="shared" si="10"/>
        <v>15.744660333333334</v>
      </c>
      <c r="P17" s="1">
        <f t="shared" si="10"/>
        <v>10443.733333333334</v>
      </c>
      <c r="Q17" s="1">
        <f t="shared" si="10"/>
        <v>13538.266666666665</v>
      </c>
      <c r="R17" s="1">
        <f t="shared" si="10"/>
        <v>11246.466666666667</v>
      </c>
      <c r="S17" s="1">
        <f t="shared" si="10"/>
        <v>2.9999999999999996</v>
      </c>
      <c r="T17" s="1">
        <f t="shared" si="10"/>
        <v>1.1017519882564599</v>
      </c>
      <c r="U17" s="1">
        <f t="shared" si="10"/>
        <v>1.8541336781893631</v>
      </c>
      <c r="V17" s="1">
        <f t="shared" si="10"/>
        <v>1.1210495984456577</v>
      </c>
      <c r="W17" s="1"/>
      <c r="X17" s="1"/>
      <c r="Y17" s="1"/>
      <c r="Z17" s="1"/>
    </row>
    <row r="18" spans="1:37" ht="15.75" thickBot="1" x14ac:dyDescent="0.3">
      <c r="A18" t="s">
        <v>24</v>
      </c>
      <c r="B18">
        <v>100</v>
      </c>
      <c r="C18">
        <v>0.37990099999999999</v>
      </c>
      <c r="D18">
        <v>0.79179699999999997</v>
      </c>
      <c r="E18">
        <v>0.113758</v>
      </c>
      <c r="F18">
        <v>330</v>
      </c>
      <c r="G18">
        <v>412</v>
      </c>
      <c r="H18">
        <v>377</v>
      </c>
      <c r="I18" s="1"/>
      <c r="J18" s="1"/>
      <c r="K18" s="1"/>
      <c r="L18" s="1">
        <v>10000</v>
      </c>
      <c r="M18" s="1">
        <f>AVERAGE(M9:M10)</f>
        <v>535.4194</v>
      </c>
      <c r="N18" s="1">
        <f>AVERAGE(N9:N10)</f>
        <v>3816.9018000000001</v>
      </c>
      <c r="O18" s="1">
        <f>AVERAGE(O9:O10)</f>
        <v>655.31025</v>
      </c>
      <c r="P18" s="1">
        <f>AVERAGE(P9:P10)</f>
        <v>15862.65</v>
      </c>
      <c r="Q18" s="1">
        <f>AVERAGE(Q9:Q10)</f>
        <v>20757.399999999998</v>
      </c>
      <c r="R18" s="1">
        <f>AVERAGE(R9:R10)</f>
        <v>17049.349999999999</v>
      </c>
      <c r="S18" s="1">
        <f t="shared" ref="S18:V18" si="11">AVERAGE(S9:S11)</f>
        <v>4</v>
      </c>
      <c r="T18" s="1">
        <f t="shared" si="11"/>
        <v>2.8151721199303328</v>
      </c>
      <c r="U18" s="1" t="e">
        <f t="shared" si="11"/>
        <v>#NUM!</v>
      </c>
      <c r="V18" s="1">
        <f t="shared" si="11"/>
        <v>2.886591316241883</v>
      </c>
      <c r="W18" s="1"/>
      <c r="X18" s="1"/>
      <c r="Y18" s="1"/>
      <c r="Z18" s="1"/>
    </row>
    <row r="19" spans="1:37" ht="15.75" thickBot="1" x14ac:dyDescent="0.3">
      <c r="A19" t="s">
        <v>25</v>
      </c>
      <c r="B19">
        <v>100</v>
      </c>
      <c r="C19">
        <v>0.45662700000000001</v>
      </c>
      <c r="D19">
        <v>0.93207099999999998</v>
      </c>
      <c r="E19">
        <v>0.240818</v>
      </c>
      <c r="F19">
        <v>398</v>
      </c>
      <c r="G19">
        <v>485</v>
      </c>
      <c r="H19">
        <v>392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37" ht="15.75" thickBot="1" x14ac:dyDescent="0.3">
      <c r="A20" t="s">
        <v>26</v>
      </c>
      <c r="B20">
        <v>100</v>
      </c>
      <c r="C20">
        <v>0.41730899999999999</v>
      </c>
      <c r="D20">
        <v>1.1575299999999999</v>
      </c>
      <c r="E20">
        <v>0.81293899999999997</v>
      </c>
      <c r="F20">
        <v>463</v>
      </c>
      <c r="G20">
        <v>543</v>
      </c>
      <c r="H20">
        <v>486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37" ht="15.75" thickBot="1" x14ac:dyDescent="0.3">
      <c r="A21" t="s">
        <v>27</v>
      </c>
      <c r="B21">
        <v>100</v>
      </c>
      <c r="C21">
        <v>0.482543</v>
      </c>
      <c r="D21">
        <v>1.1513899999999999</v>
      </c>
      <c r="E21">
        <v>0.50831599999999999</v>
      </c>
      <c r="F21">
        <v>477</v>
      </c>
      <c r="G21">
        <v>574</v>
      </c>
      <c r="H21">
        <v>529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37" ht="15.75" thickBot="1" x14ac:dyDescent="0.3">
      <c r="A22" t="s">
        <v>28</v>
      </c>
      <c r="B22">
        <v>100</v>
      </c>
      <c r="C22">
        <v>0.333061</v>
      </c>
      <c r="D22">
        <v>1.3395600000000001</v>
      </c>
      <c r="E22">
        <v>0.240838</v>
      </c>
      <c r="F22">
        <v>542</v>
      </c>
      <c r="G22">
        <v>659</v>
      </c>
      <c r="H22">
        <v>597</v>
      </c>
      <c r="I22" s="1"/>
      <c r="J22" s="1"/>
      <c r="K22" s="1"/>
      <c r="L22" s="22" t="s">
        <v>122</v>
      </c>
      <c r="M22" s="23"/>
      <c r="N22" s="24"/>
      <c r="O22" s="1"/>
      <c r="P22" s="1"/>
      <c r="Q22" s="1"/>
      <c r="R22" s="29" t="s">
        <v>126</v>
      </c>
      <c r="S22" s="30"/>
      <c r="T22" s="30"/>
      <c r="U22" s="30"/>
      <c r="V22" s="31"/>
      <c r="W22" s="1"/>
      <c r="X22" s="1"/>
      <c r="Y22" s="1"/>
      <c r="Z22" s="1"/>
      <c r="AE22" s="28" t="s">
        <v>127</v>
      </c>
      <c r="AF22" s="27"/>
      <c r="AG22" s="27"/>
      <c r="AH22" s="27"/>
      <c r="AI22" s="27"/>
    </row>
    <row r="23" spans="1:37" ht="15.75" thickBot="1" x14ac:dyDescent="0.3">
      <c r="A23" t="s">
        <v>29</v>
      </c>
      <c r="B23">
        <v>100</v>
      </c>
      <c r="C23">
        <v>0.473049</v>
      </c>
      <c r="D23">
        <v>1.9735199999999999</v>
      </c>
      <c r="E23">
        <v>0.54882200000000003</v>
      </c>
      <c r="F23">
        <v>1197</v>
      </c>
      <c r="G23">
        <v>1552</v>
      </c>
      <c r="H23">
        <v>1363</v>
      </c>
      <c r="I23" s="1"/>
      <c r="J23" s="19">
        <v>10</v>
      </c>
      <c r="K23" s="1" t="s">
        <v>119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37" ht="39.75" thickBot="1" x14ac:dyDescent="0.3">
      <c r="A24" t="s">
        <v>30</v>
      </c>
      <c r="B24">
        <v>100</v>
      </c>
      <c r="C24">
        <v>0.39408599999999999</v>
      </c>
      <c r="D24">
        <v>2.2098599999999999</v>
      </c>
      <c r="E24">
        <v>0.43397799999999997</v>
      </c>
      <c r="F24">
        <v>1144</v>
      </c>
      <c r="G24">
        <v>1509</v>
      </c>
      <c r="H24">
        <v>1162</v>
      </c>
      <c r="I24" s="1"/>
      <c r="J24" s="20"/>
      <c r="K24" s="17" t="s">
        <v>99</v>
      </c>
      <c r="L24" s="17" t="s">
        <v>100</v>
      </c>
      <c r="M24" s="17" t="s">
        <v>106</v>
      </c>
      <c r="N24" s="17" t="s">
        <v>101</v>
      </c>
      <c r="O24" s="17" t="s">
        <v>102</v>
      </c>
      <c r="P24" s="17" t="s">
        <v>103</v>
      </c>
      <c r="Q24" s="17" t="s">
        <v>104</v>
      </c>
      <c r="R24" s="18" t="s">
        <v>105</v>
      </c>
      <c r="S24" s="17" t="s">
        <v>115</v>
      </c>
      <c r="T24" s="17" t="s">
        <v>116</v>
      </c>
      <c r="U24" s="17" t="s">
        <v>117</v>
      </c>
      <c r="V24" s="17" t="s">
        <v>118</v>
      </c>
      <c r="W24" s="1"/>
      <c r="X24" s="1"/>
      <c r="Y24" s="1"/>
      <c r="Z24" s="1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37" ht="15.75" thickBot="1" x14ac:dyDescent="0.3">
      <c r="A25" t="s">
        <v>31</v>
      </c>
      <c r="B25">
        <v>100</v>
      </c>
      <c r="C25">
        <v>0.466059</v>
      </c>
      <c r="D25">
        <v>3.5226199999999999</v>
      </c>
      <c r="E25">
        <v>0.485541</v>
      </c>
      <c r="F25">
        <v>1669</v>
      </c>
      <c r="G25">
        <v>2214</v>
      </c>
      <c r="H25">
        <v>1791</v>
      </c>
      <c r="I25" s="1"/>
      <c r="J25" s="20"/>
      <c r="K25" t="s">
        <v>9</v>
      </c>
      <c r="L25">
        <v>100</v>
      </c>
      <c r="M25">
        <v>0.40900809999999999</v>
      </c>
      <c r="N25">
        <v>0.22228720000000002</v>
      </c>
      <c r="O25">
        <v>0.32098850000000001</v>
      </c>
      <c r="P25">
        <v>35.700000000000003</v>
      </c>
      <c r="Q25">
        <v>47.4</v>
      </c>
      <c r="R25">
        <v>38.299999999999997</v>
      </c>
      <c r="S25">
        <v>2</v>
      </c>
      <c r="T25">
        <v>-0.38826809113576316</v>
      </c>
      <c r="U25">
        <v>-0.65308554463081947</v>
      </c>
      <c r="V25">
        <v>-0.49351052671041556</v>
      </c>
      <c r="W25" s="1"/>
      <c r="X25" s="1"/>
      <c r="Y25" s="1"/>
      <c r="Z25" s="1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37" ht="15.75" thickBot="1" x14ac:dyDescent="0.3">
      <c r="A26" t="s">
        <v>32</v>
      </c>
      <c r="B26">
        <v>100</v>
      </c>
      <c r="C26">
        <v>0.487147</v>
      </c>
      <c r="D26">
        <v>4.7130700000000001</v>
      </c>
      <c r="E26">
        <v>0.43531500000000001</v>
      </c>
      <c r="F26">
        <v>2213</v>
      </c>
      <c r="G26">
        <v>2944</v>
      </c>
      <c r="H26">
        <v>2381</v>
      </c>
      <c r="I26" s="1"/>
      <c r="J26" s="20"/>
      <c r="K26" t="s">
        <v>94</v>
      </c>
      <c r="L26">
        <v>1000</v>
      </c>
      <c r="M26">
        <v>6.6619600000000005</v>
      </c>
      <c r="N26">
        <v>7.9040139999999992</v>
      </c>
      <c r="O26">
        <v>7.6271510000000005</v>
      </c>
      <c r="P26">
        <v>312.2</v>
      </c>
      <c r="Q26">
        <v>421</v>
      </c>
      <c r="R26">
        <v>325.7</v>
      </c>
      <c r="S26">
        <v>2.9999999999999996</v>
      </c>
      <c r="T26">
        <v>0.82360202075512368</v>
      </c>
      <c r="U26">
        <v>0.89784770082518917</v>
      </c>
      <c r="V26">
        <v>0.88236234450299378</v>
      </c>
      <c r="W26" s="1"/>
      <c r="X26" s="1"/>
      <c r="Y26" s="1"/>
      <c r="Z26" s="1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37" ht="15.75" thickBot="1" x14ac:dyDescent="0.3">
      <c r="A27" t="s">
        <v>33</v>
      </c>
      <c r="B27">
        <v>100</v>
      </c>
      <c r="C27">
        <v>0.47711999999999999</v>
      </c>
      <c r="D27">
        <v>5.2585499999999996</v>
      </c>
      <c r="E27">
        <v>0.38969599999999999</v>
      </c>
      <c r="F27">
        <v>2353</v>
      </c>
      <c r="G27">
        <v>3257</v>
      </c>
      <c r="H27">
        <v>2739</v>
      </c>
      <c r="I27" s="1"/>
      <c r="J27" s="20"/>
      <c r="K27" t="s">
        <v>96</v>
      </c>
      <c r="L27">
        <v>10000</v>
      </c>
      <c r="M27">
        <v>574.03909999999996</v>
      </c>
      <c r="N27">
        <v>761.46460000000002</v>
      </c>
      <c r="O27">
        <v>685.41470000000004</v>
      </c>
      <c r="P27">
        <v>3123.7</v>
      </c>
      <c r="Q27">
        <v>4214.1000000000004</v>
      </c>
      <c r="R27">
        <v>3253.5</v>
      </c>
      <c r="S27">
        <v>4</v>
      </c>
      <c r="T27">
        <v>2.7589414748647183</v>
      </c>
      <c r="U27">
        <v>2.8816497180699363</v>
      </c>
      <c r="V27">
        <v>2.8359534144510463</v>
      </c>
      <c r="W27" s="1"/>
      <c r="X27" s="1"/>
      <c r="Y27" s="1"/>
      <c r="Z27" s="1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spans="1:37" ht="15.75" thickBot="1" x14ac:dyDescent="0.3">
      <c r="A28" t="s">
        <v>34</v>
      </c>
      <c r="B28">
        <v>100</v>
      </c>
      <c r="C28">
        <v>0.47258600000000001</v>
      </c>
      <c r="D28">
        <v>7.2782200000000001</v>
      </c>
      <c r="E28">
        <v>0.49537599999999998</v>
      </c>
      <c r="F28">
        <v>3321</v>
      </c>
      <c r="G28">
        <v>4094</v>
      </c>
      <c r="H28">
        <v>3353</v>
      </c>
      <c r="I28" s="1"/>
      <c r="J28" s="20"/>
      <c r="W28" s="1"/>
      <c r="X28" s="1"/>
      <c r="Y28" s="1"/>
      <c r="Z28" s="1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spans="1:37" ht="15.75" thickBot="1" x14ac:dyDescent="0.3">
      <c r="A29" t="s">
        <v>35</v>
      </c>
      <c r="B29">
        <v>100</v>
      </c>
      <c r="C29">
        <v>0.46403100000000003</v>
      </c>
      <c r="D29">
        <v>7.77799</v>
      </c>
      <c r="E29">
        <v>0.54367100000000002</v>
      </c>
      <c r="F29">
        <v>3275</v>
      </c>
      <c r="G29">
        <v>4178</v>
      </c>
      <c r="H29">
        <v>3532</v>
      </c>
      <c r="I29" s="1"/>
      <c r="J29" s="20"/>
      <c r="W29" s="1"/>
      <c r="X29" s="1"/>
      <c r="Y29" s="1"/>
      <c r="Z29" s="1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spans="1:37" ht="15.75" thickBot="1" x14ac:dyDescent="0.3">
      <c r="A30" t="s">
        <v>36</v>
      </c>
      <c r="B30">
        <v>100</v>
      </c>
      <c r="C30">
        <v>0.43590299999999998</v>
      </c>
      <c r="D30">
        <v>8.8198399999999992</v>
      </c>
      <c r="E30">
        <v>0.514455</v>
      </c>
      <c r="F30">
        <v>3812</v>
      </c>
      <c r="G30">
        <v>4679</v>
      </c>
      <c r="H30">
        <v>4175</v>
      </c>
      <c r="I30" s="1"/>
      <c r="J30" s="20"/>
      <c r="W30" s="1"/>
      <c r="X30" s="1"/>
      <c r="Y30" s="1"/>
      <c r="Z30" s="1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 spans="1:37" ht="15.75" thickBot="1" x14ac:dyDescent="0.3">
      <c r="A31" t="s">
        <v>37</v>
      </c>
      <c r="B31">
        <v>100</v>
      </c>
      <c r="C31">
        <v>0.49054999999999999</v>
      </c>
      <c r="D31">
        <v>11.512600000000001</v>
      </c>
      <c r="E31">
        <v>0.63806099999999999</v>
      </c>
      <c r="F31">
        <v>4952</v>
      </c>
      <c r="G31">
        <v>6036</v>
      </c>
      <c r="H31">
        <v>5462</v>
      </c>
      <c r="I31" s="1"/>
      <c r="J31" s="20"/>
      <c r="W31" s="1"/>
      <c r="X31" s="1"/>
      <c r="Y31" s="1"/>
      <c r="Z31" s="1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spans="1:37" ht="15.75" thickBot="1" x14ac:dyDescent="0.3">
      <c r="A32" t="s">
        <v>38</v>
      </c>
      <c r="B32">
        <v>100</v>
      </c>
      <c r="C32">
        <v>0.43213299999999999</v>
      </c>
      <c r="D32">
        <v>12.8551</v>
      </c>
      <c r="E32">
        <v>0.44015199999999999</v>
      </c>
      <c r="F32">
        <v>5255</v>
      </c>
      <c r="G32">
        <v>6294</v>
      </c>
      <c r="H32">
        <v>5559</v>
      </c>
      <c r="I32" s="1"/>
      <c r="J32" s="20"/>
      <c r="K32" s="25" t="s">
        <v>100</v>
      </c>
      <c r="L32" s="25" t="s">
        <v>115</v>
      </c>
      <c r="M32" s="25" t="s">
        <v>123</v>
      </c>
      <c r="N32" s="25" t="s">
        <v>124</v>
      </c>
      <c r="O32" s="25" t="s">
        <v>125</v>
      </c>
      <c r="P32" s="25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3"/>
      <c r="AB32" s="39"/>
      <c r="AC32" s="39"/>
      <c r="AD32" s="39"/>
      <c r="AE32" s="39"/>
      <c r="AF32" s="39"/>
      <c r="AG32" s="39"/>
      <c r="AH32" s="39"/>
      <c r="AI32" s="39"/>
      <c r="AJ32" s="39"/>
      <c r="AK32" s="39"/>
    </row>
    <row r="33" spans="1:37" ht="15.75" thickBot="1" x14ac:dyDescent="0.3">
      <c r="A33" t="s">
        <v>39</v>
      </c>
      <c r="B33">
        <v>1000</v>
      </c>
      <c r="C33">
        <v>1.5209299999999999</v>
      </c>
      <c r="D33">
        <v>1.6030199999999999</v>
      </c>
      <c r="E33">
        <v>1.4735799999999999</v>
      </c>
      <c r="F33">
        <v>56</v>
      </c>
      <c r="G33">
        <v>93</v>
      </c>
      <c r="H33">
        <v>56</v>
      </c>
      <c r="I33" s="1"/>
      <c r="J33" s="20"/>
      <c r="K33" s="25">
        <v>100</v>
      </c>
      <c r="L33" s="25">
        <f>LOG(100)</f>
        <v>2</v>
      </c>
      <c r="M33" s="25">
        <f>T3</f>
        <v>-0.38826809113576316</v>
      </c>
      <c r="N33" s="25">
        <f>U3</f>
        <v>-0.65308554463081947</v>
      </c>
      <c r="O33" s="25">
        <f>V3</f>
        <v>-0.49351052671041556</v>
      </c>
      <c r="P33" s="25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3"/>
      <c r="AB33" s="39"/>
      <c r="AC33" s="39"/>
      <c r="AD33" s="39"/>
      <c r="AE33" s="39"/>
      <c r="AF33" s="39"/>
      <c r="AG33" s="39"/>
      <c r="AH33" s="39"/>
      <c r="AI33" s="39"/>
      <c r="AJ33" s="39"/>
      <c r="AK33" s="39"/>
    </row>
    <row r="34" spans="1:37" ht="15.75" thickBot="1" x14ac:dyDescent="0.3">
      <c r="A34" t="s">
        <v>40</v>
      </c>
      <c r="B34">
        <v>1000</v>
      </c>
      <c r="C34">
        <v>2.5901000000000001</v>
      </c>
      <c r="D34">
        <v>3.1741999999999999</v>
      </c>
      <c r="E34">
        <v>4.8954599999999999</v>
      </c>
      <c r="F34">
        <v>114</v>
      </c>
      <c r="G34">
        <v>179</v>
      </c>
      <c r="H34">
        <v>121</v>
      </c>
      <c r="I34" s="1"/>
      <c r="J34" s="20"/>
      <c r="K34" s="25">
        <v>1000</v>
      </c>
      <c r="L34" s="25">
        <f>LOG(1000)</f>
        <v>3</v>
      </c>
      <c r="M34" s="25">
        <f>T6</f>
        <v>0.82360202075512368</v>
      </c>
      <c r="N34" s="25">
        <f>U6</f>
        <v>0.89784770082518917</v>
      </c>
      <c r="O34" s="25">
        <f>V6</f>
        <v>0.88236234450299378</v>
      </c>
      <c r="P34" s="25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3"/>
      <c r="AB34" s="39"/>
      <c r="AC34" s="39"/>
      <c r="AD34" s="39"/>
      <c r="AE34" s="39"/>
      <c r="AF34" s="39"/>
      <c r="AG34" s="39"/>
      <c r="AH34" s="39"/>
      <c r="AI34" s="39"/>
      <c r="AJ34" s="39"/>
      <c r="AK34" s="39"/>
    </row>
    <row r="35" spans="1:37" ht="15.75" thickBot="1" x14ac:dyDescent="0.3">
      <c r="A35" t="s">
        <v>41</v>
      </c>
      <c r="B35">
        <v>1000</v>
      </c>
      <c r="C35">
        <v>4.5973199999999999</v>
      </c>
      <c r="D35">
        <v>4.5471000000000004</v>
      </c>
      <c r="E35">
        <v>4.92082</v>
      </c>
      <c r="F35">
        <v>169</v>
      </c>
      <c r="G35">
        <v>253</v>
      </c>
      <c r="H35">
        <v>183</v>
      </c>
      <c r="I35" s="1"/>
      <c r="J35" s="20"/>
      <c r="K35" s="25">
        <v>10000</v>
      </c>
      <c r="L35" s="25">
        <f>LOG(10000)</f>
        <v>4</v>
      </c>
      <c r="M35" s="25">
        <f>T9</f>
        <v>2.7589414748647183</v>
      </c>
      <c r="N35" s="25">
        <f>U9</f>
        <v>2.8816497180699363</v>
      </c>
      <c r="O35" s="25">
        <f>V9</f>
        <v>2.8359534144510463</v>
      </c>
      <c r="P35" s="25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3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spans="1:37" ht="15.75" thickBot="1" x14ac:dyDescent="0.3">
      <c r="A36" t="s">
        <v>42</v>
      </c>
      <c r="B36">
        <v>1000</v>
      </c>
      <c r="C36">
        <v>5.5843699999999998</v>
      </c>
      <c r="D36">
        <v>5.6962099999999998</v>
      </c>
      <c r="E36">
        <v>4.5210100000000004</v>
      </c>
      <c r="F36">
        <v>228</v>
      </c>
      <c r="G36">
        <v>334</v>
      </c>
      <c r="H36">
        <v>237</v>
      </c>
      <c r="I36" s="1"/>
      <c r="J36" s="20"/>
      <c r="K36" s="25"/>
      <c r="L36" s="25"/>
      <c r="M36" s="25"/>
      <c r="N36" s="25"/>
      <c r="O36" s="25"/>
      <c r="P36" s="25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3"/>
      <c r="AB36" s="39"/>
      <c r="AC36" s="39"/>
      <c r="AD36" s="39"/>
      <c r="AE36" s="39"/>
      <c r="AF36" s="39"/>
      <c r="AG36" s="39"/>
      <c r="AH36" s="39"/>
      <c r="AI36" s="39"/>
      <c r="AJ36" s="39"/>
      <c r="AK36" s="39"/>
    </row>
    <row r="37" spans="1:37" ht="15.75" thickBot="1" x14ac:dyDescent="0.3">
      <c r="A37" t="s">
        <v>43</v>
      </c>
      <c r="B37">
        <v>1000</v>
      </c>
      <c r="C37">
        <v>6.0767300000000004</v>
      </c>
      <c r="D37">
        <v>7.2095099999999999</v>
      </c>
      <c r="E37">
        <v>5.71326</v>
      </c>
      <c r="F37">
        <v>283</v>
      </c>
      <c r="G37">
        <v>395</v>
      </c>
      <c r="H37">
        <v>293</v>
      </c>
      <c r="I37" s="1"/>
      <c r="J37" s="20"/>
      <c r="K37" s="25"/>
      <c r="L37" s="25"/>
      <c r="M37" s="25"/>
      <c r="N37" s="25"/>
      <c r="O37" s="25"/>
      <c r="P37" s="25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3"/>
      <c r="AB37" s="39"/>
      <c r="AC37" s="39"/>
      <c r="AD37" s="39"/>
      <c r="AE37" s="39"/>
      <c r="AF37" s="39"/>
      <c r="AG37" s="39"/>
      <c r="AH37" s="39"/>
      <c r="AI37" s="39"/>
      <c r="AJ37" s="39"/>
      <c r="AK37" s="39"/>
    </row>
    <row r="38" spans="1:37" ht="15.75" thickBot="1" x14ac:dyDescent="0.3">
      <c r="A38" t="s">
        <v>44</v>
      </c>
      <c r="B38">
        <v>1000</v>
      </c>
      <c r="C38">
        <v>7.1572699999999996</v>
      </c>
      <c r="D38">
        <v>8.8395200000000003</v>
      </c>
      <c r="E38">
        <v>8.5275999999999996</v>
      </c>
      <c r="F38">
        <v>334</v>
      </c>
      <c r="G38">
        <v>449</v>
      </c>
      <c r="H38">
        <v>345</v>
      </c>
      <c r="I38" s="1"/>
      <c r="J38" s="20"/>
      <c r="K38" s="25"/>
      <c r="L38" s="25"/>
      <c r="M38" s="25"/>
      <c r="N38" s="25"/>
      <c r="O38" s="25"/>
      <c r="P38" s="25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3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1:37" ht="15.75" thickBot="1" x14ac:dyDescent="0.3">
      <c r="A39" t="s">
        <v>45</v>
      </c>
      <c r="B39">
        <v>1000</v>
      </c>
      <c r="C39">
        <v>9.3266100000000005</v>
      </c>
      <c r="D39">
        <v>9.8500800000000002</v>
      </c>
      <c r="E39">
        <v>9.1110799999999994</v>
      </c>
      <c r="F39">
        <v>393</v>
      </c>
      <c r="G39">
        <v>511</v>
      </c>
      <c r="H39">
        <v>408</v>
      </c>
      <c r="I39" s="1"/>
      <c r="J39" s="20"/>
      <c r="K39" s="25"/>
      <c r="L39" s="25"/>
      <c r="M39" s="25"/>
      <c r="N39" s="25"/>
      <c r="O39" s="25"/>
      <c r="P39" s="25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3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1:37" ht="15.75" thickBot="1" x14ac:dyDescent="0.3">
      <c r="A40" t="s">
        <v>46</v>
      </c>
      <c r="B40">
        <v>1000</v>
      </c>
      <c r="C40">
        <v>9.1637699999999995</v>
      </c>
      <c r="D40">
        <v>11.4513</v>
      </c>
      <c r="E40">
        <v>10.1638</v>
      </c>
      <c r="F40">
        <v>456</v>
      </c>
      <c r="G40">
        <v>602</v>
      </c>
      <c r="H40">
        <v>477</v>
      </c>
      <c r="I40" s="1"/>
      <c r="J40" s="20"/>
      <c r="K40" s="25"/>
      <c r="L40" s="25"/>
      <c r="M40" s="25"/>
      <c r="N40" s="25"/>
      <c r="O40" s="25"/>
      <c r="P40" s="25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3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ht="15.75" thickBot="1" x14ac:dyDescent="0.3">
      <c r="A41" t="s">
        <v>47</v>
      </c>
      <c r="B41">
        <v>1000</v>
      </c>
      <c r="C41">
        <v>10.2796</v>
      </c>
      <c r="D41">
        <v>12.5191</v>
      </c>
      <c r="E41">
        <v>12.322800000000001</v>
      </c>
      <c r="F41">
        <v>512</v>
      </c>
      <c r="G41">
        <v>662</v>
      </c>
      <c r="H41">
        <v>540</v>
      </c>
      <c r="I41" s="1"/>
      <c r="J41" s="20"/>
      <c r="K41" s="25"/>
      <c r="L41" s="25"/>
      <c r="M41" s="25"/>
      <c r="N41" s="25"/>
      <c r="O41" s="25"/>
      <c r="P41" s="25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3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ht="15.75" thickBot="1" x14ac:dyDescent="0.3">
      <c r="A42" t="s">
        <v>48</v>
      </c>
      <c r="B42">
        <v>1000</v>
      </c>
      <c r="C42">
        <v>10.322900000000001</v>
      </c>
      <c r="D42">
        <v>14.1501</v>
      </c>
      <c r="E42">
        <v>14.6221</v>
      </c>
      <c r="F42">
        <v>577</v>
      </c>
      <c r="G42">
        <v>732</v>
      </c>
      <c r="H42">
        <v>597</v>
      </c>
      <c r="I42" s="1"/>
      <c r="J42" s="20"/>
      <c r="K42" s="25"/>
      <c r="L42" s="25"/>
      <c r="M42" s="25"/>
      <c r="N42" s="25"/>
      <c r="O42" s="25"/>
      <c r="P42" s="2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3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ht="15.75" thickBot="1" x14ac:dyDescent="0.3">
      <c r="A43" t="s">
        <v>49</v>
      </c>
      <c r="B43">
        <v>1000</v>
      </c>
      <c r="C43">
        <v>7.3803799999999997</v>
      </c>
      <c r="D43">
        <v>12.2469</v>
      </c>
      <c r="E43">
        <v>7.3092699999999997</v>
      </c>
      <c r="F43">
        <v>541</v>
      </c>
      <c r="G43">
        <v>911</v>
      </c>
      <c r="H43">
        <v>587</v>
      </c>
      <c r="I43" s="1"/>
      <c r="J43" s="20"/>
      <c r="K43" s="25"/>
      <c r="L43" s="25"/>
      <c r="M43" s="25"/>
      <c r="N43" s="25"/>
      <c r="O43" s="25"/>
      <c r="P43" s="2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3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ht="15.75" thickBot="1" x14ac:dyDescent="0.3">
      <c r="A44" t="s">
        <v>50</v>
      </c>
      <c r="B44">
        <v>1000</v>
      </c>
      <c r="C44">
        <v>5.0963900000000004</v>
      </c>
      <c r="D44">
        <v>26.085100000000001</v>
      </c>
      <c r="E44">
        <v>7.2496099999999997</v>
      </c>
      <c r="F44">
        <v>1072</v>
      </c>
      <c r="G44">
        <v>1582</v>
      </c>
      <c r="H44">
        <v>1136</v>
      </c>
      <c r="I44" s="1"/>
      <c r="J44" s="20"/>
      <c r="K44" s="25"/>
      <c r="L44" s="25"/>
      <c r="M44" s="25"/>
      <c r="N44" s="25"/>
      <c r="O44" s="25"/>
      <c r="P44" s="2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3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ht="15.75" thickBot="1" x14ac:dyDescent="0.3">
      <c r="A45" t="s">
        <v>51</v>
      </c>
      <c r="B45">
        <v>1000</v>
      </c>
      <c r="C45">
        <v>6.0779500000000004</v>
      </c>
      <c r="D45">
        <v>36.639299999999999</v>
      </c>
      <c r="E45">
        <v>6.4286000000000003</v>
      </c>
      <c r="F45">
        <v>1547</v>
      </c>
      <c r="G45">
        <v>2176</v>
      </c>
      <c r="H45">
        <v>1674</v>
      </c>
      <c r="I45" s="1"/>
      <c r="J45" s="20"/>
      <c r="K45" s="25"/>
      <c r="L45" s="25"/>
      <c r="M45" s="25"/>
      <c r="N45" s="25"/>
      <c r="O45" s="25"/>
      <c r="P45" s="25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3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ht="15.75" thickBot="1" x14ac:dyDescent="0.3">
      <c r="A46" t="s">
        <v>52</v>
      </c>
      <c r="B46">
        <v>1000</v>
      </c>
      <c r="C46">
        <v>8.2043400000000002</v>
      </c>
      <c r="D46">
        <v>49.786299999999997</v>
      </c>
      <c r="E46">
        <v>7.3449200000000001</v>
      </c>
      <c r="F46">
        <v>2090</v>
      </c>
      <c r="G46">
        <v>2875</v>
      </c>
      <c r="H46">
        <v>2254</v>
      </c>
      <c r="I46" s="1"/>
      <c r="J46" s="20"/>
      <c r="K46" s="25"/>
      <c r="L46" s="25"/>
      <c r="M46" s="25"/>
      <c r="N46" s="25"/>
      <c r="O46" s="25"/>
      <c r="P46" s="25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3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ht="15.75" thickBot="1" x14ac:dyDescent="0.3">
      <c r="A47" t="s">
        <v>53</v>
      </c>
      <c r="B47">
        <v>1000</v>
      </c>
      <c r="C47">
        <v>6.6921499999999998</v>
      </c>
      <c r="D47">
        <v>63.216099999999997</v>
      </c>
      <c r="E47">
        <v>10.4513</v>
      </c>
      <c r="F47">
        <v>2618</v>
      </c>
      <c r="G47">
        <v>3445</v>
      </c>
      <c r="H47">
        <v>2829</v>
      </c>
      <c r="I47" s="1"/>
      <c r="J47" s="20"/>
      <c r="K47" s="25"/>
      <c r="L47" s="25"/>
      <c r="M47" s="25"/>
      <c r="N47" s="25"/>
      <c r="O47" s="25"/>
      <c r="P47" s="25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3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ht="15.75" thickBot="1" x14ac:dyDescent="0.3">
      <c r="A48" t="s">
        <v>54</v>
      </c>
      <c r="B48">
        <v>1000</v>
      </c>
      <c r="C48">
        <v>11.525499999999999</v>
      </c>
      <c r="D48">
        <v>75.938000000000002</v>
      </c>
      <c r="E48">
        <v>11.953200000000001</v>
      </c>
      <c r="F48">
        <v>3150</v>
      </c>
      <c r="G48">
        <v>4069</v>
      </c>
      <c r="H48">
        <v>3341</v>
      </c>
      <c r="I48" s="1"/>
      <c r="J48" s="20"/>
      <c r="K48" s="26"/>
      <c r="L48" s="26"/>
      <c r="M48" s="26"/>
      <c r="N48" s="26"/>
      <c r="O48" s="26"/>
      <c r="P48" s="26"/>
      <c r="Q48" s="33"/>
      <c r="R48" s="33"/>
      <c r="S48" s="32"/>
      <c r="T48" s="32"/>
      <c r="U48" s="32"/>
      <c r="V48" s="32"/>
      <c r="W48" s="32"/>
      <c r="X48" s="32"/>
      <c r="Y48" s="32"/>
      <c r="Z48" s="32"/>
      <c r="AA48" s="33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ht="15.75" thickBot="1" x14ac:dyDescent="0.3">
      <c r="A49" t="s">
        <v>55</v>
      </c>
      <c r="B49">
        <v>1000</v>
      </c>
      <c r="C49">
        <v>9.6351800000000001</v>
      </c>
      <c r="D49">
        <v>84.057400000000001</v>
      </c>
      <c r="E49">
        <v>12.803100000000001</v>
      </c>
      <c r="F49">
        <v>3553</v>
      </c>
      <c r="G49">
        <v>4519</v>
      </c>
      <c r="H49">
        <v>3833</v>
      </c>
      <c r="I49" s="1"/>
      <c r="J49" s="20"/>
      <c r="K49" s="26"/>
      <c r="L49" s="26"/>
      <c r="M49" s="26"/>
      <c r="N49" s="26"/>
      <c r="O49" s="26"/>
      <c r="P49" s="26"/>
      <c r="Q49" s="33"/>
      <c r="R49" s="33"/>
      <c r="S49" s="32"/>
      <c r="T49" s="32"/>
      <c r="U49" s="32"/>
      <c r="V49" s="32"/>
      <c r="W49" s="32"/>
      <c r="X49" s="32"/>
      <c r="Y49" s="32"/>
      <c r="Z49" s="32"/>
      <c r="AA49" s="33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ht="15.75" thickBot="1" x14ac:dyDescent="0.3">
      <c r="A50" t="s">
        <v>56</v>
      </c>
      <c r="B50">
        <v>1000</v>
      </c>
      <c r="C50">
        <v>9.3405000000000005</v>
      </c>
      <c r="D50">
        <v>101.99299999999999</v>
      </c>
      <c r="E50">
        <v>15.195</v>
      </c>
      <c r="F50">
        <v>4232</v>
      </c>
      <c r="G50">
        <v>5344</v>
      </c>
      <c r="H50">
        <v>4574</v>
      </c>
      <c r="I50" s="1"/>
      <c r="J50" s="20"/>
      <c r="K50" s="26"/>
      <c r="L50" s="26"/>
      <c r="M50" s="26"/>
      <c r="N50" s="26"/>
      <c r="O50" s="26"/>
      <c r="P50" s="26"/>
      <c r="Q50" s="33"/>
      <c r="R50" s="33"/>
      <c r="S50" s="32"/>
      <c r="T50" s="32"/>
      <c r="U50" s="32"/>
      <c r="V50" s="32"/>
      <c r="W50" s="32"/>
      <c r="X50" s="32"/>
      <c r="Y50" s="32"/>
      <c r="Z50" s="32"/>
      <c r="AA50" s="33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ht="15.75" thickBot="1" x14ac:dyDescent="0.3">
      <c r="A51" t="s">
        <v>57</v>
      </c>
      <c r="B51">
        <v>1000</v>
      </c>
      <c r="C51">
        <v>10.532999999999999</v>
      </c>
      <c r="D51">
        <v>115.91</v>
      </c>
      <c r="E51">
        <v>12.937200000000001</v>
      </c>
      <c r="F51">
        <v>4648</v>
      </c>
      <c r="G51">
        <v>5844</v>
      </c>
      <c r="H51">
        <v>5063</v>
      </c>
      <c r="I51" s="1"/>
      <c r="J51" s="20"/>
      <c r="K51" s="26"/>
      <c r="L51" s="26"/>
      <c r="M51" s="26"/>
      <c r="N51" s="26"/>
      <c r="O51" s="26"/>
      <c r="P51" s="26"/>
      <c r="Q51" s="33"/>
      <c r="R51" s="33"/>
      <c r="S51" s="32"/>
      <c r="T51" s="32"/>
      <c r="U51" s="32"/>
      <c r="V51" s="32"/>
      <c r="W51" s="32"/>
      <c r="X51" s="32"/>
      <c r="Y51" s="32"/>
      <c r="Z51" s="32"/>
      <c r="AA51" s="33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ht="15.75" thickBot="1" x14ac:dyDescent="0.3">
      <c r="A52" t="s">
        <v>58</v>
      </c>
      <c r="B52">
        <v>1000</v>
      </c>
      <c r="C52">
        <v>16.9148</v>
      </c>
      <c r="D52">
        <v>127.52</v>
      </c>
      <c r="E52">
        <v>11.6874</v>
      </c>
      <c r="F52">
        <v>5279</v>
      </c>
      <c r="G52">
        <v>6482</v>
      </c>
      <c r="H52">
        <v>5635</v>
      </c>
      <c r="I52" s="1"/>
      <c r="J52" s="20"/>
      <c r="Q52" s="33"/>
      <c r="R52" s="33"/>
      <c r="S52" s="32"/>
      <c r="T52" s="32"/>
      <c r="U52" s="32"/>
      <c r="V52" s="32"/>
      <c r="W52" s="32"/>
      <c r="X52" s="32"/>
      <c r="Y52" s="32"/>
      <c r="Z52" s="32"/>
      <c r="AA52" s="33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ht="15.75" thickBot="1" x14ac:dyDescent="0.3">
      <c r="A53" t="s">
        <v>59</v>
      </c>
      <c r="B53">
        <v>1000</v>
      </c>
      <c r="C53">
        <v>22.743200000000002</v>
      </c>
      <c r="D53">
        <v>117.919</v>
      </c>
      <c r="E53">
        <v>12.1591</v>
      </c>
      <c r="F53">
        <v>5637</v>
      </c>
      <c r="G53">
        <v>9122</v>
      </c>
      <c r="H53">
        <v>5939</v>
      </c>
      <c r="I53" s="1"/>
      <c r="J53" s="20"/>
      <c r="Q53" s="33"/>
      <c r="R53" s="33"/>
      <c r="S53" s="32"/>
      <c r="T53" s="32"/>
      <c r="U53" s="32"/>
      <c r="V53" s="32"/>
      <c r="W53" s="32"/>
      <c r="X53" s="32"/>
      <c r="Y53" s="32"/>
      <c r="Z53" s="32"/>
      <c r="AA53" s="33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ht="15.75" thickBot="1" x14ac:dyDescent="0.3">
      <c r="A54" t="s">
        <v>60</v>
      </c>
      <c r="B54">
        <v>1000</v>
      </c>
      <c r="C54">
        <v>36.162300000000002</v>
      </c>
      <c r="D54">
        <v>256.02499999999998</v>
      </c>
      <c r="E54">
        <v>39.158799999999999</v>
      </c>
      <c r="F54">
        <v>10474</v>
      </c>
      <c r="G54">
        <v>15825</v>
      </c>
      <c r="H54">
        <v>11851</v>
      </c>
      <c r="I54" s="1"/>
      <c r="J54" s="20"/>
      <c r="Q54" s="33"/>
      <c r="R54" s="33"/>
      <c r="S54" s="32"/>
      <c r="T54" s="32"/>
      <c r="U54" s="32"/>
      <c r="V54" s="32"/>
      <c r="W54" s="32"/>
      <c r="X54" s="32"/>
      <c r="Y54" s="32"/>
      <c r="Z54" s="32"/>
      <c r="AA54" s="33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ht="15.75" thickBot="1" x14ac:dyDescent="0.3">
      <c r="A55" t="s">
        <v>61</v>
      </c>
      <c r="B55">
        <v>1000</v>
      </c>
      <c r="C55">
        <v>32.423900000000003</v>
      </c>
      <c r="D55">
        <v>350.67599999999999</v>
      </c>
      <c r="E55">
        <v>39.806199999999997</v>
      </c>
      <c r="F55">
        <v>15276</v>
      </c>
      <c r="G55">
        <v>22002</v>
      </c>
      <c r="H55">
        <v>16261</v>
      </c>
      <c r="I55" s="1"/>
      <c r="J55" s="20"/>
      <c r="Q55" s="33"/>
      <c r="R55" s="33"/>
      <c r="S55" s="32"/>
      <c r="T55" s="32"/>
      <c r="U55" s="32"/>
      <c r="V55" s="32"/>
      <c r="W55" s="32"/>
      <c r="X55" s="32"/>
      <c r="Y55" s="32"/>
      <c r="Z55" s="32"/>
      <c r="AA55" s="33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ht="15.75" thickBot="1" x14ac:dyDescent="0.3">
      <c r="A56" t="s">
        <v>62</v>
      </c>
      <c r="B56">
        <v>1000</v>
      </c>
      <c r="C56">
        <v>35.210799999999999</v>
      </c>
      <c r="D56">
        <v>494.86900000000003</v>
      </c>
      <c r="E56">
        <v>22.838999999999999</v>
      </c>
      <c r="F56">
        <v>21122</v>
      </c>
      <c r="G56">
        <v>28887</v>
      </c>
      <c r="H56">
        <v>22729</v>
      </c>
      <c r="I56" s="1"/>
      <c r="J56" s="20"/>
      <c r="Q56" s="33"/>
      <c r="R56" s="33"/>
      <c r="S56" s="32"/>
      <c r="T56" s="32"/>
      <c r="U56" s="32"/>
      <c r="V56" s="32"/>
      <c r="W56" s="32"/>
      <c r="X56" s="32"/>
      <c r="Y56" s="32"/>
      <c r="Z56" s="32"/>
      <c r="AA56" s="33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ht="15.75" thickBot="1" x14ac:dyDescent="0.3">
      <c r="A57" t="s">
        <v>63</v>
      </c>
      <c r="B57">
        <v>1000</v>
      </c>
      <c r="C57">
        <v>30.832000000000001</v>
      </c>
      <c r="D57">
        <v>612.83000000000004</v>
      </c>
      <c r="E57">
        <v>18.084199999999999</v>
      </c>
      <c r="F57">
        <v>25613</v>
      </c>
      <c r="G57">
        <v>34207</v>
      </c>
      <c r="H57">
        <v>28439</v>
      </c>
      <c r="I57" s="1"/>
      <c r="J57" s="20"/>
      <c r="Q57" s="33"/>
      <c r="R57" s="33"/>
      <c r="S57" s="32"/>
      <c r="T57" s="32"/>
      <c r="U57" s="32"/>
      <c r="V57" s="32"/>
      <c r="W57" s="32"/>
      <c r="X57" s="32"/>
      <c r="Y57" s="32"/>
      <c r="Z57" s="32"/>
      <c r="AA57" s="33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ht="15.75" thickBot="1" x14ac:dyDescent="0.3">
      <c r="A58" t="s">
        <v>64</v>
      </c>
      <c r="B58">
        <v>1000</v>
      </c>
      <c r="C58">
        <v>36.508099999999999</v>
      </c>
      <c r="D58">
        <v>732.70699999999999</v>
      </c>
      <c r="E58">
        <v>40.173000000000002</v>
      </c>
      <c r="F58">
        <v>30870</v>
      </c>
      <c r="G58">
        <v>40415</v>
      </c>
      <c r="H58">
        <v>33965</v>
      </c>
      <c r="I58" s="1"/>
      <c r="J58" s="21"/>
      <c r="Q58" s="33"/>
      <c r="R58" s="33"/>
      <c r="S58" s="32"/>
      <c r="T58" s="32"/>
      <c r="U58" s="32"/>
      <c r="V58" s="32"/>
      <c r="W58" s="32"/>
      <c r="X58" s="32"/>
      <c r="Y58" s="32"/>
      <c r="Z58" s="32"/>
      <c r="AA58" s="33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ht="15.75" thickBot="1" x14ac:dyDescent="0.3">
      <c r="A59" t="s">
        <v>65</v>
      </c>
      <c r="B59">
        <v>1000</v>
      </c>
      <c r="C59">
        <v>36.579700000000003</v>
      </c>
      <c r="D59">
        <v>833.51800000000003</v>
      </c>
      <c r="E59">
        <v>11.402100000000001</v>
      </c>
      <c r="F59">
        <v>35564</v>
      </c>
      <c r="G59">
        <v>45548</v>
      </c>
      <c r="H59">
        <v>37786</v>
      </c>
      <c r="I59" s="1"/>
      <c r="J59" s="19">
        <v>100</v>
      </c>
      <c r="K59" s="1" t="s">
        <v>120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ht="39.75" thickBot="1" x14ac:dyDescent="0.3">
      <c r="A60" t="s">
        <v>66</v>
      </c>
      <c r="B60">
        <v>1000</v>
      </c>
      <c r="C60">
        <v>31.665700000000001</v>
      </c>
      <c r="D60">
        <v>939.64300000000003</v>
      </c>
      <c r="E60">
        <v>30.802</v>
      </c>
      <c r="F60">
        <v>39387</v>
      </c>
      <c r="G60">
        <v>50102</v>
      </c>
      <c r="H60">
        <v>42092</v>
      </c>
      <c r="I60" s="1"/>
      <c r="J60" s="20"/>
      <c r="K60" s="17" t="s">
        <v>99</v>
      </c>
      <c r="L60" s="17" t="s">
        <v>100</v>
      </c>
      <c r="M60" s="17" t="s">
        <v>106</v>
      </c>
      <c r="N60" s="17" t="s">
        <v>101</v>
      </c>
      <c r="O60" s="17" t="s">
        <v>102</v>
      </c>
      <c r="P60" s="17" t="s">
        <v>103</v>
      </c>
      <c r="Q60" s="17" t="s">
        <v>104</v>
      </c>
      <c r="R60" s="18" t="s">
        <v>105</v>
      </c>
      <c r="S60" s="17" t="s">
        <v>115</v>
      </c>
      <c r="T60" s="17" t="s">
        <v>116</v>
      </c>
      <c r="U60" s="17" t="s">
        <v>117</v>
      </c>
      <c r="V60" s="17" t="s">
        <v>118</v>
      </c>
      <c r="W60" s="1"/>
      <c r="X60" s="1"/>
      <c r="Y60" s="1"/>
      <c r="Z60" s="1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ht="15.75" thickBot="1" x14ac:dyDescent="0.3">
      <c r="A61" t="s">
        <v>67</v>
      </c>
      <c r="B61">
        <v>1000</v>
      </c>
      <c r="C61">
        <v>34.644399999999997</v>
      </c>
      <c r="D61">
        <v>1114.8</v>
      </c>
      <c r="E61">
        <v>40.217500000000001</v>
      </c>
      <c r="F61">
        <v>46888</v>
      </c>
      <c r="G61">
        <v>57428</v>
      </c>
      <c r="H61">
        <v>50147</v>
      </c>
      <c r="I61" s="1"/>
      <c r="J61" s="20"/>
      <c r="K61" t="s">
        <v>91</v>
      </c>
      <c r="L61">
        <v>100</v>
      </c>
      <c r="M61">
        <v>0.41098410000000002</v>
      </c>
      <c r="N61">
        <v>0.73508630000000008</v>
      </c>
      <c r="O61">
        <v>0.39847880000000002</v>
      </c>
      <c r="P61">
        <v>307.5</v>
      </c>
      <c r="Q61">
        <v>378</v>
      </c>
      <c r="R61" s="1">
        <v>326.7</v>
      </c>
      <c r="S61" s="1">
        <v>2</v>
      </c>
      <c r="T61" s="1">
        <v>-0.38617497962231284</v>
      </c>
      <c r="U61" s="1">
        <v>-0.13366167123740139</v>
      </c>
      <c r="V61" s="1">
        <v>-0.3995947791309305</v>
      </c>
      <c r="W61" s="1"/>
      <c r="X61" s="1"/>
      <c r="Y61" s="1"/>
      <c r="Z61" s="1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ht="15.75" thickBot="1" x14ac:dyDescent="0.3">
      <c r="A62" t="s">
        <v>68</v>
      </c>
      <c r="B62">
        <v>1000</v>
      </c>
      <c r="C62">
        <v>34.900399999999998</v>
      </c>
      <c r="D62">
        <v>1208.55</v>
      </c>
      <c r="E62">
        <v>38.066800000000001</v>
      </c>
      <c r="F62">
        <v>50629</v>
      </c>
      <c r="G62">
        <v>61155</v>
      </c>
      <c r="H62">
        <v>54002</v>
      </c>
      <c r="I62" s="1"/>
      <c r="J62" s="20"/>
      <c r="K62" t="s">
        <v>93</v>
      </c>
      <c r="L62">
        <v>1000</v>
      </c>
      <c r="M62">
        <v>9.1400189999999988</v>
      </c>
      <c r="N62">
        <v>69.339210000000008</v>
      </c>
      <c r="O62">
        <v>10.33596</v>
      </c>
      <c r="P62">
        <v>2873</v>
      </c>
      <c r="Q62">
        <v>3724.7</v>
      </c>
      <c r="R62" s="1">
        <v>3092.6</v>
      </c>
      <c r="S62" s="1">
        <v>2.9999999999999996</v>
      </c>
      <c r="T62" s="1">
        <v>0.96094709853323834</v>
      </c>
      <c r="U62" s="1">
        <v>1.8409788893164094</v>
      </c>
      <c r="V62" s="1">
        <v>1.0143508199415574</v>
      </c>
      <c r="W62" s="1"/>
      <c r="X62" s="1"/>
      <c r="Y62" s="1"/>
      <c r="Z62" s="1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ht="15.75" thickBot="1" x14ac:dyDescent="0.3">
      <c r="A63" t="s">
        <v>69</v>
      </c>
      <c r="B63">
        <v>10000</v>
      </c>
      <c r="C63">
        <v>124.211</v>
      </c>
      <c r="D63">
        <v>147.14400000000001</v>
      </c>
      <c r="E63">
        <v>117.04</v>
      </c>
      <c r="F63">
        <v>564</v>
      </c>
      <c r="G63">
        <v>978</v>
      </c>
      <c r="H63">
        <v>576</v>
      </c>
      <c r="I63" s="1"/>
      <c r="J63" s="20"/>
      <c r="K63" t="s">
        <v>97</v>
      </c>
      <c r="L63">
        <v>10000</v>
      </c>
      <c r="M63">
        <v>496.79970000000003</v>
      </c>
      <c r="N63">
        <v>6872.3389999999999</v>
      </c>
      <c r="O63">
        <v>625.20579999999995</v>
      </c>
      <c r="P63">
        <v>28601.599999999999</v>
      </c>
      <c r="Q63">
        <v>37300.699999999997</v>
      </c>
      <c r="R63" s="1">
        <v>30845.200000000001</v>
      </c>
      <c r="S63" s="1">
        <v>4</v>
      </c>
      <c r="T63" s="1">
        <v>2.6961813249133226</v>
      </c>
      <c r="U63" s="1">
        <v>3.8371045743095231</v>
      </c>
      <c r="V63" s="1">
        <v>2.7960229982919849</v>
      </c>
      <c r="W63" s="1"/>
      <c r="X63" s="1"/>
      <c r="Y63" s="1"/>
      <c r="Z63" s="1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ht="15.75" thickBot="1" x14ac:dyDescent="0.3">
      <c r="A64" t="s">
        <v>70</v>
      </c>
      <c r="B64">
        <v>10000</v>
      </c>
      <c r="C64">
        <v>225.89500000000001</v>
      </c>
      <c r="D64">
        <v>279.10399999999998</v>
      </c>
      <c r="E64">
        <v>247.62200000000001</v>
      </c>
      <c r="F64">
        <v>1136</v>
      </c>
      <c r="G64">
        <v>1777</v>
      </c>
      <c r="H64">
        <v>1183</v>
      </c>
      <c r="I64" s="1"/>
      <c r="J64" s="20"/>
      <c r="Q64" s="33"/>
      <c r="R64" s="32"/>
      <c r="S64" s="32"/>
      <c r="T64" s="32"/>
      <c r="U64" s="32"/>
      <c r="V64" s="32"/>
      <c r="W64" s="32"/>
      <c r="X64" s="32"/>
      <c r="Y64" s="32"/>
      <c r="Z64" s="32"/>
      <c r="AA64" s="33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ht="15.75" thickBot="1" x14ac:dyDescent="0.3">
      <c r="A65" t="s">
        <v>71</v>
      </c>
      <c r="B65">
        <v>10000</v>
      </c>
      <c r="C65">
        <v>337.97800000000001</v>
      </c>
      <c r="D65">
        <v>409.36399999999998</v>
      </c>
      <c r="E65">
        <v>361.68400000000003</v>
      </c>
      <c r="F65">
        <v>1696</v>
      </c>
      <c r="G65">
        <v>2546</v>
      </c>
      <c r="H65">
        <v>1779</v>
      </c>
      <c r="I65" s="1"/>
      <c r="J65" s="20"/>
      <c r="Q65" s="33"/>
      <c r="R65" s="32"/>
      <c r="S65" s="32"/>
      <c r="T65" s="32"/>
      <c r="U65" s="32"/>
      <c r="V65" s="32"/>
      <c r="W65" s="32"/>
      <c r="X65" s="32"/>
      <c r="Y65" s="32"/>
      <c r="Z65" s="32"/>
      <c r="AA65" s="33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ht="15.75" thickBot="1" x14ac:dyDescent="0.3">
      <c r="A66" t="s">
        <v>72</v>
      </c>
      <c r="B66">
        <v>10000</v>
      </c>
      <c r="C66">
        <v>446.62</v>
      </c>
      <c r="D66">
        <v>562.56100000000004</v>
      </c>
      <c r="E66">
        <v>549.42200000000003</v>
      </c>
      <c r="F66">
        <v>2268</v>
      </c>
      <c r="G66">
        <v>3245</v>
      </c>
      <c r="H66">
        <v>2355</v>
      </c>
      <c r="I66" s="1"/>
      <c r="J66" s="20"/>
      <c r="Q66" s="33"/>
      <c r="R66" s="32"/>
      <c r="S66" s="32"/>
      <c r="T66" s="32"/>
      <c r="U66" s="32"/>
      <c r="V66" s="32"/>
      <c r="W66" s="32"/>
      <c r="X66" s="32"/>
      <c r="Y66" s="32"/>
      <c r="Z66" s="32"/>
      <c r="AA66" s="33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ht="15.75" thickBot="1" x14ac:dyDescent="0.3">
      <c r="A67" t="s">
        <v>73</v>
      </c>
      <c r="B67">
        <v>10000</v>
      </c>
      <c r="C67">
        <v>518.42899999999997</v>
      </c>
      <c r="D67">
        <v>684.572</v>
      </c>
      <c r="E67">
        <v>587.07399999999996</v>
      </c>
      <c r="F67">
        <v>2845</v>
      </c>
      <c r="G67">
        <v>3928</v>
      </c>
      <c r="H67">
        <v>2951</v>
      </c>
      <c r="I67" s="1"/>
      <c r="J67" s="20"/>
      <c r="Q67" s="33"/>
      <c r="R67" s="32"/>
      <c r="S67" s="32"/>
      <c r="T67" s="32"/>
      <c r="U67" s="32"/>
      <c r="V67" s="32"/>
      <c r="W67" s="32"/>
      <c r="X67" s="32"/>
      <c r="Y67" s="32"/>
      <c r="Z67" s="32"/>
      <c r="AA67" s="33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ht="15.75" thickBot="1" x14ac:dyDescent="0.3">
      <c r="A68" t="s">
        <v>74</v>
      </c>
      <c r="B68">
        <v>10000</v>
      </c>
      <c r="C68">
        <v>635.27800000000002</v>
      </c>
      <c r="D68">
        <v>840.58799999999997</v>
      </c>
      <c r="E68">
        <v>748.10500000000002</v>
      </c>
      <c r="F68">
        <v>3439</v>
      </c>
      <c r="G68">
        <v>4641</v>
      </c>
      <c r="H68">
        <v>3590</v>
      </c>
      <c r="I68" s="1"/>
      <c r="J68" s="20"/>
      <c r="Q68" s="33"/>
      <c r="R68" s="32"/>
      <c r="S68" s="32"/>
      <c r="T68" s="32"/>
      <c r="U68" s="32"/>
      <c r="V68" s="32"/>
      <c r="W68" s="32"/>
      <c r="X68" s="32"/>
      <c r="Y68" s="32"/>
      <c r="Z68" s="32"/>
      <c r="AA68" s="33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ht="15.75" thickBot="1" x14ac:dyDescent="0.3">
      <c r="A69" t="s">
        <v>75</v>
      </c>
      <c r="B69">
        <v>10000</v>
      </c>
      <c r="C69">
        <v>726.97299999999996</v>
      </c>
      <c r="D69">
        <v>966.673</v>
      </c>
      <c r="E69">
        <v>892.08600000000001</v>
      </c>
      <c r="F69">
        <v>3984</v>
      </c>
      <c r="G69">
        <v>5274</v>
      </c>
      <c r="H69">
        <v>4155</v>
      </c>
      <c r="I69" s="1"/>
      <c r="J69" s="20"/>
      <c r="Q69" s="33"/>
      <c r="R69" s="32"/>
      <c r="S69" s="32"/>
      <c r="T69" s="32"/>
      <c r="U69" s="32"/>
      <c r="V69" s="32"/>
      <c r="W69" s="32"/>
      <c r="X69" s="32"/>
      <c r="Y69" s="32"/>
      <c r="Z69" s="32"/>
      <c r="AA69" s="33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ht="15.75" thickBot="1" x14ac:dyDescent="0.3">
      <c r="A70" t="s">
        <v>76</v>
      </c>
      <c r="B70">
        <v>10000</v>
      </c>
      <c r="C70">
        <v>821.01300000000003</v>
      </c>
      <c r="D70">
        <v>1104.6300000000001</v>
      </c>
      <c r="E70">
        <v>948.69399999999996</v>
      </c>
      <c r="F70">
        <v>4556</v>
      </c>
      <c r="G70">
        <v>5940</v>
      </c>
      <c r="H70">
        <v>4750</v>
      </c>
      <c r="I70" s="1"/>
      <c r="J70" s="20"/>
      <c r="Q70" s="33"/>
      <c r="R70" s="32"/>
      <c r="S70" s="32"/>
      <c r="T70" s="32"/>
      <c r="U70" s="32"/>
      <c r="V70" s="32"/>
      <c r="W70" s="32"/>
      <c r="X70" s="32"/>
      <c r="Y70" s="32"/>
      <c r="Z70" s="32"/>
      <c r="AA70" s="33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ht="15.75" thickBot="1" x14ac:dyDescent="0.3">
      <c r="A71" t="s">
        <v>77</v>
      </c>
      <c r="B71">
        <v>10000</v>
      </c>
      <c r="C71">
        <v>891.96400000000006</v>
      </c>
      <c r="D71">
        <v>1240</v>
      </c>
      <c r="E71">
        <v>1092.07</v>
      </c>
      <c r="F71">
        <v>5108</v>
      </c>
      <c r="G71">
        <v>6592</v>
      </c>
      <c r="H71">
        <v>5303</v>
      </c>
      <c r="I71" s="1"/>
      <c r="J71" s="20"/>
      <c r="K71" s="25" t="s">
        <v>100</v>
      </c>
      <c r="L71" s="25" t="s">
        <v>115</v>
      </c>
      <c r="M71" s="25" t="s">
        <v>123</v>
      </c>
      <c r="N71" s="25" t="s">
        <v>124</v>
      </c>
      <c r="O71" s="25" t="s">
        <v>125</v>
      </c>
      <c r="P71" s="25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3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ht="15.75" thickBot="1" x14ac:dyDescent="0.3">
      <c r="A72" t="s">
        <v>78</v>
      </c>
      <c r="B72">
        <v>10000</v>
      </c>
      <c r="C72">
        <v>1012.03</v>
      </c>
      <c r="D72">
        <v>1380.01</v>
      </c>
      <c r="E72">
        <v>1310.3499999999999</v>
      </c>
      <c r="F72">
        <v>5641</v>
      </c>
      <c r="G72">
        <v>7220</v>
      </c>
      <c r="H72">
        <v>5893</v>
      </c>
      <c r="I72" s="1"/>
      <c r="J72" s="20"/>
      <c r="K72" s="25">
        <v>100</v>
      </c>
      <c r="L72" s="25">
        <f>LOG(100)</f>
        <v>2</v>
      </c>
      <c r="M72" s="25">
        <f>T4</f>
        <v>-0.38617497962231284</v>
      </c>
      <c r="N72" s="25">
        <f>U4</f>
        <v>-0.13366167123740139</v>
      </c>
      <c r="O72" s="25">
        <f>V4</f>
        <v>-0.3995947791309305</v>
      </c>
      <c r="P72" s="25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3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spans="1:37" ht="15.75" thickBot="1" x14ac:dyDescent="0.3">
      <c r="A73" t="s">
        <v>79</v>
      </c>
      <c r="B73">
        <v>10000</v>
      </c>
      <c r="C73">
        <v>117.3</v>
      </c>
      <c r="D73">
        <v>1247.6199999999999</v>
      </c>
      <c r="E73">
        <v>112.744</v>
      </c>
      <c r="F73">
        <v>5208</v>
      </c>
      <c r="G73">
        <v>9207</v>
      </c>
      <c r="H73">
        <v>5569</v>
      </c>
      <c r="I73" s="1"/>
      <c r="J73" s="20"/>
      <c r="K73" s="25">
        <v>1000</v>
      </c>
      <c r="L73" s="25">
        <f>LOG(1000)</f>
        <v>3</v>
      </c>
      <c r="M73" s="25">
        <f>T7</f>
        <v>0.96094709853323834</v>
      </c>
      <c r="N73" s="25">
        <f>U7</f>
        <v>1.8409788893164094</v>
      </c>
      <c r="O73" s="25">
        <f>V7</f>
        <v>1.0143508199415574</v>
      </c>
      <c r="P73" s="25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3"/>
      <c r="AB73" s="39"/>
      <c r="AC73" s="39"/>
      <c r="AD73" s="39"/>
      <c r="AE73" s="39"/>
      <c r="AF73" s="39"/>
      <c r="AG73" s="39"/>
      <c r="AH73" s="39"/>
      <c r="AI73" s="39"/>
      <c r="AJ73" s="39"/>
      <c r="AK73" s="39"/>
    </row>
    <row r="74" spans="1:37" ht="15.75" thickBot="1" x14ac:dyDescent="0.3">
      <c r="A74" t="s">
        <v>80</v>
      </c>
      <c r="B74">
        <v>10000</v>
      </c>
      <c r="C74">
        <v>224.46299999999999</v>
      </c>
      <c r="D74">
        <v>2456.9299999999998</v>
      </c>
      <c r="E74">
        <v>245.66800000000001</v>
      </c>
      <c r="F74">
        <v>10348</v>
      </c>
      <c r="G74">
        <v>16015</v>
      </c>
      <c r="H74">
        <v>11066</v>
      </c>
      <c r="I74" s="1"/>
      <c r="J74" s="20"/>
      <c r="K74" s="25">
        <v>10000</v>
      </c>
      <c r="L74" s="25">
        <f>LOG(10000)</f>
        <v>4</v>
      </c>
      <c r="M74" s="25">
        <f>T10</f>
        <v>2.6961813249133226</v>
      </c>
      <c r="N74" s="25">
        <f>U10</f>
        <v>3.8371045743095231</v>
      </c>
      <c r="O74" s="25">
        <f>V10</f>
        <v>2.7960229982919849</v>
      </c>
      <c r="P74" s="25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3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spans="1:37" ht="15.75" thickBot="1" x14ac:dyDescent="0.3">
      <c r="A75" t="s">
        <v>81</v>
      </c>
      <c r="B75">
        <v>10000</v>
      </c>
      <c r="C75">
        <v>310.56200000000001</v>
      </c>
      <c r="D75">
        <v>3708.52</v>
      </c>
      <c r="E75">
        <v>415.387</v>
      </c>
      <c r="F75">
        <v>15457</v>
      </c>
      <c r="G75">
        <v>22303</v>
      </c>
      <c r="H75">
        <v>16877</v>
      </c>
      <c r="I75" s="1"/>
      <c r="J75" s="20"/>
      <c r="K75" s="25"/>
      <c r="L75" s="25"/>
      <c r="M75" s="25"/>
      <c r="N75" s="25"/>
      <c r="O75" s="25"/>
      <c r="P75" s="25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3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spans="1:37" ht="15.75" thickBot="1" x14ac:dyDescent="0.3">
      <c r="A76" t="s">
        <v>82</v>
      </c>
      <c r="B76">
        <v>10000</v>
      </c>
      <c r="C76">
        <v>400.7</v>
      </c>
      <c r="D76">
        <v>4992.3500000000004</v>
      </c>
      <c r="E76">
        <v>493.05700000000002</v>
      </c>
      <c r="F76">
        <v>20774</v>
      </c>
      <c r="G76">
        <v>28490</v>
      </c>
      <c r="H76">
        <v>22597</v>
      </c>
      <c r="I76" s="1"/>
      <c r="J76" s="20"/>
      <c r="K76" s="25"/>
      <c r="L76" s="25"/>
      <c r="M76" s="25"/>
      <c r="N76" s="25"/>
      <c r="O76" s="25"/>
      <c r="P76" s="25"/>
      <c r="Q76" s="36"/>
      <c r="R76" s="36"/>
      <c r="S76" s="36"/>
      <c r="T76" s="36"/>
      <c r="U76" s="36"/>
      <c r="V76" s="32"/>
      <c r="W76" s="32"/>
      <c r="X76" s="32"/>
      <c r="Y76" s="32"/>
      <c r="Z76" s="32"/>
      <c r="AA76" s="33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spans="1:37" ht="15.75" thickBot="1" x14ac:dyDescent="0.3">
      <c r="A77" t="s">
        <v>83</v>
      </c>
      <c r="B77">
        <v>10000</v>
      </c>
      <c r="C77">
        <v>460.49200000000002</v>
      </c>
      <c r="D77">
        <v>6141.61</v>
      </c>
      <c r="E77">
        <v>575.56399999999996</v>
      </c>
      <c r="F77">
        <v>25808</v>
      </c>
      <c r="G77">
        <v>34823</v>
      </c>
      <c r="H77">
        <v>28078</v>
      </c>
      <c r="I77" s="1"/>
      <c r="J77" s="20"/>
      <c r="K77" s="25"/>
      <c r="L77" s="25"/>
      <c r="M77" s="25"/>
      <c r="N77" s="25"/>
      <c r="O77" s="25"/>
      <c r="P77" s="34"/>
      <c r="Q77" s="37"/>
      <c r="R77" s="37"/>
      <c r="S77" s="37"/>
      <c r="T77" s="37"/>
      <c r="U77" s="37"/>
      <c r="V77" s="35"/>
      <c r="W77" s="32"/>
      <c r="X77" s="32"/>
      <c r="Y77" s="32"/>
      <c r="Z77" s="32"/>
      <c r="AA77" s="33"/>
      <c r="AB77" s="39"/>
      <c r="AC77" s="39"/>
      <c r="AD77" s="39"/>
      <c r="AE77" s="39"/>
      <c r="AF77" s="39"/>
      <c r="AG77" s="39"/>
      <c r="AH77" s="39"/>
      <c r="AI77" s="39"/>
      <c r="AJ77" s="39"/>
      <c r="AK77" s="39"/>
    </row>
    <row r="78" spans="1:37" ht="15.75" thickBot="1" x14ac:dyDescent="0.3">
      <c r="A78" t="s">
        <v>84</v>
      </c>
      <c r="B78">
        <v>10000</v>
      </c>
      <c r="C78">
        <v>527.50199999999995</v>
      </c>
      <c r="D78">
        <v>7536.03</v>
      </c>
      <c r="E78">
        <v>666.73299999999995</v>
      </c>
      <c r="F78">
        <v>31369</v>
      </c>
      <c r="G78">
        <v>40697</v>
      </c>
      <c r="H78">
        <v>33912</v>
      </c>
      <c r="I78" s="1"/>
      <c r="J78" s="20"/>
      <c r="K78" s="25"/>
      <c r="L78" s="25"/>
      <c r="M78" s="25"/>
      <c r="N78" s="25"/>
      <c r="O78" s="25"/>
      <c r="P78" s="34"/>
      <c r="Q78" s="37"/>
      <c r="R78" s="38"/>
      <c r="S78" s="38"/>
      <c r="T78" s="38"/>
      <c r="U78" s="37"/>
      <c r="V78" s="35"/>
      <c r="W78" s="32"/>
      <c r="X78" s="32"/>
      <c r="Y78" s="32"/>
      <c r="Z78" s="32"/>
      <c r="AA78" s="33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spans="1:37" ht="15.75" thickBot="1" x14ac:dyDescent="0.3">
      <c r="A79" t="s">
        <v>85</v>
      </c>
      <c r="B79">
        <v>10000</v>
      </c>
      <c r="C79">
        <v>611.73800000000006</v>
      </c>
      <c r="D79">
        <v>8787.18</v>
      </c>
      <c r="E79">
        <v>854.74099999999999</v>
      </c>
      <c r="F79">
        <v>36273</v>
      </c>
      <c r="G79">
        <v>46503</v>
      </c>
      <c r="H79">
        <v>39182</v>
      </c>
      <c r="I79" s="1"/>
      <c r="J79" s="20"/>
      <c r="K79" s="25"/>
      <c r="L79" s="25"/>
      <c r="M79" s="25"/>
      <c r="N79" s="25"/>
      <c r="O79" s="25"/>
      <c r="P79" s="34"/>
      <c r="Q79" s="37"/>
      <c r="R79" s="38"/>
      <c r="S79" s="38"/>
      <c r="T79" s="38"/>
      <c r="U79" s="37"/>
      <c r="V79" s="35"/>
      <c r="W79" s="32"/>
      <c r="X79" s="32"/>
      <c r="Y79" s="32"/>
      <c r="Z79" s="32"/>
      <c r="AA79" s="33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spans="1:37" ht="15.75" thickBot="1" x14ac:dyDescent="0.3">
      <c r="A80" t="s">
        <v>86</v>
      </c>
      <c r="B80">
        <v>10000</v>
      </c>
      <c r="C80">
        <v>686.18100000000004</v>
      </c>
      <c r="D80">
        <v>9888.4500000000007</v>
      </c>
      <c r="E80">
        <v>848.76700000000005</v>
      </c>
      <c r="F80">
        <v>41320</v>
      </c>
      <c r="G80">
        <v>52101</v>
      </c>
      <c r="H80">
        <v>44333</v>
      </c>
      <c r="I80" s="1"/>
      <c r="J80" s="20"/>
      <c r="K80" s="25"/>
      <c r="L80" s="25"/>
      <c r="M80" s="25"/>
      <c r="N80" s="25"/>
      <c r="O80" s="25"/>
      <c r="P80" s="34"/>
      <c r="Q80" s="37"/>
      <c r="R80" s="38"/>
      <c r="S80" s="38"/>
      <c r="T80" s="38"/>
      <c r="U80" s="37"/>
      <c r="V80" s="35"/>
      <c r="W80" s="32"/>
      <c r="X80" s="32"/>
      <c r="Y80" s="32"/>
      <c r="Z80" s="32"/>
      <c r="AA80" s="33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spans="1:37" ht="15.75" thickBot="1" x14ac:dyDescent="0.3">
      <c r="A81" t="s">
        <v>87</v>
      </c>
      <c r="B81">
        <v>10000</v>
      </c>
      <c r="C81">
        <v>782.21</v>
      </c>
      <c r="D81">
        <v>11315.2</v>
      </c>
      <c r="E81">
        <v>989.947</v>
      </c>
      <c r="F81">
        <v>47145</v>
      </c>
      <c r="G81">
        <v>58601</v>
      </c>
      <c r="H81">
        <v>50700</v>
      </c>
      <c r="I81" s="1"/>
      <c r="J81" s="20"/>
      <c r="K81" s="25"/>
      <c r="L81" s="25"/>
      <c r="M81" s="25"/>
      <c r="N81" s="25"/>
      <c r="O81" s="25"/>
      <c r="P81" s="34"/>
      <c r="Q81" s="37"/>
      <c r="R81" s="38"/>
      <c r="S81" s="38"/>
      <c r="T81" s="38"/>
      <c r="U81" s="37"/>
      <c r="V81" s="35"/>
      <c r="W81" s="32"/>
      <c r="X81" s="32"/>
      <c r="Y81" s="32"/>
      <c r="Z81" s="32"/>
      <c r="AA81" s="33"/>
      <c r="AB81" s="39"/>
      <c r="AC81" s="39"/>
      <c r="AD81" s="39"/>
      <c r="AE81" s="39"/>
      <c r="AF81" s="39"/>
      <c r="AG81" s="39"/>
      <c r="AH81" s="39"/>
      <c r="AI81" s="39"/>
      <c r="AJ81" s="39"/>
      <c r="AK81" s="39"/>
    </row>
    <row r="82" spans="1:37" ht="15.75" thickBot="1" x14ac:dyDescent="0.3">
      <c r="A82" t="s">
        <v>88</v>
      </c>
      <c r="B82">
        <v>10000</v>
      </c>
      <c r="C82">
        <v>846.84900000000005</v>
      </c>
      <c r="D82">
        <v>12649.5</v>
      </c>
      <c r="E82">
        <v>1049.45</v>
      </c>
      <c r="F82">
        <v>52314</v>
      </c>
      <c r="G82">
        <v>64267</v>
      </c>
      <c r="H82">
        <v>56138</v>
      </c>
      <c r="I82" s="1"/>
      <c r="J82" s="20"/>
      <c r="K82" s="25"/>
      <c r="L82" s="25"/>
      <c r="M82" s="25"/>
      <c r="N82" s="25"/>
      <c r="O82" s="25"/>
      <c r="P82" s="34"/>
      <c r="Q82" s="37"/>
      <c r="R82" s="38"/>
      <c r="S82" s="38"/>
      <c r="T82" s="38"/>
      <c r="U82" s="37"/>
      <c r="V82" s="35"/>
      <c r="W82" s="32"/>
      <c r="X82" s="32"/>
      <c r="Y82" s="32"/>
      <c r="Z82" s="32"/>
      <c r="AA82" s="33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spans="1:37" ht="15.75" thickBot="1" x14ac:dyDescent="0.3">
      <c r="A83" t="s">
        <v>89</v>
      </c>
      <c r="B83">
        <v>10000</v>
      </c>
      <c r="C83">
        <v>247.22900000000001</v>
      </c>
      <c r="D83">
        <v>0</v>
      </c>
      <c r="E83">
        <v>309.35399999999998</v>
      </c>
      <c r="F83">
        <v>52763</v>
      </c>
      <c r="G83">
        <v>0</v>
      </c>
      <c r="H83">
        <v>57283</v>
      </c>
      <c r="I83" s="1"/>
      <c r="J83" s="20"/>
      <c r="K83" s="25"/>
      <c r="L83" s="25"/>
      <c r="M83" s="25"/>
      <c r="N83" s="25"/>
      <c r="O83" s="25"/>
      <c r="P83" s="34"/>
      <c r="Q83" s="37"/>
      <c r="R83" s="38"/>
      <c r="S83" s="38"/>
      <c r="T83" s="38"/>
      <c r="U83" s="37"/>
      <c r="V83" s="35"/>
      <c r="W83" s="32"/>
      <c r="X83" s="32"/>
      <c r="Y83" s="32"/>
      <c r="Z83" s="32"/>
      <c r="AA83" s="33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spans="1:37" ht="15.75" thickBot="1" x14ac:dyDescent="0.3">
      <c r="A84" t="s">
        <v>90</v>
      </c>
      <c r="B84">
        <v>10000</v>
      </c>
      <c r="C84">
        <v>255.69300000000001</v>
      </c>
      <c r="D84">
        <v>0</v>
      </c>
      <c r="E84">
        <v>331.52600000000001</v>
      </c>
      <c r="F84">
        <v>104383</v>
      </c>
      <c r="G84">
        <v>0</v>
      </c>
      <c r="H84">
        <v>114299</v>
      </c>
      <c r="I84" s="1"/>
      <c r="J84" s="20"/>
      <c r="K84" s="25"/>
      <c r="L84" s="25"/>
      <c r="M84" s="25"/>
      <c r="N84" s="25"/>
      <c r="O84" s="25"/>
      <c r="P84" s="34"/>
      <c r="Q84" s="37"/>
      <c r="R84" s="38"/>
      <c r="S84" s="38"/>
      <c r="T84" s="38"/>
      <c r="U84" s="37"/>
      <c r="V84" s="35"/>
      <c r="W84" s="32"/>
      <c r="X84" s="32"/>
      <c r="Y84" s="32"/>
      <c r="Z84" s="32"/>
      <c r="AA84" s="33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spans="1:37" ht="15.75" thickBot="1" x14ac:dyDescent="0.3">
      <c r="A85" t="s">
        <v>107</v>
      </c>
      <c r="B85">
        <v>10000</v>
      </c>
      <c r="C85">
        <v>1231.6300000000001</v>
      </c>
      <c r="D85">
        <v>0</v>
      </c>
      <c r="E85">
        <v>937.00599999999997</v>
      </c>
      <c r="F85">
        <v>152928</v>
      </c>
      <c r="G85">
        <v>0</v>
      </c>
      <c r="H85">
        <v>165830</v>
      </c>
      <c r="I85" s="1"/>
      <c r="J85" s="20"/>
      <c r="K85" s="25"/>
      <c r="L85" s="25"/>
      <c r="M85" s="25"/>
      <c r="N85" s="25"/>
      <c r="O85" s="25"/>
      <c r="P85" s="34"/>
      <c r="Q85" s="37"/>
      <c r="R85" s="38"/>
      <c r="S85" s="38"/>
      <c r="T85" s="38"/>
      <c r="U85" s="37"/>
      <c r="V85" s="35"/>
      <c r="W85" s="32"/>
      <c r="X85" s="32"/>
      <c r="Y85" s="32"/>
      <c r="Z85" s="32"/>
      <c r="AA85" s="33"/>
      <c r="AB85" s="39"/>
      <c r="AC85" s="39"/>
      <c r="AD85" s="39"/>
      <c r="AE85" s="39"/>
      <c r="AF85" s="39"/>
      <c r="AG85" s="39"/>
      <c r="AH85" s="39"/>
      <c r="AI85" s="39"/>
      <c r="AJ85" s="39"/>
      <c r="AK85" s="39"/>
    </row>
    <row r="86" spans="1:37" ht="15.75" thickBot="1" x14ac:dyDescent="0.3">
      <c r="A86" t="s">
        <v>108</v>
      </c>
      <c r="B86">
        <v>10000</v>
      </c>
      <c r="C86">
        <v>1036.46</v>
      </c>
      <c r="D86">
        <v>0</v>
      </c>
      <c r="E86">
        <v>1905.97</v>
      </c>
      <c r="F86">
        <v>206637</v>
      </c>
      <c r="G86">
        <v>0</v>
      </c>
      <c r="H86">
        <v>224322</v>
      </c>
      <c r="I86" s="1"/>
      <c r="J86" s="20"/>
      <c r="K86" s="25"/>
      <c r="L86" s="25"/>
      <c r="M86" s="25"/>
      <c r="N86" s="25"/>
      <c r="O86" s="25"/>
      <c r="P86" s="34"/>
      <c r="Q86" s="37"/>
      <c r="R86" s="38"/>
      <c r="S86" s="38"/>
      <c r="T86" s="38"/>
      <c r="U86" s="37"/>
      <c r="V86" s="35"/>
      <c r="W86" s="32"/>
      <c r="X86" s="32"/>
      <c r="Y86" s="32"/>
      <c r="Z86" s="32"/>
      <c r="AA86" s="33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spans="1:37" ht="15.75" thickBot="1" x14ac:dyDescent="0.3">
      <c r="A87" t="s">
        <v>109</v>
      </c>
      <c r="B87">
        <v>10000</v>
      </c>
      <c r="C87">
        <v>957.61300000000006</v>
      </c>
      <c r="D87">
        <v>0</v>
      </c>
      <c r="E87">
        <v>1209.1600000000001</v>
      </c>
      <c r="F87">
        <v>255773</v>
      </c>
      <c r="G87">
        <v>0</v>
      </c>
      <c r="H87">
        <v>276665</v>
      </c>
      <c r="I87" s="1"/>
      <c r="J87" s="20"/>
      <c r="K87" s="25"/>
      <c r="L87" s="25"/>
      <c r="M87" s="25"/>
      <c r="N87" s="25"/>
      <c r="O87" s="25"/>
      <c r="P87" s="34"/>
      <c r="Q87" s="37"/>
      <c r="R87" s="38"/>
      <c r="S87" s="38"/>
      <c r="T87" s="38"/>
      <c r="U87" s="37"/>
      <c r="V87" s="35"/>
      <c r="W87" s="32"/>
      <c r="X87" s="32"/>
      <c r="Y87" s="32"/>
      <c r="Z87" s="32"/>
      <c r="AA87" s="33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1:37" ht="15.75" thickBot="1" x14ac:dyDescent="0.3">
      <c r="A88" t="s">
        <v>110</v>
      </c>
      <c r="B88">
        <v>10000</v>
      </c>
      <c r="C88">
        <v>764.62699999999995</v>
      </c>
      <c r="D88">
        <v>0</v>
      </c>
      <c r="E88">
        <v>1196.31</v>
      </c>
      <c r="F88">
        <v>309784</v>
      </c>
      <c r="G88">
        <v>0</v>
      </c>
      <c r="H88">
        <v>334030</v>
      </c>
      <c r="I88" s="1"/>
      <c r="J88" s="20"/>
      <c r="K88" s="25"/>
      <c r="L88" s="25"/>
      <c r="M88" s="25"/>
      <c r="N88" s="25"/>
      <c r="O88" s="25"/>
      <c r="P88" s="34"/>
      <c r="Q88" s="37"/>
      <c r="R88" s="38"/>
      <c r="S88" s="38"/>
      <c r="T88" s="38"/>
      <c r="U88" s="37"/>
      <c r="V88" s="35"/>
      <c r="W88" s="32"/>
      <c r="X88" s="32"/>
      <c r="Y88" s="32"/>
      <c r="Z88" s="32"/>
      <c r="AA88" s="33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spans="1:37" ht="15.75" thickBot="1" x14ac:dyDescent="0.3">
      <c r="A89" t="s">
        <v>111</v>
      </c>
      <c r="B89">
        <v>10000</v>
      </c>
      <c r="C89">
        <v>1000.87</v>
      </c>
      <c r="D89">
        <v>0</v>
      </c>
      <c r="E89">
        <v>793.173</v>
      </c>
      <c r="F89">
        <v>357936</v>
      </c>
      <c r="G89">
        <v>0</v>
      </c>
      <c r="H89">
        <v>386541</v>
      </c>
      <c r="I89" s="1"/>
      <c r="J89" s="20"/>
      <c r="K89" s="26"/>
      <c r="L89" s="26"/>
      <c r="M89" s="26"/>
      <c r="N89" s="26"/>
      <c r="O89" s="26"/>
      <c r="P89" s="26"/>
      <c r="Q89" s="38"/>
      <c r="R89" s="38"/>
      <c r="S89" s="38"/>
      <c r="T89" s="38"/>
      <c r="U89" s="37"/>
      <c r="V89" s="35"/>
      <c r="W89" s="32"/>
      <c r="X89" s="32"/>
      <c r="Y89" s="32"/>
      <c r="Z89" s="32"/>
      <c r="AA89" s="33"/>
      <c r="AB89" s="39"/>
      <c r="AC89" s="39"/>
      <c r="AD89" s="39"/>
      <c r="AE89" s="39"/>
      <c r="AF89" s="39"/>
      <c r="AG89" s="39"/>
      <c r="AH89" s="39"/>
      <c r="AI89" s="39"/>
      <c r="AJ89" s="39"/>
      <c r="AK89" s="39"/>
    </row>
    <row r="90" spans="1:37" ht="15.75" thickBot="1" x14ac:dyDescent="0.3">
      <c r="A90" t="s">
        <v>112</v>
      </c>
      <c r="B90">
        <v>10000</v>
      </c>
      <c r="C90">
        <v>1153.1199999999999</v>
      </c>
      <c r="D90">
        <v>0</v>
      </c>
      <c r="E90">
        <v>1792.52</v>
      </c>
      <c r="F90">
        <v>408249</v>
      </c>
      <c r="G90">
        <v>0</v>
      </c>
      <c r="H90">
        <v>441089</v>
      </c>
      <c r="I90" s="1"/>
      <c r="J90" s="20"/>
      <c r="Q90" s="38"/>
      <c r="R90" s="38"/>
      <c r="S90" s="38"/>
      <c r="T90" s="38"/>
      <c r="U90" s="37"/>
      <c r="V90" s="35"/>
      <c r="W90" s="32"/>
      <c r="X90" s="32"/>
      <c r="Y90" s="32"/>
      <c r="Z90" s="32"/>
      <c r="AA90" s="33"/>
      <c r="AB90" s="39"/>
      <c r="AC90" s="39"/>
      <c r="AD90" s="39"/>
      <c r="AE90" s="39"/>
      <c r="AF90" s="39"/>
      <c r="AG90" s="39"/>
      <c r="AH90" s="39"/>
      <c r="AI90" s="39"/>
      <c r="AJ90" s="39"/>
      <c r="AK90" s="39"/>
    </row>
    <row r="91" spans="1:37" ht="15.75" thickBot="1" x14ac:dyDescent="0.3">
      <c r="A91" t="s">
        <v>113</v>
      </c>
      <c r="B91">
        <v>10000</v>
      </c>
      <c r="C91">
        <v>1744.24</v>
      </c>
      <c r="D91">
        <v>0</v>
      </c>
      <c r="E91">
        <v>939.12099999999998</v>
      </c>
      <c r="F91">
        <v>462393</v>
      </c>
      <c r="G91">
        <v>0</v>
      </c>
      <c r="H91">
        <v>497133</v>
      </c>
      <c r="I91" s="1"/>
      <c r="J91" s="20"/>
      <c r="Q91" s="38"/>
      <c r="R91" s="38"/>
      <c r="S91" s="38"/>
      <c r="T91" s="38"/>
      <c r="U91" s="37"/>
      <c r="V91" s="35"/>
      <c r="W91" s="32"/>
      <c r="X91" s="32"/>
      <c r="Y91" s="32"/>
      <c r="Z91" s="32"/>
      <c r="AA91" s="33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spans="1:37" ht="15.75" thickBot="1" x14ac:dyDescent="0.3">
      <c r="A92" t="s">
        <v>114</v>
      </c>
      <c r="B92">
        <v>10000</v>
      </c>
      <c r="C92">
        <v>1389.75</v>
      </c>
      <c r="D92">
        <v>0</v>
      </c>
      <c r="E92">
        <v>1246.8499999999999</v>
      </c>
      <c r="F92">
        <v>514407</v>
      </c>
      <c r="G92">
        <v>0</v>
      </c>
      <c r="H92">
        <v>554718</v>
      </c>
      <c r="I92" s="1"/>
      <c r="J92" s="20"/>
      <c r="Q92" s="38"/>
      <c r="R92" s="38"/>
      <c r="S92" s="38"/>
      <c r="T92" s="38"/>
      <c r="U92" s="37"/>
      <c r="V92" s="35"/>
      <c r="W92" s="32"/>
      <c r="X92" s="32"/>
      <c r="Y92" s="32"/>
      <c r="Z92" s="32"/>
      <c r="AA92" s="33"/>
      <c r="AB92" s="39"/>
      <c r="AC92" s="39"/>
      <c r="AD92" s="39"/>
      <c r="AE92" s="39"/>
      <c r="AF92" s="39"/>
      <c r="AG92" s="39"/>
      <c r="AH92" s="39"/>
      <c r="AI92" s="39"/>
      <c r="AJ92" s="39"/>
      <c r="AK92" s="39"/>
    </row>
    <row r="93" spans="1:37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20"/>
      <c r="Q93" s="38"/>
      <c r="R93" s="38"/>
      <c r="S93" s="38"/>
      <c r="T93" s="38"/>
      <c r="U93" s="37"/>
      <c r="V93" s="35"/>
      <c r="W93" s="32"/>
      <c r="X93" s="32"/>
      <c r="Y93" s="32"/>
      <c r="Z93" s="32"/>
      <c r="AA93" s="33"/>
      <c r="AB93" s="39"/>
      <c r="AC93" s="39"/>
      <c r="AD93" s="39"/>
      <c r="AE93" s="39"/>
      <c r="AF93" s="39"/>
      <c r="AG93" s="39"/>
      <c r="AH93" s="39"/>
      <c r="AI93" s="39"/>
      <c r="AJ93" s="39"/>
      <c r="AK93" s="39"/>
    </row>
    <row r="94" spans="1:37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20"/>
      <c r="Q94" s="38"/>
      <c r="R94" s="38"/>
      <c r="S94" s="38"/>
      <c r="T94" s="38"/>
      <c r="U94" s="37"/>
      <c r="V94" s="35"/>
      <c r="W94" s="32"/>
      <c r="X94" s="32"/>
      <c r="Y94" s="32"/>
      <c r="Z94" s="32"/>
      <c r="AA94" s="33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1:37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20"/>
      <c r="Q95" s="38"/>
      <c r="R95" s="38"/>
      <c r="S95" s="38"/>
      <c r="T95" s="38"/>
      <c r="U95" s="37"/>
      <c r="V95" s="35"/>
      <c r="W95" s="32"/>
      <c r="X95" s="32"/>
      <c r="Y95" s="32"/>
      <c r="Z95" s="32"/>
      <c r="AA95" s="33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1:37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20"/>
      <c r="Q96" s="38"/>
      <c r="R96" s="38"/>
      <c r="S96" s="38"/>
      <c r="T96" s="38"/>
      <c r="U96" s="37"/>
      <c r="V96" s="35"/>
      <c r="W96" s="32"/>
      <c r="X96" s="32"/>
      <c r="Y96" s="32"/>
      <c r="Z96" s="32"/>
      <c r="AA96" s="33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1:37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20"/>
      <c r="Q97" s="38"/>
      <c r="R97" s="38"/>
      <c r="S97" s="38"/>
      <c r="T97" s="38"/>
      <c r="U97" s="37"/>
      <c r="V97" s="35"/>
      <c r="W97" s="32"/>
      <c r="X97" s="32"/>
      <c r="Y97" s="32"/>
      <c r="Z97" s="32"/>
      <c r="AA97" s="33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1:37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20"/>
      <c r="Q98" s="38"/>
      <c r="R98" s="38"/>
      <c r="S98" s="38"/>
      <c r="T98" s="38"/>
      <c r="U98" s="37"/>
      <c r="V98" s="35"/>
      <c r="W98" s="32"/>
      <c r="X98" s="32"/>
      <c r="Y98" s="32"/>
      <c r="Z98" s="32"/>
      <c r="AA98" s="33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1:37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20"/>
      <c r="Q99" s="38"/>
      <c r="R99" s="38"/>
      <c r="S99" s="38"/>
      <c r="T99" s="38"/>
      <c r="U99" s="37"/>
      <c r="V99" s="35"/>
      <c r="W99" s="32"/>
      <c r="X99" s="32"/>
      <c r="Y99" s="32"/>
      <c r="Z99" s="32"/>
      <c r="AA99" s="33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1:37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20"/>
      <c r="U100" s="9"/>
      <c r="V100" s="1"/>
      <c r="W100" s="1"/>
      <c r="X100" s="1"/>
      <c r="Y100" s="1"/>
      <c r="Z100" s="1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1:37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20"/>
      <c r="U101" s="1"/>
      <c r="V101" s="1"/>
      <c r="W101" s="1"/>
      <c r="X101" s="1"/>
      <c r="Y101" s="1"/>
      <c r="Z101" s="1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1:37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21"/>
      <c r="U102" s="1"/>
      <c r="V102" s="1"/>
      <c r="W102" s="1"/>
      <c r="X102" s="1"/>
      <c r="Y102" s="1"/>
      <c r="Z102" s="1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1:37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9">
        <v>1000</v>
      </c>
      <c r="K103" s="1" t="s">
        <v>121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1:37" ht="39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20"/>
      <c r="K104" s="17" t="s">
        <v>99</v>
      </c>
      <c r="L104" s="17" t="s">
        <v>100</v>
      </c>
      <c r="M104" s="17" t="s">
        <v>106</v>
      </c>
      <c r="N104" s="17" t="s">
        <v>101</v>
      </c>
      <c r="O104" s="17" t="s">
        <v>102</v>
      </c>
      <c r="P104" s="17" t="s">
        <v>103</v>
      </c>
      <c r="Q104" s="17" t="s">
        <v>104</v>
      </c>
      <c r="R104" s="18" t="s">
        <v>105</v>
      </c>
      <c r="S104" s="17" t="s">
        <v>115</v>
      </c>
      <c r="T104" s="17" t="s">
        <v>116</v>
      </c>
      <c r="U104" s="17" t="s">
        <v>117</v>
      </c>
      <c r="V104" s="17" t="s">
        <v>118</v>
      </c>
      <c r="W104" s="1"/>
      <c r="X104" s="1"/>
      <c r="Y104" s="1"/>
      <c r="Z104" s="1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1:37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20"/>
      <c r="K105" t="s">
        <v>92</v>
      </c>
      <c r="L105">
        <v>100</v>
      </c>
      <c r="M105">
        <v>0.45926640000000007</v>
      </c>
      <c r="N105">
        <v>6.5921369999999992</v>
      </c>
      <c r="O105">
        <v>0.49250669999999996</v>
      </c>
      <c r="P105">
        <v>2919.1</v>
      </c>
      <c r="Q105">
        <v>3675.7</v>
      </c>
      <c r="R105" s="1">
        <v>3151.7</v>
      </c>
      <c r="S105" s="1">
        <v>2</v>
      </c>
      <c r="T105" s="1">
        <v>-0.33793532647052882</v>
      </c>
      <c r="U105" s="1">
        <v>0.81902622443629214</v>
      </c>
      <c r="V105" s="1">
        <v>-0.30758785703797037</v>
      </c>
      <c r="W105" s="1"/>
      <c r="X105" s="1"/>
      <c r="Y105" s="1"/>
      <c r="Z105" s="1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</row>
    <row r="106" spans="1:37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20"/>
      <c r="K106" t="s">
        <v>95</v>
      </c>
      <c r="L106">
        <v>1000</v>
      </c>
      <c r="M106">
        <v>33.167050000000003</v>
      </c>
      <c r="N106">
        <v>666.15370000000007</v>
      </c>
      <c r="O106">
        <v>29.270870000000002</v>
      </c>
      <c r="P106">
        <v>28146</v>
      </c>
      <c r="Q106">
        <v>36469.1</v>
      </c>
      <c r="R106" s="1">
        <v>30321.1</v>
      </c>
      <c r="S106" s="1">
        <v>2.9999999999999996</v>
      </c>
      <c r="T106" s="1">
        <v>1.5207068454810178</v>
      </c>
      <c r="U106" s="1">
        <v>2.8235744444264905</v>
      </c>
      <c r="V106" s="1">
        <v>1.466435630892422</v>
      </c>
      <c r="W106" s="1"/>
      <c r="X106" s="1"/>
      <c r="Y106" s="1"/>
      <c r="Z106" s="1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</row>
    <row r="107" spans="1:37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20"/>
      <c r="K107" t="s">
        <v>98</v>
      </c>
      <c r="L107">
        <v>10000</v>
      </c>
      <c r="M107">
        <v>978.1232</v>
      </c>
      <c r="O107">
        <v>1066.0989999999997</v>
      </c>
      <c r="P107">
        <v>282525.3</v>
      </c>
      <c r="R107" s="1">
        <v>305191</v>
      </c>
      <c r="S107" s="1">
        <v>4</v>
      </c>
      <c r="T107" s="1">
        <v>2.9903935600129583</v>
      </c>
      <c r="U107" s="1"/>
      <c r="V107" s="1">
        <v>3.0277975359826175</v>
      </c>
      <c r="W107" s="1"/>
      <c r="X107" s="1"/>
      <c r="Y107" s="1"/>
      <c r="Z107" s="1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</row>
    <row r="108" spans="1:37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20"/>
      <c r="R108" s="1"/>
      <c r="S108" s="1"/>
      <c r="T108" s="1"/>
      <c r="U108" s="1"/>
      <c r="V108" s="1"/>
      <c r="W108" s="1"/>
      <c r="X108" s="1"/>
      <c r="Y108" s="1"/>
      <c r="Z108" s="1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</row>
    <row r="109" spans="1:37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20"/>
      <c r="R109" s="1"/>
      <c r="S109" s="1"/>
      <c r="T109" s="1"/>
      <c r="U109" s="1"/>
      <c r="V109" s="1"/>
      <c r="W109" s="1"/>
      <c r="X109" s="1"/>
      <c r="Y109" s="1"/>
      <c r="Z109" s="1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</row>
    <row r="110" spans="1:37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20"/>
      <c r="R110" s="1"/>
      <c r="S110" s="1"/>
      <c r="T110" s="1"/>
      <c r="U110" s="1"/>
      <c r="V110" s="1"/>
      <c r="W110" s="1"/>
      <c r="X110" s="1"/>
      <c r="Y110" s="1"/>
      <c r="Z110" s="1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</row>
    <row r="111" spans="1:37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20"/>
      <c r="R111" s="1"/>
      <c r="S111" s="1"/>
      <c r="T111" s="1"/>
      <c r="U111" s="1"/>
      <c r="V111" s="1"/>
      <c r="W111" s="1"/>
      <c r="X111" s="1"/>
      <c r="Y111" s="1"/>
      <c r="Z111" s="1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</row>
    <row r="112" spans="1:37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20"/>
      <c r="K112" s="25" t="s">
        <v>100</v>
      </c>
      <c r="L112" s="25" t="s">
        <v>115</v>
      </c>
      <c r="M112" s="25" t="s">
        <v>123</v>
      </c>
      <c r="N112" s="25" t="s">
        <v>124</v>
      </c>
      <c r="O112" s="25" t="s">
        <v>125</v>
      </c>
      <c r="P112" s="25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3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</row>
    <row r="113" spans="1:37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20"/>
      <c r="K113" s="25">
        <v>100</v>
      </c>
      <c r="L113" s="25">
        <f>LOG(100)</f>
        <v>2</v>
      </c>
      <c r="M113" s="25">
        <f>T5</f>
        <v>-0.33793532647052882</v>
      </c>
      <c r="N113" s="25">
        <f>U5</f>
        <v>0.81902622443629214</v>
      </c>
      <c r="O113" s="25">
        <f>V5</f>
        <v>-0.30758785703797037</v>
      </c>
      <c r="P113" s="25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3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</row>
    <row r="114" spans="1:37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20"/>
      <c r="K114" s="25">
        <v>1000</v>
      </c>
      <c r="L114" s="25">
        <f>LOG(1000)</f>
        <v>3</v>
      </c>
      <c r="M114" s="25">
        <f>T8</f>
        <v>1.5207068454810178</v>
      </c>
      <c r="N114" s="25">
        <f>U8</f>
        <v>2.8235744444264905</v>
      </c>
      <c r="O114" s="25">
        <f>V8</f>
        <v>1.466435630892422</v>
      </c>
      <c r="P114" s="25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3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</row>
    <row r="115" spans="1:37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20"/>
      <c r="K115" s="25">
        <v>10000</v>
      </c>
      <c r="L115" s="25">
        <f>LOG(10000)</f>
        <v>4</v>
      </c>
      <c r="M115" s="25">
        <f>T11</f>
        <v>2.9903935600129583</v>
      </c>
      <c r="N115" s="25"/>
      <c r="O115" s="25">
        <f>V11</f>
        <v>3.0277975359826175</v>
      </c>
      <c r="P115" s="25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3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</row>
    <row r="116" spans="1:37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20"/>
      <c r="K116" s="25"/>
      <c r="L116" s="25"/>
      <c r="M116" s="25"/>
      <c r="N116" s="25"/>
      <c r="O116" s="25"/>
      <c r="P116" s="25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3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</row>
    <row r="117" spans="1:37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20"/>
      <c r="K117" s="25"/>
      <c r="L117" s="25"/>
      <c r="M117" s="25"/>
      <c r="N117" s="25"/>
      <c r="O117" s="25"/>
      <c r="P117" s="25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3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</row>
    <row r="118" spans="1:37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20"/>
      <c r="K118" s="25"/>
      <c r="L118" s="25"/>
      <c r="M118" s="25"/>
      <c r="N118" s="25"/>
      <c r="O118" s="25"/>
      <c r="P118" s="25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3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</row>
    <row r="119" spans="1:37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20"/>
      <c r="K119" s="25"/>
      <c r="L119" s="25"/>
      <c r="M119" s="25"/>
      <c r="N119" s="25"/>
      <c r="O119" s="25"/>
      <c r="P119" s="25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3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</row>
    <row r="120" spans="1:37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20"/>
      <c r="K120" s="25"/>
      <c r="L120" s="25"/>
      <c r="M120" s="25"/>
      <c r="N120" s="25"/>
      <c r="O120" s="25"/>
      <c r="P120" s="25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3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</row>
    <row r="121" spans="1:37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20"/>
      <c r="K121" s="25"/>
      <c r="L121" s="25"/>
      <c r="M121" s="25"/>
      <c r="N121" s="25"/>
      <c r="O121" s="25"/>
      <c r="P121" s="25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3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</row>
    <row r="122" spans="1:37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20"/>
      <c r="K122" s="25"/>
      <c r="L122" s="25"/>
      <c r="M122" s="25"/>
      <c r="N122" s="25"/>
      <c r="O122" s="25"/>
      <c r="P122" s="25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3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</row>
    <row r="123" spans="1:37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20"/>
      <c r="K123" s="25"/>
      <c r="L123" s="25"/>
      <c r="M123" s="25"/>
      <c r="N123" s="25"/>
      <c r="O123" s="25"/>
      <c r="P123" s="25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3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</row>
    <row r="124" spans="1:37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20"/>
      <c r="K124" s="25"/>
      <c r="L124" s="25"/>
      <c r="M124" s="25"/>
      <c r="N124" s="25"/>
      <c r="O124" s="25"/>
      <c r="P124" s="25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3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</row>
    <row r="125" spans="1:37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20"/>
      <c r="K125" s="25"/>
      <c r="L125" s="25"/>
      <c r="M125" s="25"/>
      <c r="N125" s="25"/>
      <c r="O125" s="25"/>
      <c r="P125" s="25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3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</row>
    <row r="126" spans="1:37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20"/>
      <c r="K126" s="25"/>
      <c r="L126" s="25"/>
      <c r="M126" s="25"/>
      <c r="N126" s="25"/>
      <c r="O126" s="25"/>
      <c r="P126" s="25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3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</row>
    <row r="127" spans="1:37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20"/>
      <c r="K127" s="25"/>
      <c r="L127" s="25"/>
      <c r="M127" s="25"/>
      <c r="N127" s="25"/>
      <c r="O127" s="25"/>
      <c r="P127" s="25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3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</row>
    <row r="128" spans="1:37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20"/>
      <c r="K128" s="25"/>
      <c r="L128" s="25"/>
      <c r="M128" s="25"/>
      <c r="N128" s="25"/>
      <c r="O128" s="25"/>
      <c r="P128" s="25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3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</row>
    <row r="129" spans="1:37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20"/>
      <c r="K129" s="25"/>
      <c r="L129" s="25"/>
      <c r="M129" s="25"/>
      <c r="N129" s="25"/>
      <c r="O129" s="25"/>
      <c r="P129" s="25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3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</row>
    <row r="130" spans="1:37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20"/>
      <c r="K130" s="25"/>
      <c r="L130" s="25"/>
      <c r="M130" s="25"/>
      <c r="N130" s="25"/>
      <c r="O130" s="25"/>
      <c r="P130" s="25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3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</row>
    <row r="131" spans="1:37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20"/>
      <c r="K131" s="25"/>
      <c r="L131" s="25"/>
      <c r="M131" s="25"/>
      <c r="N131" s="25"/>
      <c r="O131" s="25"/>
      <c r="P131" s="25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3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</row>
    <row r="132" spans="1:37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20"/>
      <c r="K132" s="25"/>
      <c r="L132" s="25"/>
      <c r="M132" s="25"/>
      <c r="N132" s="25"/>
      <c r="O132" s="25"/>
      <c r="P132" s="25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3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</row>
    <row r="133" spans="1:37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20"/>
      <c r="K133" s="25"/>
      <c r="L133" s="25"/>
      <c r="M133" s="25"/>
      <c r="N133" s="25"/>
      <c r="O133" s="25"/>
      <c r="P133" s="25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3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</row>
    <row r="134" spans="1:37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20"/>
      <c r="K134" s="25"/>
      <c r="L134" s="25"/>
      <c r="M134" s="25"/>
      <c r="N134" s="25"/>
      <c r="O134" s="25"/>
      <c r="P134" s="25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3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</row>
    <row r="135" spans="1:37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20"/>
      <c r="K135" s="1"/>
      <c r="L135" s="1"/>
      <c r="M135" s="1"/>
      <c r="N135" s="1"/>
      <c r="O135" s="1"/>
      <c r="P135" s="1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3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</row>
    <row r="136" spans="1:37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20"/>
      <c r="K136" s="1"/>
      <c r="L136" s="1"/>
      <c r="M136" s="1"/>
      <c r="N136" s="1"/>
      <c r="O136" s="1"/>
      <c r="P136" s="1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3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</row>
    <row r="137" spans="1:37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2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37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2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37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2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37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2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37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2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37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2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37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20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37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20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2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6">
    <mergeCell ref="L22:N22"/>
    <mergeCell ref="R22:V22"/>
    <mergeCell ref="J23:J58"/>
    <mergeCell ref="J59:J102"/>
    <mergeCell ref="J103:J145"/>
    <mergeCell ref="AE22:AI2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fabrice</cp:lastModifiedBy>
  <dcterms:created xsi:type="dcterms:W3CDTF">2019-03-22T15:26:00Z</dcterms:created>
  <dcterms:modified xsi:type="dcterms:W3CDTF">2019-03-24T03:57:54Z</dcterms:modified>
</cp:coreProperties>
</file>