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 Gomes\Desktop\DSKTP\"/>
    </mc:Choice>
  </mc:AlternateContent>
  <bookViews>
    <workbookView xWindow="0" yWindow="0" windowWidth="15345" windowHeight="5085" tabRatio="631" activeTab="1"/>
  </bookViews>
  <sheets>
    <sheet name="G%90" sheetId="1" r:id="rId1"/>
    <sheet name="G%7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J25" i="2"/>
  <c r="H25" i="2"/>
  <c r="I25" i="1"/>
  <c r="J25" i="1"/>
  <c r="H25" i="1"/>
  <c r="N3" i="2"/>
  <c r="N4" i="2"/>
  <c r="N2" i="2"/>
  <c r="O2" i="2" s="1"/>
  <c r="L3" i="2"/>
  <c r="L4" i="2"/>
  <c r="L2" i="2"/>
  <c r="J3" i="2"/>
  <c r="J4" i="2"/>
  <c r="J2" i="2"/>
  <c r="K2" i="2" s="1"/>
  <c r="H3" i="2"/>
  <c r="H4" i="2"/>
  <c r="H2" i="2"/>
  <c r="K4" i="2"/>
  <c r="I4" i="2"/>
  <c r="F4" i="2"/>
  <c r="B24" i="2" s="1"/>
  <c r="E4" i="2"/>
  <c r="D4" i="2"/>
  <c r="K3" i="2"/>
  <c r="I3" i="2"/>
  <c r="F3" i="2"/>
  <c r="B23" i="2" s="1"/>
  <c r="E3" i="2"/>
  <c r="D3" i="2"/>
  <c r="I2" i="2"/>
  <c r="F2" i="2"/>
  <c r="B16" i="2" s="1"/>
  <c r="E2" i="2"/>
  <c r="G2" i="2" s="1"/>
  <c r="D2" i="2"/>
  <c r="K11" i="1"/>
  <c r="K12" i="1"/>
  <c r="K10" i="1"/>
  <c r="K17" i="1"/>
  <c r="K18" i="1"/>
  <c r="K16" i="1"/>
  <c r="K23" i="1"/>
  <c r="K24" i="1"/>
  <c r="K22" i="1"/>
  <c r="J23" i="1"/>
  <c r="J24" i="1"/>
  <c r="I23" i="1"/>
  <c r="I24" i="1"/>
  <c r="J22" i="1"/>
  <c r="I22" i="1"/>
  <c r="H23" i="1"/>
  <c r="H24" i="1"/>
  <c r="H22" i="1"/>
  <c r="D23" i="1"/>
  <c r="D24" i="1"/>
  <c r="D22" i="1"/>
  <c r="D16" i="1"/>
  <c r="C23" i="1"/>
  <c r="C24" i="1"/>
  <c r="C22" i="1"/>
  <c r="B23" i="1"/>
  <c r="B24" i="1"/>
  <c r="B22" i="1"/>
  <c r="D17" i="1"/>
  <c r="D18" i="1"/>
  <c r="C17" i="1"/>
  <c r="C18" i="1"/>
  <c r="C16" i="1"/>
  <c r="B18" i="1"/>
  <c r="B17" i="1"/>
  <c r="B16" i="1"/>
  <c r="J17" i="1"/>
  <c r="J18" i="1"/>
  <c r="J16" i="1"/>
  <c r="I17" i="1"/>
  <c r="I18" i="1"/>
  <c r="I16" i="1"/>
  <c r="H18" i="1"/>
  <c r="H17" i="1"/>
  <c r="H16" i="1"/>
  <c r="O3" i="1"/>
  <c r="J11" i="1" s="1"/>
  <c r="O4" i="1"/>
  <c r="O2" i="1"/>
  <c r="J10" i="1" s="1"/>
  <c r="J12" i="1"/>
  <c r="I11" i="1"/>
  <c r="I12" i="1"/>
  <c r="I10" i="1"/>
  <c r="H11" i="1"/>
  <c r="H12" i="1"/>
  <c r="H10" i="1"/>
  <c r="N4" i="1"/>
  <c r="J3" i="1"/>
  <c r="J4" i="1"/>
  <c r="K4" i="1" s="1"/>
  <c r="J2" i="1"/>
  <c r="H4" i="1"/>
  <c r="H3" i="1"/>
  <c r="H2" i="1"/>
  <c r="I2" i="1" s="1"/>
  <c r="F3" i="1"/>
  <c r="I3" i="1" s="1"/>
  <c r="F4" i="1"/>
  <c r="F2" i="1"/>
  <c r="B10" i="1" s="1"/>
  <c r="E4" i="1"/>
  <c r="G4" i="1" s="1"/>
  <c r="E3" i="1"/>
  <c r="N3" i="1" s="1"/>
  <c r="E2" i="1"/>
  <c r="G2" i="1" s="1"/>
  <c r="D3" i="1"/>
  <c r="D4" i="1"/>
  <c r="D2" i="1"/>
  <c r="D16" i="2" l="1"/>
  <c r="C16" i="2"/>
  <c r="C24" i="2"/>
  <c r="D24" i="2"/>
  <c r="H22" i="2"/>
  <c r="H16" i="2"/>
  <c r="H10" i="2"/>
  <c r="M2" i="2"/>
  <c r="D23" i="2"/>
  <c r="C23" i="2"/>
  <c r="B12" i="2"/>
  <c r="B22" i="2"/>
  <c r="G3" i="2"/>
  <c r="M3" i="2" s="1"/>
  <c r="G4" i="2"/>
  <c r="O4" i="2" s="1"/>
  <c r="B11" i="2"/>
  <c r="B18" i="2"/>
  <c r="B10" i="2"/>
  <c r="B17" i="2"/>
  <c r="C10" i="1"/>
  <c r="K3" i="1"/>
  <c r="L3" i="1"/>
  <c r="G3" i="1"/>
  <c r="K2" i="1"/>
  <c r="D10" i="1" s="1"/>
  <c r="L2" i="1"/>
  <c r="B11" i="1"/>
  <c r="I4" i="1"/>
  <c r="L4" i="1"/>
  <c r="N2" i="1"/>
  <c r="B12" i="1"/>
  <c r="D18" i="2" l="1"/>
  <c r="C18" i="2"/>
  <c r="J22" i="2"/>
  <c r="K22" i="2" s="1"/>
  <c r="I22" i="2"/>
  <c r="D11" i="2"/>
  <c r="C11" i="2"/>
  <c r="D12" i="2"/>
  <c r="C12" i="2"/>
  <c r="O3" i="2"/>
  <c r="C17" i="2"/>
  <c r="D17" i="2"/>
  <c r="J10" i="2"/>
  <c r="K10" i="2" s="1"/>
  <c r="I10" i="2"/>
  <c r="D22" i="2"/>
  <c r="C22" i="2"/>
  <c r="H12" i="2"/>
  <c r="H24" i="2"/>
  <c r="H18" i="2"/>
  <c r="C10" i="2"/>
  <c r="D10" i="2"/>
  <c r="H11" i="2"/>
  <c r="H23" i="2"/>
  <c r="H17" i="2"/>
  <c r="I16" i="2"/>
  <c r="J16" i="2"/>
  <c r="K16" i="2" s="1"/>
  <c r="M4" i="2"/>
  <c r="C12" i="1"/>
  <c r="D12" i="1"/>
  <c r="M3" i="1"/>
  <c r="M2" i="1"/>
  <c r="M4" i="1"/>
  <c r="C11" i="1"/>
  <c r="D11" i="1"/>
  <c r="J17" i="2" l="1"/>
  <c r="K17" i="2" s="1"/>
  <c r="I17" i="2"/>
  <c r="I23" i="2"/>
  <c r="J23" i="2"/>
  <c r="K23" i="2" s="1"/>
  <c r="J12" i="2"/>
  <c r="K12" i="2" s="1"/>
  <c r="I12" i="2"/>
  <c r="J18" i="2"/>
  <c r="K18" i="2" s="1"/>
  <c r="I18" i="2"/>
  <c r="J11" i="2"/>
  <c r="K11" i="2" s="1"/>
  <c r="I11" i="2"/>
  <c r="J24" i="2"/>
  <c r="K24" i="2" s="1"/>
  <c r="I24" i="2"/>
</calcChain>
</file>

<file path=xl/sharedStrings.xml><?xml version="1.0" encoding="utf-8"?>
<sst xmlns="http://schemas.openxmlformats.org/spreadsheetml/2006/main" count="152" uniqueCount="31">
  <si>
    <t>Requisitos</t>
  </si>
  <si>
    <t>Programação</t>
  </si>
  <si>
    <t>Testes</t>
  </si>
  <si>
    <t>Curso à vista (desconto 7%)</t>
  </si>
  <si>
    <t>Curso</t>
  </si>
  <si>
    <t>Matrícula</t>
  </si>
  <si>
    <t>Parcela</t>
  </si>
  <si>
    <t>Valor total à vista</t>
  </si>
  <si>
    <t>Valor total à prazo</t>
  </si>
  <si>
    <t>%G</t>
  </si>
  <si>
    <t>%G no total a prazo</t>
  </si>
  <si>
    <t>%C no total à prazo</t>
  </si>
  <si>
    <t>% G no total à vista</t>
  </si>
  <si>
    <t>%C no total à vista</t>
  </si>
  <si>
    <t>Participação C (10% matrícula + 80% curso) à prazo</t>
  </si>
  <si>
    <t>Participação G à vista</t>
  </si>
  <si>
    <t>Participação C à vista</t>
  </si>
  <si>
    <t>cenário com 10 alunos à prazo</t>
  </si>
  <si>
    <t>%C</t>
  </si>
  <si>
    <t>Valor turma</t>
  </si>
  <si>
    <t>cenário com 10 alunos à vista</t>
  </si>
  <si>
    <t>Participação</t>
  </si>
  <si>
    <t>Participação G (90% matricula + 20% curso) à prazo</t>
  </si>
  <si>
    <t>cenário com 15 alunos à prazo</t>
  </si>
  <si>
    <t>cenário com 15 alunos à vista</t>
  </si>
  <si>
    <t>cenário com 5 alunos à prazo</t>
  </si>
  <si>
    <t>cenário com 5 alunos à vista</t>
  </si>
  <si>
    <t>h/a</t>
  </si>
  <si>
    <t>Participação G (70% matricula + 20% curso) à prazo</t>
  </si>
  <si>
    <t>Participação C (30% matrícula + 80% curso) à prazo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</si>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</sst>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wrapText="1"/>
    </xf>
    <xf numFmtId="44" fontId="0" fillId="0" borderId="0" xfId="1" applyFont="1"/>
    <xf numFmtId="2" fontId="0" fillId="0" borderId="0" xfId="0" applyNumberFormat="1"/>
    <xf numFmtId="44" fontId="0" fillId="0" borderId="0" xfId="0" applyNumberFormat="1"/>
    <xf numFmtId="0" fontId="0" fillId="5" borderId="0" xfId="0" applyFill="1"/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23" sqref="E23"/>
    </sheetView>
  </sheetViews>
  <sheetFormatPr defaultRowHeight="15" x14ac:dyDescent="0.25"/>
  <cols>
    <col min="1" max="2" width="13.28515625" bestFit="1" customWidth="1"/>
    <col min="3" max="3" width="14.28515625" bestFit="1" customWidth="1"/>
    <col min="4" max="4" width="13.28515625" bestFit="1" customWidth="1"/>
    <col min="5" max="5" width="14.42578125" customWidth="1"/>
    <col min="6" max="6" width="12.140625" bestFit="1" customWidth="1"/>
    <col min="7" max="7" width="16.5703125" bestFit="1" customWidth="1"/>
    <col min="8" max="8" width="22.140625" customWidth="1"/>
    <col min="9" max="9" width="12.5703125" bestFit="1" customWidth="1"/>
    <col min="10" max="10" width="17.85546875" customWidth="1"/>
    <col min="11" max="11" width="11" bestFit="1" customWidth="1"/>
    <col min="12" max="12" width="13.85546875" customWidth="1"/>
    <col min="13" max="13" width="12.85546875" customWidth="1"/>
    <col min="14" max="14" width="12.7109375" customWidth="1"/>
    <col min="15" max="15" width="14" customWidth="1"/>
  </cols>
  <sheetData>
    <row r="1" spans="1:15" s="1" customFormat="1" ht="51" customHeight="1" x14ac:dyDescent="0.25">
      <c r="A1" s="12" t="s">
        <v>4</v>
      </c>
      <c r="B1" s="12" t="s">
        <v>5</v>
      </c>
      <c r="C1" s="12" t="s">
        <v>4</v>
      </c>
      <c r="D1" s="12" t="s">
        <v>6</v>
      </c>
      <c r="E1" s="12" t="s">
        <v>3</v>
      </c>
      <c r="F1" s="12" t="s">
        <v>8</v>
      </c>
      <c r="G1" s="12" t="s">
        <v>7</v>
      </c>
      <c r="H1" s="6" t="s">
        <v>22</v>
      </c>
      <c r="I1" s="6" t="s">
        <v>10</v>
      </c>
      <c r="J1" s="4" t="s">
        <v>14</v>
      </c>
      <c r="K1" s="4" t="s">
        <v>11</v>
      </c>
      <c r="L1" s="6" t="s">
        <v>15</v>
      </c>
      <c r="M1" s="6" t="s">
        <v>12</v>
      </c>
      <c r="N1" s="4" t="s">
        <v>16</v>
      </c>
      <c r="O1" s="4" t="s">
        <v>13</v>
      </c>
    </row>
    <row r="2" spans="1:15" x14ac:dyDescent="0.25">
      <c r="A2" s="2" t="s">
        <v>0</v>
      </c>
      <c r="B2" s="8">
        <v>250</v>
      </c>
      <c r="C2" s="8">
        <v>1050</v>
      </c>
      <c r="D2" s="8">
        <f>C2/4</f>
        <v>262.5</v>
      </c>
      <c r="E2" s="8">
        <f>C2-(C2*7%)</f>
        <v>976.5</v>
      </c>
      <c r="F2" s="8">
        <f>B2+C2</f>
        <v>1300</v>
      </c>
      <c r="G2" s="8">
        <f>B2+E2</f>
        <v>1226.5</v>
      </c>
      <c r="H2" s="8">
        <f>(B2*90%) + (C2*20%)</f>
        <v>435</v>
      </c>
      <c r="I2" s="9">
        <f>(H2*100)/F2</f>
        <v>33.46153846153846</v>
      </c>
      <c r="J2" s="8">
        <f>(B2*10%) + (C2*80%)</f>
        <v>865</v>
      </c>
      <c r="K2" s="9">
        <f>(J2*100)/F2</f>
        <v>66.538461538461533</v>
      </c>
      <c r="L2" s="8">
        <f>(B2*90%) + (E2*20%)</f>
        <v>420.3</v>
      </c>
      <c r="M2" s="9">
        <f>(L2*100)/G2</f>
        <v>34.268242967794535</v>
      </c>
      <c r="N2" s="8">
        <f>(B2*10%) + (E2*80%)</f>
        <v>806.2</v>
      </c>
      <c r="O2" s="9">
        <f>(N2*100)/G2</f>
        <v>65.731757032205465</v>
      </c>
    </row>
    <row r="3" spans="1:15" x14ac:dyDescent="0.25">
      <c r="A3" s="2" t="s">
        <v>1</v>
      </c>
      <c r="B3" s="8">
        <v>250</v>
      </c>
      <c r="C3" s="8">
        <v>900</v>
      </c>
      <c r="D3" s="8">
        <f t="shared" ref="D3:D4" si="0">C3/4</f>
        <v>225</v>
      </c>
      <c r="E3" s="8">
        <f t="shared" ref="E3" si="1">C3-(C3*7%)</f>
        <v>837</v>
      </c>
      <c r="F3" s="8">
        <f t="shared" ref="F3:F4" si="2">B3+C3</f>
        <v>1150</v>
      </c>
      <c r="G3" s="8">
        <f t="shared" ref="G3:G4" si="3">B3+E3</f>
        <v>1087</v>
      </c>
      <c r="H3" s="8">
        <f>(B3*90%) + (C3*20%)</f>
        <v>405</v>
      </c>
      <c r="I3" s="9">
        <f>(H3*100)/F3</f>
        <v>35.217391304347828</v>
      </c>
      <c r="J3" s="8">
        <f>(B3*10%) + (C3*80%)</f>
        <v>745</v>
      </c>
      <c r="K3" s="9">
        <f>(J3*100)/F3</f>
        <v>64.782608695652172</v>
      </c>
      <c r="L3" s="8">
        <f>(B3*90%) + (E3*20%)</f>
        <v>392.4</v>
      </c>
      <c r="M3" s="9">
        <f t="shared" ref="M3:M4" si="4">(L3*100)/G3</f>
        <v>36.099356025758972</v>
      </c>
      <c r="N3" s="8">
        <f t="shared" ref="N3:N4" si="5">(B3*10%) + (E3*80%)</f>
        <v>694.6</v>
      </c>
      <c r="O3" s="9">
        <f t="shared" ref="O3:O4" si="6">(N3*100)/G3</f>
        <v>63.900643974241028</v>
      </c>
    </row>
    <row r="4" spans="1:15" x14ac:dyDescent="0.25">
      <c r="A4" s="2" t="s">
        <v>2</v>
      </c>
      <c r="B4" s="8">
        <v>250</v>
      </c>
      <c r="C4" s="8">
        <v>750</v>
      </c>
      <c r="D4" s="8">
        <f t="shared" si="0"/>
        <v>187.5</v>
      </c>
      <c r="E4" s="8">
        <f>C4-(C4*7%)</f>
        <v>697.5</v>
      </c>
      <c r="F4" s="8">
        <f t="shared" si="2"/>
        <v>1000</v>
      </c>
      <c r="G4" s="8">
        <f t="shared" si="3"/>
        <v>947.5</v>
      </c>
      <c r="H4" s="8">
        <f>(B4*90%) + (C4*20%)</f>
        <v>375</v>
      </c>
      <c r="I4" s="9">
        <f>(H4*100)/F4</f>
        <v>37.5</v>
      </c>
      <c r="J4" s="8">
        <f>(B4*10%) + (C4*80%)</f>
        <v>625</v>
      </c>
      <c r="K4" s="9">
        <f>(J4*100)/F4</f>
        <v>62.5</v>
      </c>
      <c r="L4" s="8">
        <f t="shared" ref="L4" si="7">(B4*90%) + (E4*20%)</f>
        <v>364.5</v>
      </c>
      <c r="M4" s="9">
        <f t="shared" si="4"/>
        <v>38.469656992084431</v>
      </c>
      <c r="N4" s="8">
        <f t="shared" si="5"/>
        <v>583</v>
      </c>
      <c r="O4" s="9">
        <f t="shared" si="6"/>
        <v>61.530343007915569</v>
      </c>
    </row>
    <row r="7" spans="1: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5" x14ac:dyDescent="0.25">
      <c r="A8" s="15" t="s">
        <v>17</v>
      </c>
      <c r="B8" s="15"/>
      <c r="C8" s="13" t="s">
        <v>21</v>
      </c>
      <c r="D8" s="13"/>
      <c r="E8" s="13"/>
      <c r="F8" s="13"/>
      <c r="G8" s="16" t="s">
        <v>20</v>
      </c>
      <c r="H8" s="16"/>
      <c r="I8" s="13" t="s">
        <v>21</v>
      </c>
      <c r="J8" s="13"/>
      <c r="K8" s="2"/>
    </row>
    <row r="9" spans="1:15" x14ac:dyDescent="0.25">
      <c r="A9" s="2" t="s">
        <v>4</v>
      </c>
      <c r="B9" s="2" t="s">
        <v>19</v>
      </c>
      <c r="C9" s="14" t="s">
        <v>9</v>
      </c>
      <c r="D9" s="14" t="s">
        <v>18</v>
      </c>
      <c r="E9" s="2"/>
      <c r="F9" s="2"/>
      <c r="G9" s="2" t="s">
        <v>4</v>
      </c>
      <c r="H9" s="2" t="s">
        <v>19</v>
      </c>
      <c r="I9" s="14" t="s">
        <v>9</v>
      </c>
      <c r="J9" s="14" t="s">
        <v>18</v>
      </c>
      <c r="K9" s="2" t="s">
        <v>27</v>
      </c>
    </row>
    <row r="10" spans="1:15" x14ac:dyDescent="0.25">
      <c r="A10" s="2" t="s">
        <v>0</v>
      </c>
      <c r="B10" s="10">
        <f>10*F2</f>
        <v>13000</v>
      </c>
      <c r="C10" s="10">
        <f>B10*I2/100</f>
        <v>4350</v>
      </c>
      <c r="D10" s="10">
        <f>B10*K2/100</f>
        <v>8649.9999999999982</v>
      </c>
      <c r="G10" s="2" t="s">
        <v>0</v>
      </c>
      <c r="H10" s="10">
        <f>10*G2</f>
        <v>12265</v>
      </c>
      <c r="I10" s="10">
        <f>H10*M2/100</f>
        <v>4203</v>
      </c>
      <c r="J10" s="10">
        <f>H10*O2/100</f>
        <v>8062</v>
      </c>
      <c r="K10" s="10">
        <f>J10/40</f>
        <v>201.55</v>
      </c>
    </row>
    <row r="11" spans="1:15" x14ac:dyDescent="0.25">
      <c r="A11" s="2" t="s">
        <v>1</v>
      </c>
      <c r="B11" s="10">
        <f>10*F3</f>
        <v>11500</v>
      </c>
      <c r="C11" s="10">
        <f t="shared" ref="C11:C12" si="8">B11*I3/100</f>
        <v>4050</v>
      </c>
      <c r="D11" s="10">
        <f t="shared" ref="D11:D12" si="9">B11*K3/100</f>
        <v>7450</v>
      </c>
      <c r="G11" s="2" t="s">
        <v>1</v>
      </c>
      <c r="H11" s="10">
        <f t="shared" ref="H11:H12" si="10">10*G3</f>
        <v>10870</v>
      </c>
      <c r="I11" s="10">
        <f t="shared" ref="I11:I12" si="11">H11*M3/100</f>
        <v>3924</v>
      </c>
      <c r="J11" s="10">
        <f t="shared" ref="J11:J12" si="12">H11*O3/100</f>
        <v>6946</v>
      </c>
      <c r="K11" s="10">
        <f t="shared" ref="K11:K12" si="13">J11/40</f>
        <v>173.65</v>
      </c>
    </row>
    <row r="12" spans="1:15" x14ac:dyDescent="0.25">
      <c r="A12" s="2" t="s">
        <v>2</v>
      </c>
      <c r="B12" s="10">
        <f>10*F4</f>
        <v>10000</v>
      </c>
      <c r="C12" s="10">
        <f t="shared" si="8"/>
        <v>3750</v>
      </c>
      <c r="D12" s="10">
        <f t="shared" si="9"/>
        <v>6250</v>
      </c>
      <c r="G12" s="2" t="s">
        <v>2</v>
      </c>
      <c r="H12" s="10">
        <f t="shared" si="10"/>
        <v>9475</v>
      </c>
      <c r="I12" s="10">
        <f t="shared" si="11"/>
        <v>3645</v>
      </c>
      <c r="J12" s="10">
        <f t="shared" si="12"/>
        <v>5830</v>
      </c>
      <c r="K12" s="10">
        <f t="shared" si="13"/>
        <v>145.75</v>
      </c>
    </row>
    <row r="13" spans="1:1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5" x14ac:dyDescent="0.25">
      <c r="A14" s="15" t="s">
        <v>23</v>
      </c>
      <c r="B14" s="15"/>
      <c r="C14" s="13" t="s">
        <v>21</v>
      </c>
      <c r="D14" s="13"/>
      <c r="E14" s="13"/>
      <c r="F14" s="13"/>
      <c r="G14" s="16" t="s">
        <v>24</v>
      </c>
      <c r="H14" s="16"/>
      <c r="I14" s="13" t="s">
        <v>21</v>
      </c>
      <c r="J14" s="13"/>
      <c r="K14" s="2"/>
    </row>
    <row r="15" spans="1:15" x14ac:dyDescent="0.25">
      <c r="A15" s="2" t="s">
        <v>4</v>
      </c>
      <c r="B15" s="2" t="s">
        <v>19</v>
      </c>
      <c r="C15" s="14" t="s">
        <v>9</v>
      </c>
      <c r="D15" s="14" t="s">
        <v>18</v>
      </c>
      <c r="E15" s="2"/>
      <c r="F15" s="2"/>
      <c r="G15" s="2" t="s">
        <v>4</v>
      </c>
      <c r="H15" s="2" t="s">
        <v>19</v>
      </c>
      <c r="I15" s="14" t="s">
        <v>9</v>
      </c>
      <c r="J15" s="14" t="s">
        <v>18</v>
      </c>
      <c r="K15" s="2" t="s">
        <v>27</v>
      </c>
    </row>
    <row r="16" spans="1:15" x14ac:dyDescent="0.25">
      <c r="A16" s="2" t="s">
        <v>0</v>
      </c>
      <c r="B16" s="10">
        <f>15*F2</f>
        <v>19500</v>
      </c>
      <c r="C16" s="10">
        <f>B16*I2/100</f>
        <v>6525</v>
      </c>
      <c r="D16" s="10">
        <f>B16*K2/100</f>
        <v>12975</v>
      </c>
      <c r="G16" s="2" t="s">
        <v>0</v>
      </c>
      <c r="H16" s="10">
        <f>15*G2</f>
        <v>18397.5</v>
      </c>
      <c r="I16" s="10">
        <f>H16*M2/100</f>
        <v>6304.5</v>
      </c>
      <c r="J16" s="10">
        <f>H16*O2/100</f>
        <v>12093</v>
      </c>
      <c r="K16" s="10">
        <f>J16/40</f>
        <v>302.32499999999999</v>
      </c>
    </row>
    <row r="17" spans="1:11" x14ac:dyDescent="0.25">
      <c r="A17" s="2" t="s">
        <v>1</v>
      </c>
      <c r="B17" s="10">
        <f>15*F3</f>
        <v>17250</v>
      </c>
      <c r="C17" s="10">
        <f t="shared" ref="C17:C18" si="14">B17*I3/100</f>
        <v>6075</v>
      </c>
      <c r="D17" s="10">
        <f t="shared" ref="D17:D18" si="15">B17*K3/100</f>
        <v>11175</v>
      </c>
      <c r="G17" s="2" t="s">
        <v>1</v>
      </c>
      <c r="H17" s="10">
        <f>15*G3</f>
        <v>16305</v>
      </c>
      <c r="I17" s="10">
        <f t="shared" ref="I17:I18" si="16">H17*M3/100</f>
        <v>5886</v>
      </c>
      <c r="J17" s="10">
        <f t="shared" ref="J17:J18" si="17">H17*O3/100</f>
        <v>10419</v>
      </c>
      <c r="K17" s="10">
        <f t="shared" ref="K17:K18" si="18">J17/40</f>
        <v>260.47500000000002</v>
      </c>
    </row>
    <row r="18" spans="1:11" x14ac:dyDescent="0.25">
      <c r="A18" s="2" t="s">
        <v>2</v>
      </c>
      <c r="B18" s="10">
        <f>15*F4</f>
        <v>15000</v>
      </c>
      <c r="C18" s="10">
        <f t="shared" si="14"/>
        <v>5625</v>
      </c>
      <c r="D18" s="10">
        <f t="shared" si="15"/>
        <v>9375</v>
      </c>
      <c r="G18" s="2" t="s">
        <v>2</v>
      </c>
      <c r="H18" s="10">
        <f>15*G4</f>
        <v>14212.5</v>
      </c>
      <c r="I18" s="10">
        <f t="shared" si="16"/>
        <v>5467.5</v>
      </c>
      <c r="J18" s="10">
        <f t="shared" si="17"/>
        <v>8745</v>
      </c>
      <c r="K18" s="10">
        <f t="shared" si="18"/>
        <v>218.625</v>
      </c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5" t="s">
        <v>25</v>
      </c>
      <c r="B20" s="15"/>
      <c r="C20" s="13" t="s">
        <v>21</v>
      </c>
      <c r="D20" s="13"/>
      <c r="E20" s="13"/>
      <c r="F20" s="13"/>
      <c r="G20" s="16" t="s">
        <v>26</v>
      </c>
      <c r="H20" s="16"/>
      <c r="I20" s="13" t="s">
        <v>21</v>
      </c>
      <c r="J20" s="13"/>
      <c r="K20" s="2"/>
    </row>
    <row r="21" spans="1:11" x14ac:dyDescent="0.25">
      <c r="A21" s="2" t="s">
        <v>4</v>
      </c>
      <c r="B21" s="2" t="s">
        <v>19</v>
      </c>
      <c r="C21" s="14" t="s">
        <v>9</v>
      </c>
      <c r="D21" s="14" t="s">
        <v>18</v>
      </c>
      <c r="E21" s="2"/>
      <c r="F21" s="2"/>
      <c r="G21" s="2" t="s">
        <v>4</v>
      </c>
      <c r="H21" s="2" t="s">
        <v>19</v>
      </c>
      <c r="I21" s="14" t="s">
        <v>9</v>
      </c>
      <c r="J21" s="14" t="s">
        <v>18</v>
      </c>
      <c r="K21" s="2" t="s">
        <v>27</v>
      </c>
    </row>
    <row r="22" spans="1:11" x14ac:dyDescent="0.25">
      <c r="A22" s="2" t="s">
        <v>0</v>
      </c>
      <c r="B22" s="10">
        <f>5*F2</f>
        <v>6500</v>
      </c>
      <c r="C22" s="10">
        <f>B22*I2/100</f>
        <v>2175</v>
      </c>
      <c r="D22" s="10">
        <f>B22*K2/100</f>
        <v>4324.9999999999991</v>
      </c>
      <c r="G22" s="2" t="s">
        <v>0</v>
      </c>
      <c r="H22" s="10">
        <f>5*G2</f>
        <v>6132.5</v>
      </c>
      <c r="I22" s="10">
        <f>H22*M2/100</f>
        <v>2101.5</v>
      </c>
      <c r="J22" s="10">
        <f>H22*O2/100</f>
        <v>4031</v>
      </c>
      <c r="K22" s="10">
        <f>J22/40</f>
        <v>100.77500000000001</v>
      </c>
    </row>
    <row r="23" spans="1:11" x14ac:dyDescent="0.25">
      <c r="A23" s="2" t="s">
        <v>1</v>
      </c>
      <c r="B23" s="10">
        <f t="shared" ref="B23:B24" si="19">5*F3</f>
        <v>5750</v>
      </c>
      <c r="C23" s="10">
        <f t="shared" ref="C23:C24" si="20">B23*I3/100</f>
        <v>2025</v>
      </c>
      <c r="D23" s="10">
        <f t="shared" ref="D23:D24" si="21">B23*K3/100</f>
        <v>3725</v>
      </c>
      <c r="G23" s="2" t="s">
        <v>1</v>
      </c>
      <c r="H23" s="10">
        <f t="shared" ref="H23:H24" si="22">5*G3</f>
        <v>5435</v>
      </c>
      <c r="I23" s="10">
        <f t="shared" ref="I23:I24" si="23">H23*M3/100</f>
        <v>1962</v>
      </c>
      <c r="J23" s="10">
        <f t="shared" ref="J23:J24" si="24">H23*O3/100</f>
        <v>3473</v>
      </c>
      <c r="K23" s="10">
        <f t="shared" ref="K23:K24" si="25">J23/40</f>
        <v>86.825000000000003</v>
      </c>
    </row>
    <row r="24" spans="1:11" x14ac:dyDescent="0.25">
      <c r="A24" s="2" t="s">
        <v>2</v>
      </c>
      <c r="B24" s="10">
        <f t="shared" si="19"/>
        <v>5000</v>
      </c>
      <c r="C24" s="10">
        <f t="shared" si="20"/>
        <v>1875</v>
      </c>
      <c r="D24" s="10">
        <f t="shared" si="21"/>
        <v>3125</v>
      </c>
      <c r="G24" s="2" t="s">
        <v>2</v>
      </c>
      <c r="H24" s="10">
        <f t="shared" si="22"/>
        <v>4737.5</v>
      </c>
      <c r="I24" s="10">
        <f t="shared" si="23"/>
        <v>1822.5</v>
      </c>
      <c r="J24" s="10">
        <f t="shared" si="24"/>
        <v>2915</v>
      </c>
      <c r="K24" s="10">
        <f t="shared" si="25"/>
        <v>72.875</v>
      </c>
    </row>
    <row r="25" spans="1:11" x14ac:dyDescent="0.25">
      <c r="G25" s="2" t="s">
        <v>30</v>
      </c>
      <c r="H25" s="10">
        <f>SUM(H22:H24)</f>
        <v>16305</v>
      </c>
      <c r="I25" s="10">
        <f t="shared" ref="I25:J25" si="26">SUM(I22:I24)</f>
        <v>5886</v>
      </c>
      <c r="J25" s="10">
        <f t="shared" si="26"/>
        <v>10419</v>
      </c>
    </row>
    <row r="31" spans="1:11" x14ac:dyDescent="0.25">
      <c r="I31" s="10"/>
    </row>
  </sheetData>
  <mergeCells count="15">
    <mergeCell ref="C20:D20"/>
    <mergeCell ref="E20:F20"/>
    <mergeCell ref="G20:H20"/>
    <mergeCell ref="I20:J20"/>
    <mergeCell ref="A8:B8"/>
    <mergeCell ref="A14:B14"/>
    <mergeCell ref="A20:B20"/>
    <mergeCell ref="C8:D8"/>
    <mergeCell ref="E8:F8"/>
    <mergeCell ref="I8:J8"/>
    <mergeCell ref="G8:H8"/>
    <mergeCell ref="C14:D14"/>
    <mergeCell ref="E14:F14"/>
    <mergeCell ref="G14:H14"/>
    <mergeCell ref="I14:J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G4" sqref="G4"/>
    </sheetView>
  </sheetViews>
  <sheetFormatPr defaultRowHeight="15" x14ac:dyDescent="0.25"/>
  <cols>
    <col min="1" max="2" width="13.28515625" bestFit="1" customWidth="1"/>
    <col min="3" max="3" width="14.28515625" bestFit="1" customWidth="1"/>
    <col min="4" max="4" width="13.28515625" bestFit="1" customWidth="1"/>
    <col min="5" max="5" width="14.42578125" customWidth="1"/>
    <col min="6" max="6" width="12.140625" bestFit="1" customWidth="1"/>
    <col min="7" max="7" width="16.5703125" bestFit="1" customWidth="1"/>
    <col min="8" max="8" width="22.140625" customWidth="1"/>
    <col min="9" max="9" width="12.5703125" bestFit="1" customWidth="1"/>
    <col min="10" max="10" width="17.85546875" customWidth="1"/>
    <col min="11" max="11" width="11" bestFit="1" customWidth="1"/>
    <col min="12" max="12" width="13.85546875" customWidth="1"/>
    <col min="13" max="13" width="12.85546875" customWidth="1"/>
    <col min="14" max="14" width="12.7109375" customWidth="1"/>
    <col min="15" max="15" width="9.5703125" bestFit="1" customWidth="1"/>
  </cols>
  <sheetData>
    <row r="1" spans="1:15" s="1" customFormat="1" ht="51" customHeight="1" x14ac:dyDescent="0.25">
      <c r="A1" s="12" t="s">
        <v>4</v>
      </c>
      <c r="B1" s="12" t="s">
        <v>5</v>
      </c>
      <c r="C1" s="12" t="s">
        <v>4</v>
      </c>
      <c r="D1" s="12" t="s">
        <v>6</v>
      </c>
      <c r="E1" s="12" t="s">
        <v>3</v>
      </c>
      <c r="F1" s="12" t="s">
        <v>8</v>
      </c>
      <c r="G1" s="12" t="s">
        <v>7</v>
      </c>
      <c r="H1" s="6" t="s">
        <v>28</v>
      </c>
      <c r="I1" s="6" t="s">
        <v>10</v>
      </c>
      <c r="J1" s="4" t="s">
        <v>29</v>
      </c>
      <c r="K1" s="4" t="s">
        <v>11</v>
      </c>
      <c r="L1" s="7" t="s">
        <v>15</v>
      </c>
      <c r="M1" s="7" t="s">
        <v>12</v>
      </c>
      <c r="N1" s="5" t="s">
        <v>16</v>
      </c>
      <c r="O1" s="5" t="s">
        <v>13</v>
      </c>
    </row>
    <row r="2" spans="1:15" x14ac:dyDescent="0.25">
      <c r="A2" s="2" t="s">
        <v>0</v>
      </c>
      <c r="B2" s="8">
        <v>250</v>
      </c>
      <c r="C2" s="8">
        <v>1050</v>
      </c>
      <c r="D2" s="8">
        <f>C2/4</f>
        <v>262.5</v>
      </c>
      <c r="E2" s="8">
        <f>C2-(C2*7%)</f>
        <v>976.5</v>
      </c>
      <c r="F2" s="8">
        <f>B2+C2</f>
        <v>1300</v>
      </c>
      <c r="G2" s="8">
        <f>B2+E2</f>
        <v>1226.5</v>
      </c>
      <c r="H2" s="8">
        <f>(B2*70%) + (C2*20%)</f>
        <v>385</v>
      </c>
      <c r="I2" s="9">
        <f>(H2*100)/F2</f>
        <v>29.615384615384617</v>
      </c>
      <c r="J2" s="8">
        <f>(B2*30%) + (C2*80%)</f>
        <v>915</v>
      </c>
      <c r="K2" s="9">
        <f>(J2*100)/F2</f>
        <v>70.384615384615387</v>
      </c>
      <c r="L2" s="8">
        <f>(B2*70%) + (E2*20%)</f>
        <v>370.3</v>
      </c>
      <c r="M2" s="9">
        <f>(L2*100)/G2</f>
        <v>30.19160211985324</v>
      </c>
      <c r="N2" s="8">
        <f>(B2*30%) + (E2*80%)</f>
        <v>856.2</v>
      </c>
      <c r="O2" s="9">
        <f>(N2*100)/G2</f>
        <v>69.808397880146757</v>
      </c>
    </row>
    <row r="3" spans="1:15" x14ac:dyDescent="0.25">
      <c r="A3" s="2" t="s">
        <v>1</v>
      </c>
      <c r="B3" s="8">
        <v>250</v>
      </c>
      <c r="C3" s="8">
        <v>900</v>
      </c>
      <c r="D3" s="8">
        <f t="shared" ref="D3:D4" si="0">C3/4</f>
        <v>225</v>
      </c>
      <c r="E3" s="8">
        <f t="shared" ref="E3" si="1">C3-(C3*7%)</f>
        <v>837</v>
      </c>
      <c r="F3" s="8">
        <f t="shared" ref="F3:F4" si="2">B3+C3</f>
        <v>1150</v>
      </c>
      <c r="G3" s="8">
        <f t="shared" ref="G3:G4" si="3">B3+E3</f>
        <v>1087</v>
      </c>
      <c r="H3" s="8">
        <f t="shared" ref="H3:H4" si="4">(B3*70%) + (C3*20%)</f>
        <v>355</v>
      </c>
      <c r="I3" s="9">
        <f>(H3*100)/F3</f>
        <v>30.869565217391305</v>
      </c>
      <c r="J3" s="8">
        <f t="shared" ref="J3:J4" si="5">(B3*30%) + (C3*80%)</f>
        <v>795</v>
      </c>
      <c r="K3" s="9">
        <f>(J3*100)/F3</f>
        <v>69.130434782608702</v>
      </c>
      <c r="L3" s="8">
        <f t="shared" ref="L3:L4" si="6">(B3*70%) + (E3*20%)</f>
        <v>342.4</v>
      </c>
      <c r="M3" s="9">
        <f t="shared" ref="M3:M4" si="7">(L3*100)/G3</f>
        <v>31.499540018399266</v>
      </c>
      <c r="N3" s="8">
        <f t="shared" ref="N3:N4" si="8">(B3*30%) + (E3*80%)</f>
        <v>744.6</v>
      </c>
      <c r="O3" s="9">
        <f t="shared" ref="O3:O4" si="9">(N3*100)/G3</f>
        <v>68.500459981600741</v>
      </c>
    </row>
    <row r="4" spans="1:15" x14ac:dyDescent="0.25">
      <c r="A4" s="2" t="s">
        <v>2</v>
      </c>
      <c r="B4" s="8">
        <v>250</v>
      </c>
      <c r="C4" s="8">
        <v>750</v>
      </c>
      <c r="D4" s="8">
        <f t="shared" si="0"/>
        <v>187.5</v>
      </c>
      <c r="E4" s="8">
        <f>C4-(C4*7%)</f>
        <v>697.5</v>
      </c>
      <c r="F4" s="8">
        <f t="shared" si="2"/>
        <v>1000</v>
      </c>
      <c r="G4" s="8">
        <f t="shared" si="3"/>
        <v>947.5</v>
      </c>
      <c r="H4" s="8">
        <f t="shared" si="4"/>
        <v>325</v>
      </c>
      <c r="I4" s="9">
        <f>(H4*100)/F4</f>
        <v>32.5</v>
      </c>
      <c r="J4" s="8">
        <f t="shared" si="5"/>
        <v>675</v>
      </c>
      <c r="K4" s="9">
        <f>(J4*100)/F4</f>
        <v>67.5</v>
      </c>
      <c r="L4" s="8">
        <f t="shared" si="6"/>
        <v>314.5</v>
      </c>
      <c r="M4" s="9">
        <f t="shared" si="7"/>
        <v>33.192612137203163</v>
      </c>
      <c r="N4" s="8">
        <f t="shared" si="8"/>
        <v>633</v>
      </c>
      <c r="O4" s="9">
        <f t="shared" si="9"/>
        <v>66.80738786279683</v>
      </c>
    </row>
    <row r="7" spans="1: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5" x14ac:dyDescent="0.25">
      <c r="A8" s="17" t="s">
        <v>17</v>
      </c>
      <c r="C8" s="13" t="s">
        <v>21</v>
      </c>
      <c r="D8" s="13"/>
      <c r="E8" s="3"/>
      <c r="F8" s="3"/>
      <c r="G8" s="16" t="s">
        <v>20</v>
      </c>
      <c r="H8" s="16"/>
      <c r="I8" s="13" t="s">
        <v>21</v>
      </c>
      <c r="J8" s="13"/>
    </row>
    <row r="9" spans="1:15" x14ac:dyDescent="0.25">
      <c r="A9" s="2" t="s">
        <v>4</v>
      </c>
      <c r="B9" s="2" t="s">
        <v>19</v>
      </c>
      <c r="C9" s="14" t="s">
        <v>9</v>
      </c>
      <c r="D9" s="14" t="s">
        <v>18</v>
      </c>
      <c r="G9" s="2" t="s">
        <v>4</v>
      </c>
      <c r="H9" s="2" t="s">
        <v>19</v>
      </c>
      <c r="I9" s="14" t="s">
        <v>9</v>
      </c>
      <c r="J9" s="14" t="s">
        <v>18</v>
      </c>
      <c r="K9" s="2" t="s">
        <v>27</v>
      </c>
    </row>
    <row r="10" spans="1:15" x14ac:dyDescent="0.25">
      <c r="A10" s="2" t="s">
        <v>0</v>
      </c>
      <c r="B10" s="10">
        <f>10*F2</f>
        <v>13000</v>
      </c>
      <c r="C10" s="10">
        <f>B10*I2/100</f>
        <v>3850</v>
      </c>
      <c r="D10" s="10">
        <f>B10*K2/100</f>
        <v>9150</v>
      </c>
      <c r="G10" s="2" t="s">
        <v>0</v>
      </c>
      <c r="H10" s="10">
        <f>10*G2</f>
        <v>12265</v>
      </c>
      <c r="I10" s="10">
        <f>H10*M2/100</f>
        <v>3703</v>
      </c>
      <c r="J10" s="10">
        <f>H10*O2/100</f>
        <v>8562</v>
      </c>
      <c r="K10" s="10">
        <f>J10/40</f>
        <v>214.05</v>
      </c>
    </row>
    <row r="11" spans="1:15" x14ac:dyDescent="0.25">
      <c r="A11" s="2" t="s">
        <v>1</v>
      </c>
      <c r="B11" s="10">
        <f>10*F3</f>
        <v>11500</v>
      </c>
      <c r="C11" s="10">
        <f t="shared" ref="C11:C12" si="10">B11*I3/100</f>
        <v>3550</v>
      </c>
      <c r="D11" s="10">
        <f t="shared" ref="D11:D12" si="11">B11*K3/100</f>
        <v>7950.0000000000009</v>
      </c>
      <c r="G11" s="2" t="s">
        <v>1</v>
      </c>
      <c r="H11" s="10">
        <f t="shared" ref="H11:H12" si="12">10*G3</f>
        <v>10870</v>
      </c>
      <c r="I11" s="10">
        <f t="shared" ref="I11:I12" si="13">H11*M3/100</f>
        <v>3424</v>
      </c>
      <c r="J11" s="10">
        <f t="shared" ref="J11:J12" si="14">H11*O3/100</f>
        <v>7446.0000000000009</v>
      </c>
      <c r="K11" s="10">
        <f t="shared" ref="K11:K12" si="15">J11/40</f>
        <v>186.15000000000003</v>
      </c>
    </row>
    <row r="12" spans="1:15" x14ac:dyDescent="0.25">
      <c r="A12" s="2" t="s">
        <v>2</v>
      </c>
      <c r="B12" s="10">
        <f>10*F4</f>
        <v>10000</v>
      </c>
      <c r="C12" s="10">
        <f t="shared" si="10"/>
        <v>3250</v>
      </c>
      <c r="D12" s="10">
        <f t="shared" si="11"/>
        <v>6750</v>
      </c>
      <c r="G12" s="2" t="s">
        <v>2</v>
      </c>
      <c r="H12" s="10">
        <f t="shared" si="12"/>
        <v>9475</v>
      </c>
      <c r="I12" s="10">
        <f t="shared" si="13"/>
        <v>3144.9999999999995</v>
      </c>
      <c r="J12" s="10">
        <f t="shared" si="14"/>
        <v>6330</v>
      </c>
      <c r="K12" s="10">
        <f t="shared" si="15"/>
        <v>158.25</v>
      </c>
    </row>
    <row r="13" spans="1:1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5" x14ac:dyDescent="0.25">
      <c r="A14" s="17" t="s">
        <v>23</v>
      </c>
      <c r="C14" s="13" t="s">
        <v>21</v>
      </c>
      <c r="D14" s="13"/>
      <c r="E14" s="3"/>
      <c r="F14" s="3"/>
      <c r="G14" s="16" t="s">
        <v>24</v>
      </c>
      <c r="H14" s="16"/>
      <c r="I14" s="13" t="s">
        <v>21</v>
      </c>
      <c r="J14" s="13"/>
    </row>
    <row r="15" spans="1:15" x14ac:dyDescent="0.25">
      <c r="A15" s="2" t="s">
        <v>4</v>
      </c>
      <c r="B15" s="2" t="s">
        <v>19</v>
      </c>
      <c r="C15" s="14" t="s">
        <v>9</v>
      </c>
      <c r="D15" s="14" t="s">
        <v>18</v>
      </c>
      <c r="G15" s="2" t="s">
        <v>4</v>
      </c>
      <c r="H15" s="2" t="s">
        <v>19</v>
      </c>
      <c r="I15" s="14" t="s">
        <v>9</v>
      </c>
      <c r="J15" s="14" t="s">
        <v>18</v>
      </c>
      <c r="K15" s="2" t="s">
        <v>27</v>
      </c>
    </row>
    <row r="16" spans="1:15" x14ac:dyDescent="0.25">
      <c r="A16" s="2" t="s">
        <v>0</v>
      </c>
      <c r="B16" s="10">
        <f>15*F2</f>
        <v>19500</v>
      </c>
      <c r="C16" s="10">
        <f>B16*I2/100</f>
        <v>5775</v>
      </c>
      <c r="D16" s="10">
        <f>B16*K2/100</f>
        <v>13725</v>
      </c>
      <c r="G16" s="2" t="s">
        <v>0</v>
      </c>
      <c r="H16" s="10">
        <f>15*G2</f>
        <v>18397.5</v>
      </c>
      <c r="I16" s="10">
        <f>H16*M2/100</f>
        <v>5554.5</v>
      </c>
      <c r="J16" s="10">
        <f>H16*O2/100</f>
        <v>12843</v>
      </c>
      <c r="K16" s="10">
        <f>J16/40</f>
        <v>321.07499999999999</v>
      </c>
    </row>
    <row r="17" spans="1:11" x14ac:dyDescent="0.25">
      <c r="A17" s="2" t="s">
        <v>1</v>
      </c>
      <c r="B17" s="10">
        <f>15*F3</f>
        <v>17250</v>
      </c>
      <c r="C17" s="10">
        <f t="shared" ref="C17:C18" si="16">B17*I3/100</f>
        <v>5325</v>
      </c>
      <c r="D17" s="10">
        <f t="shared" ref="D17:D18" si="17">B17*K3/100</f>
        <v>11925.000000000002</v>
      </c>
      <c r="G17" s="2" t="s">
        <v>1</v>
      </c>
      <c r="H17" s="10">
        <f>15*G3</f>
        <v>16305</v>
      </c>
      <c r="I17" s="10">
        <f t="shared" ref="I17:I18" si="18">H17*M3/100</f>
        <v>5136</v>
      </c>
      <c r="J17" s="10">
        <f t="shared" ref="J17:J18" si="19">H17*O3/100</f>
        <v>11169</v>
      </c>
      <c r="K17" s="10">
        <f t="shared" ref="K17:K18" si="20">J17/40</f>
        <v>279.22500000000002</v>
      </c>
    </row>
    <row r="18" spans="1:11" x14ac:dyDescent="0.25">
      <c r="A18" s="2" t="s">
        <v>2</v>
      </c>
      <c r="B18" s="10">
        <f>15*F4</f>
        <v>15000</v>
      </c>
      <c r="C18" s="10">
        <f t="shared" si="16"/>
        <v>4875</v>
      </c>
      <c r="D18" s="10">
        <f t="shared" si="17"/>
        <v>10125</v>
      </c>
      <c r="G18" s="2" t="s">
        <v>2</v>
      </c>
      <c r="H18" s="10">
        <f>15*G4</f>
        <v>14212.5</v>
      </c>
      <c r="I18" s="10">
        <f t="shared" si="18"/>
        <v>4717.4999999999991</v>
      </c>
      <c r="J18" s="10">
        <f t="shared" si="19"/>
        <v>9495</v>
      </c>
      <c r="K18" s="10">
        <f t="shared" si="20"/>
        <v>237.375</v>
      </c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7" t="s">
        <v>25</v>
      </c>
      <c r="C20" s="13" t="s">
        <v>21</v>
      </c>
      <c r="D20" s="13"/>
      <c r="E20" s="3"/>
      <c r="F20" s="3"/>
      <c r="G20" s="16" t="s">
        <v>26</v>
      </c>
      <c r="H20" s="16"/>
      <c r="I20" s="13" t="s">
        <v>21</v>
      </c>
      <c r="J20" s="13"/>
    </row>
    <row r="21" spans="1:11" x14ac:dyDescent="0.25">
      <c r="A21" s="2" t="s">
        <v>4</v>
      </c>
      <c r="B21" s="2" t="s">
        <v>19</v>
      </c>
      <c r="C21" s="14" t="s">
        <v>9</v>
      </c>
      <c r="D21" s="14" t="s">
        <v>18</v>
      </c>
      <c r="G21" s="2" t="s">
        <v>4</v>
      </c>
      <c r="H21" s="2" t="s">
        <v>19</v>
      </c>
      <c r="I21" s="14" t="s">
        <v>9</v>
      </c>
      <c r="J21" s="14" t="s">
        <v>18</v>
      </c>
      <c r="K21" s="2" t="s">
        <v>27</v>
      </c>
    </row>
    <row r="22" spans="1:11" x14ac:dyDescent="0.25">
      <c r="A22" s="2" t="s">
        <v>0</v>
      </c>
      <c r="B22" s="10">
        <f>5*F2</f>
        <v>6500</v>
      </c>
      <c r="C22" s="10">
        <f>B22*I2/100</f>
        <v>1925</v>
      </c>
      <c r="D22" s="10">
        <f>B22*K2/100</f>
        <v>4575</v>
      </c>
      <c r="G22" s="2" t="s">
        <v>0</v>
      </c>
      <c r="H22" s="10">
        <f>5*G2</f>
        <v>6132.5</v>
      </c>
      <c r="I22" s="10">
        <f>H22*M2/100</f>
        <v>1851.5</v>
      </c>
      <c r="J22" s="10">
        <f>H22*O2/100</f>
        <v>4281</v>
      </c>
      <c r="K22" s="10">
        <f>J22/40</f>
        <v>107.02500000000001</v>
      </c>
    </row>
    <row r="23" spans="1:11" x14ac:dyDescent="0.25">
      <c r="A23" s="2" t="s">
        <v>1</v>
      </c>
      <c r="B23" s="10">
        <f t="shared" ref="B23:B24" si="21">5*F3</f>
        <v>5750</v>
      </c>
      <c r="C23" s="10">
        <f t="shared" ref="C23:C24" si="22">B23*I3/100</f>
        <v>1775</v>
      </c>
      <c r="D23" s="10">
        <f t="shared" ref="D23:D24" si="23">B23*K3/100</f>
        <v>3975.0000000000005</v>
      </c>
      <c r="G23" s="2" t="s">
        <v>1</v>
      </c>
      <c r="H23" s="10">
        <f t="shared" ref="H23:H24" si="24">5*G3</f>
        <v>5435</v>
      </c>
      <c r="I23" s="10">
        <f t="shared" ref="I23:I24" si="25">H23*M3/100</f>
        <v>1712</v>
      </c>
      <c r="J23" s="10">
        <f t="shared" ref="J23:J24" si="26">H23*O3/100</f>
        <v>3723.0000000000005</v>
      </c>
      <c r="K23" s="10">
        <f t="shared" ref="K23:K24" si="27">J23/40</f>
        <v>93.075000000000017</v>
      </c>
    </row>
    <row r="24" spans="1:11" x14ac:dyDescent="0.25">
      <c r="A24" s="2" t="s">
        <v>2</v>
      </c>
      <c r="B24" s="10">
        <f t="shared" si="21"/>
        <v>5000</v>
      </c>
      <c r="C24" s="10">
        <f t="shared" si="22"/>
        <v>1625</v>
      </c>
      <c r="D24" s="10">
        <f t="shared" si="23"/>
        <v>3375</v>
      </c>
      <c r="G24" s="2" t="s">
        <v>2</v>
      </c>
      <c r="H24" s="10">
        <f t="shared" si="24"/>
        <v>4737.5</v>
      </c>
      <c r="I24" s="10">
        <f t="shared" si="25"/>
        <v>1572.4999999999998</v>
      </c>
      <c r="J24" s="10">
        <f t="shared" si="26"/>
        <v>3165</v>
      </c>
      <c r="K24" s="10">
        <f t="shared" si="27"/>
        <v>79.125</v>
      </c>
    </row>
    <row r="25" spans="1:11" x14ac:dyDescent="0.25">
      <c r="G25" s="2" t="s">
        <v>30</v>
      </c>
      <c r="H25" s="10">
        <f>SUM(H22:H24)</f>
        <v>16305</v>
      </c>
      <c r="I25" s="10">
        <f t="shared" ref="I25:J25" si="28">SUM(I22:I24)</f>
        <v>5136</v>
      </c>
      <c r="J25" s="10">
        <f t="shared" si="28"/>
        <v>11169</v>
      </c>
    </row>
    <row r="31" spans="1:11" x14ac:dyDescent="0.25">
      <c r="I31" s="10"/>
    </row>
  </sheetData>
  <mergeCells count="12">
    <mergeCell ref="C20:D20"/>
    <mergeCell ref="E20:F20"/>
    <mergeCell ref="G20:H20"/>
    <mergeCell ref="I20:J20"/>
    <mergeCell ref="C8:D8"/>
    <mergeCell ref="E8:F8"/>
    <mergeCell ref="G8:H8"/>
    <mergeCell ref="I8:J8"/>
    <mergeCell ref="C14:D14"/>
    <mergeCell ref="E14:F14"/>
    <mergeCell ref="G14:H14"/>
    <mergeCell ref="I14:J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G%90</vt:lpstr>
      <vt:lpstr>G%70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Gomes</dc:creator>
  <cp:lastModifiedBy>Cristian Gomes</cp:lastModifiedBy>
  <dcterms:created xsi:type="dcterms:W3CDTF">2015-01-25T21:49:06Z</dcterms:created>
  <dcterms:modified xsi:type="dcterms:W3CDTF">2015-01-25T23:36:34Z</dcterms:modified>
</cp:coreProperties>
</file>