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usa\Downloads\PC-master\"/>
    </mc:Choice>
  </mc:AlternateContent>
  <xr:revisionPtr revIDLastSave="0" documentId="13_ncr:1_{388ABAA4-65E4-4BB2-853B-FA945B8C6059}" xr6:coauthVersionLast="36" xr6:coauthVersionMax="45" xr10:uidLastSave="{00000000-0000-0000-0000-000000000000}"/>
  <bookViews>
    <workbookView xWindow="0" yWindow="0" windowWidth="20490" windowHeight="6945" tabRatio="857" activeTab="10" xr2:uid="{00000000-000D-0000-FFFF-FFFF00000000}"/>
  </bookViews>
  <sheets>
    <sheet name="Placa de video" sheetId="1" r:id="rId1"/>
    <sheet name="Processador" sheetId="2" r:id="rId2"/>
    <sheet name="Placa Mãe" sheetId="12" r:id="rId3"/>
    <sheet name="Memória RAM" sheetId="4" r:id="rId4"/>
    <sheet name="SSD" sheetId="5" r:id="rId5"/>
    <sheet name="HD" sheetId="11" r:id="rId6"/>
    <sheet name="Fonte" sheetId="6" r:id="rId7"/>
    <sheet name="Gabinete" sheetId="7" r:id="rId8"/>
    <sheet name="Monitor" sheetId="8" r:id="rId9"/>
    <sheet name="Teclado" sheetId="9" r:id="rId10"/>
    <sheet name="Resumo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I13" i="10" l="1"/>
  <c r="H13" i="10"/>
  <c r="E13" i="10"/>
  <c r="F13" i="10"/>
  <c r="G13" i="10"/>
  <c r="D13" i="10"/>
  <c r="I14" i="10"/>
  <c r="E14" i="10"/>
  <c r="F14" i="10"/>
  <c r="G14" i="10"/>
  <c r="H14" i="10"/>
  <c r="D14" i="10"/>
  <c r="I11" i="10"/>
  <c r="H11" i="10"/>
  <c r="G11" i="10"/>
  <c r="G12" i="10"/>
  <c r="F11" i="10"/>
  <c r="E11" i="10"/>
  <c r="D11" i="10"/>
  <c r="D7" i="10" l="1"/>
  <c r="F7" i="10"/>
  <c r="G7" i="10"/>
  <c r="H7" i="10"/>
  <c r="E7" i="10"/>
  <c r="I7" i="10"/>
  <c r="F15" i="10"/>
  <c r="G15" i="10"/>
  <c r="H15" i="10"/>
  <c r="E15" i="10"/>
  <c r="I15" i="10"/>
  <c r="D15" i="10"/>
  <c r="F12" i="10"/>
  <c r="H12" i="10"/>
  <c r="E12" i="10"/>
  <c r="I12" i="10"/>
  <c r="D12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6" i="10" l="1"/>
  <c r="F16" i="10"/>
  <c r="G16" i="10"/>
</calcChain>
</file>

<file path=xl/sharedStrings.xml><?xml version="1.0" encoding="utf-8"?>
<sst xmlns="http://schemas.openxmlformats.org/spreadsheetml/2006/main" count="285" uniqueCount="131">
  <si>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</si>
  <si>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</si>
  <si>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</si>
  <si>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</si>
  <si>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</si>
  <si>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</si>
  <si>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</si>
  <si>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</si>
  <si>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</si>
  <si>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</si>
  <si>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</si>
  <si>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</si>
  <si>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</si>
  <si>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</si>
  <si>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</si>
  <si>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</si>
  <si>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</si>
  <si>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</si>
  <si>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</si>
  <si>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</si>
  <si>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</si>
  <si>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</si>
  <si>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</si>
  <si>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</si>
  <si>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</si>
  <si>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</si>
  <si>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</si>
  <si>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</si>
  <si>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</si>
  <si>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</si>
  <si>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</si>
  <si>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</si>
  <si>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</si>
  <si>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</si>
  <si>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</si>
  <si>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</si>
  <si>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</si>
  <si>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</si>
  <si>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</si>
  <si>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</si>
  <si>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</si>
  <si>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</si>
  <si>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</si>
  <si>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</si>
  <si>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</si>
  <si>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</si>
  <si>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</si>
  <si>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</si>
  <si>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</si>
  <si>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</si>
  <si>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</si>
  <si>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</si>
  <si>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</si>
  <si>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</si>
  <si>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</si>
  <si>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</si>
  <si>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</si>
  <si>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</si>
  <si>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</si>
  <si>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</si>
  <si>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</si>
  <si>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</si>
  <si>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</si>
  <si>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</si>
  <si>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</si>
  <si>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</si>
  <si>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</si>
  <si>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</si>
  <si>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</si>
  <si>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</si>
  <si>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</si>
  <si>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</si>
  <si>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</si>
  <si>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</si>
  <si>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</si>
  <si>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</si>
  <si>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</si>
  <si>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</si>
  <si>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</si>
  <si>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</si>
  <si>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</si>
  <si>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</si>
  <si>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</si>
  <si>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</si>
  <si>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</si>
  <si>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</si>
  <si>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</si>
  <si>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</si>
  <si>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</si>
  <si>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</si>
  <si>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>75 Hz</t>
  </si>
  <si>
    <t>https://www.buscape.com.br/monitor/monitor-led-24-aoc-g2460vq6?_lc=88&amp;q=g2460vq6</t>
  </si>
  <si>
    <t>https://www.buscape.com.br/monitor/monitor-led-19-5-lg-20m37aa?_lc=88&amp;q=monitor%2060hz</t>
  </si>
  <si>
    <t>60 Hz</t>
  </si>
  <si>
    <t>Memoria</t>
  </si>
  <si>
    <t>b2w</t>
  </si>
  <si>
    <t>2 TB</t>
  </si>
  <si>
    <t>https://www.kabum.com.br/cgi-local/site/produtos/descricao_ofertas.cgi?codigo=100916</t>
  </si>
  <si>
    <t>https://www.americanas.com.br/produto/76738615/hd-seagate-constellation-2tb-sataii-3gbs-7200-rpm?pfm_carac=hd%202tb%20seagate%207200%20rpm&amp;pfm_page=search&amp;pfm_pos=grid&amp;pfm_type=search_page</t>
  </si>
  <si>
    <t>HD</t>
  </si>
  <si>
    <t>Data atualizacao: 04/05/2020</t>
  </si>
  <si>
    <t>https://www.kabum.com.br/produto/102521/placa-mae-gigabyte-h310m-s2p-2-0-intel-lga-1151-matx-ddr4?gclid=EAIaIQobChMI8cLasfia6QIVQ_zjBx31Jg4xEAQYASABEgKMbfD_BwE</t>
  </si>
  <si>
    <t>Suporte</t>
  </si>
  <si>
    <t>https://www.kabum.com.br/cgi-local/site/produtos/descricao_ofertas.cgi?codigo=99504&amp;gclid=EAIaIQobChMInafFvfma6QIVrgOzAB3A-gcJEAYYASABEgLRv_D_BwE</t>
  </si>
  <si>
    <t>Placa Mãe</t>
  </si>
  <si>
    <t>XPG</t>
  </si>
  <si>
    <t>2666 Mhz</t>
  </si>
  <si>
    <t>https://www.kabum.com.br/cgi-local/site/produtos/descricao_ofertas.cgi?codigo=108237</t>
  </si>
  <si>
    <t>https://www.kabum.com.br/produto/110704/memoria-xpg-gammix-d10-16gb-2666mhz-ddr4-cl16-ax4u2666316g16-sbg?gclid=CjwKCAjwxqX4BRBhEiwAYtJX7bkNHO5M-JLlzxbuAi6qM9JeOCj0QpLi3ZKsBhVMYD2EmYaIEkNlfRoCMkMQAvD_BwE</t>
  </si>
  <si>
    <t>https://www.pichau.com.br/hardware/processador-amd-ryzen-5-3500x-hexa-core-3-6ghz-4-1ghz-turbo-35mb-cache-am4-100-100000158box</t>
  </si>
  <si>
    <t>AMD RYZEN 5 3500X</t>
  </si>
  <si>
    <t>6/3,6 GHz</t>
  </si>
  <si>
    <t>Pichau</t>
  </si>
  <si>
    <t>240 GB (Nvme)</t>
  </si>
  <si>
    <t>https://www.kabum.com.br/produto/96306/ssd-kingston-a1000-240gb-m-2-nvme-leitura-1500mb-s-gravacao-800mb-s-sa1000m8-240g</t>
  </si>
  <si>
    <t>https://www.kabum.com.br/produto/100863/placa-de-video-gigabyte-nvidia-geforce-gtx-1660-ti-oc-6g-gddr6-gv-n166toc-6gd</t>
  </si>
  <si>
    <t>GTX 1660 TI</t>
  </si>
  <si>
    <t>6 GB GDDR6</t>
  </si>
  <si>
    <t>https://www.kabum.com.br/produto/106897/placa-de-video-galax-nvidia-geforce-gtx-1660-super-1-click-oc-6gb-gddr6-60srl7dsy91s?gclid=EAIaIQobChMIjrr79Z7I6gIVkYSRCh3c7Q1mEAAYASAAEgIEA_D_BwE</t>
  </si>
  <si>
    <t>1660 Super</t>
  </si>
  <si>
    <t>https://www.kabum.com.br/produto/84108/hd-seagate-barracuda-1tb-3-5-sata-st1000dm010?gclid=EAIaIQobChMIq9zKiqDI6gIVAgSRCh0-dwB4EAQYASABEgIDb_D_BwE</t>
  </si>
  <si>
    <t>Seage</t>
  </si>
  <si>
    <t>1 TB</t>
  </si>
  <si>
    <t>https://www.pichau.com.br/hardware/gabinete-thermaltake-commander-ms-i-epic-edition-vn400a1w2n-b</t>
  </si>
  <si>
    <t>THERMALTAKE </t>
  </si>
  <si>
    <t>https://www.kabum.com.br/produto/102437/processador-amd-ryzen-5-3600x-cache-32mb-3-8ghz-4-4ghz-max-turbo-am4-sem-video-100-100000022box</t>
  </si>
  <si>
    <t>AMD RYZEN 5 3600X</t>
  </si>
  <si>
    <t>https://www.kabum.com.br/produto/100672/placa-mae-asrock-b450m-steel-legend-amd-am4-matx-ddr4-90-mxb9y0-a0bayz?gclid=EAIaIQobChMI-fyhzZ3Y6gIVh4GRCh2ILwWgEAQYASABEgJ1dfD_BwE</t>
  </si>
  <si>
    <t>https://www.kabum.com.br/produto/93427/placa-mae-asus-prime-a320m-k-br-amd-am4-matx-ddr4?gclid=EAIaIQobChMI8_Tepp_Y6gIVigaRCh1jLQwcEAYYASABEgL7p_D_BwE</t>
  </si>
  <si>
    <t>https://www.kabum.com.br/produto/96366/fonte-cooler-master-600w-80-plus-bronze-mwe-mpx-6001-acaab</t>
  </si>
  <si>
    <t>*Sem perifericos e placa de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</si>
</sst>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2" fillId="2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Relationship Id="rId5" Type="http://schemas.openxmlformats.org/officeDocument/2006/relationships/hyperlink" Target="https://www.kabum.com.br/produto/106897/placa-de-video-galax-nvidia-geforce-gtx-1660-super-1-click-oc-6gb-gddr6-60srl7dsy91s?gclid=EAIaIQobChMIjrr79Z7I6gIVkYSRCh3c7Q1mEAAYASAAEgIEA_D_BwE" TargetMode="External"/><Relationship Id="rId4" Type="http://schemas.openxmlformats.org/officeDocument/2006/relationships/hyperlink" Target="https://www.kabum.com.br/produto/100863/placa-de-video-gigabyte-nvidia-geforce-gtx-1660-ti-oc-6g-gddr6-gv-n166toc-6g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hardware/processador-amd-ryzen-5-3500x-hexa-core-3-6ghz-4-1ghz-turbo-35mb-cache-am4-100-100000158box" TargetMode="External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bum.com.br/produto/102437/processador-amd-ryzen-5-3600x-cache-32mb-3-8ghz-4-4ghz-max-turbo-am4-sem-video-100-100000022bo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00672/placa-mae-asrock-b450m-steel-legend-amd-am4-matx-ddr4-90-mxb9y0-a0bayz?gclid=EAIaIQobChMI-fyhzZ3Y6gIVh4GRCh2ILwWgEAQYASABEgJ1dfD_BwE" TargetMode="External"/><Relationship Id="rId2" Type="http://schemas.openxmlformats.org/officeDocument/2006/relationships/hyperlink" Target="https://www.kabum.com.br/cgi-local/site/produtos/descricao_ofertas.cgi?codigo=99504&amp;gclid=EAIaIQobChMInafFvfma6QIVrgOzAB3A-gcJEAYYASABEgLRv_D_BwE" TargetMode="External"/><Relationship Id="rId1" Type="http://schemas.openxmlformats.org/officeDocument/2006/relationships/hyperlink" Target="https://www.kabum.com.br/produto/102521/placa-mae-gigabyte-h310m-s2p-2-0-intel-lga-1151-matx-ddr4?gclid=EAIaIQobChMI8cLasfia6QIVQ_zjBx31Jg4xEAQYASABEgKMbfD_BwE" TargetMode="External"/><Relationship Id="rId4" Type="http://schemas.openxmlformats.org/officeDocument/2006/relationships/hyperlink" Target="https://www.kabum.com.br/produto/93427/placa-mae-asus-prime-a320m-k-br-amd-am4-matx-ddr4?gclid=EAIaIQobChMI8_Tepp_Y6gIVigaRCh1jLQwcEAYYASABEgL7p_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Relationship Id="rId5" Type="http://schemas.openxmlformats.org/officeDocument/2006/relationships/hyperlink" Target="https://www.kabum.com.br/produto/110704/memoria-xpg-gammix-d10-16gb-2666mhz-ddr4-cl16-ax4u2666316g16-sbg?gclid=CjwKCAjwxqX4BRBhEiwAYtJX7bkNHO5M-JLlzxbuAi6qM9JeOCj0QpLi3ZKsBhVMYD2EmYaIEkNlfRoCMkMQAvD_BwE" TargetMode="External"/><Relationship Id="rId4" Type="http://schemas.openxmlformats.org/officeDocument/2006/relationships/hyperlink" Target="https://www.kabum.com.br/cgi-local/site/produtos/descricao_ofertas.cgi?codigo=10823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Relationship Id="rId4" Type="http://schemas.openxmlformats.org/officeDocument/2006/relationships/hyperlink" Target="https://www.kabum.com.br/produto/96306/ssd-kingston-a1000-240gb-m-2-nvme-leitura-1500mb-s-gravacao-800mb-s-sa1000m8-240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84108/hd-seagate-barracuda-1tb-3-5-sata-st1000dm010?gclid=EAIaIQobChMIq9zKiqDI6gIVAgSRCh0-dwB4EAQYASABEgIDb_D_BwE" TargetMode="External"/><Relationship Id="rId2" Type="http://schemas.openxmlformats.org/officeDocument/2006/relationships/hyperlink" Target="https://www.americanas.com.br/produto/76738615/hd-seagate-constellation-2tb-sataii-3gbs-7200-rpm?pfm_carac=hd%202tb%20seagate%207200%20rpm&amp;pfm_page=search&amp;pfm_pos=grid&amp;pfm_type=search_page" TargetMode="External"/><Relationship Id="rId1" Type="http://schemas.openxmlformats.org/officeDocument/2006/relationships/hyperlink" Target="https://www.kabum.com.br/cgi-local/site/produtos/descricao_ofertas.cgi?codigo=100916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bum.com.br/produto/96366/fonte-cooler-master-600w-80-plus-bronze-mwe-mpx-6001-acaab" TargetMode="External"/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pichau.com.br/hardware/gabinete-thermaltake-commander-ms-i-epic-edition-vn400a1w2n-b" TargetMode="External"/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Relationship Id="rId5" Type="http://schemas.openxmlformats.org/officeDocument/2006/relationships/hyperlink" Target="https://www.buscape.com.br/monitor/monitor-led-19-5-lg-20m37aa?_lc=88&amp;q=monitor%2060hz" TargetMode="External"/><Relationship Id="rId4" Type="http://schemas.openxmlformats.org/officeDocument/2006/relationships/hyperlink" Target="https://www.buscape.com.br/monitor/monitor-led-24-aoc-g2460vq6?_lc=88&amp;q=g2460vq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B7" sqref="B7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  <row r="7" spans="2:10" x14ac:dyDescent="0.25">
      <c r="B7">
        <v>4</v>
      </c>
      <c r="C7" t="s">
        <v>116</v>
      </c>
      <c r="D7" t="s">
        <v>16</v>
      </c>
      <c r="E7" t="s">
        <v>117</v>
      </c>
      <c r="F7" t="s">
        <v>24</v>
      </c>
      <c r="G7" s="1">
        <v>2000</v>
      </c>
      <c r="H7" s="1">
        <v>2000</v>
      </c>
      <c r="I7" s="1">
        <v>2000</v>
      </c>
      <c r="J7" s="2" t="s">
        <v>115</v>
      </c>
    </row>
    <row r="8" spans="2:10" x14ac:dyDescent="0.25">
      <c r="B8">
        <v>5</v>
      </c>
      <c r="C8" t="s">
        <v>119</v>
      </c>
      <c r="D8" t="s">
        <v>16</v>
      </c>
      <c r="E8" t="s">
        <v>117</v>
      </c>
      <c r="F8" t="s">
        <v>24</v>
      </c>
      <c r="G8" s="1">
        <v>2300</v>
      </c>
      <c r="H8" s="1">
        <v>2300</v>
      </c>
      <c r="I8" s="1">
        <v>2300</v>
      </c>
      <c r="J8" s="2" t="s">
        <v>118</v>
      </c>
    </row>
  </sheetData>
  <mergeCells count="1">
    <mergeCell ref="B2:I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B98B531F-1AB6-4E6D-BCD3-4F9A94E55AEA}"/>
    <hyperlink ref="J8" r:id="rId5" xr:uid="{53D79CB2-A594-4EB0-8860-C7D96AD0517E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7"/>
  <sheetViews>
    <sheetView workbookViewId="0">
      <selection activeCell="I7" sqref="I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200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xr:uid="{00000000-0004-0000-0800-000000000000}"/>
    <hyperlink ref="I5" r:id="rId2" xr:uid="{00000000-0004-0000-0800-000001000000}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xr:uid="{00000000-0004-0000-0800-000002000000}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xr:uid="{00000000-0004-0000-0800-000003000000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7"/>
  <sheetViews>
    <sheetView tabSelected="1" workbookViewId="0">
      <selection activeCell="H16" sqref="H16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255.7109375" bestFit="1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1</v>
      </c>
      <c r="D4" t="str">
        <f>INDEX('Placa de video'!$B$4:$J$50,MATCH(Resumo!$C$4,'Placa de video'!$B$4:$B$35,0),MATCH(D3,'Placa de video'!$B$3:$T$3,0))</f>
        <v>Asus</v>
      </c>
      <c r="E4" t="str">
        <f>INDEX('Placa de video'!$B$4:$J$50,MATCH(Resumo!$C$4,'Placa de video'!$B$4:$B$35,0),MATCH(E3,'Placa de video'!$B$3:$T$3,0))</f>
        <v>B2W</v>
      </c>
      <c r="F4" s="3">
        <f>INDEX('Placa de video'!$B$4:$J$50,MATCH(Resumo!$C$4,'Placa de video'!$B$4:$B$35,0),MATCH(F3,'Placa de video'!$B$3:$T$3,0))</f>
        <v>1200</v>
      </c>
      <c r="G4" s="3">
        <f>INDEX('Placa de video'!$B$4:$J$50,MATCH(Resumo!$C$4,'Placa de video'!$B$4:$B$35,0),MATCH(G3,'Placa de video'!$B$3:$T$3,0))</f>
        <v>1550</v>
      </c>
      <c r="H4" s="3">
        <f>INDEX('Placa de video'!$B$4:$J$50,MATCH(Resumo!$C$4,'Placa de video'!$B$4:$B$35,0),MATCH(H3,'Placa de video'!$B$3:$T$3,0))</f>
        <v>1550</v>
      </c>
      <c r="I4" t="str">
        <f>INDEX('Placa de video'!$B$4:$J$50,MATCH(Resumo!$C$4,'Placa de video'!$B$4:$B$35,0),MATCH(I3,'Placa de video'!$B$3:$T$3,0))</f>
        <v>https://www.buscape.com.br/placa-de-video/placa-de-video-nvidia-geforce-gtx-1060-6-gb-gddr5-192-bits-asus-ex-gtx1060-o6g?_lc=88&amp;q=geforce%20gtx%201060%206%20gb</v>
      </c>
    </row>
    <row r="5" spans="2:9" x14ac:dyDescent="0.25">
      <c r="B5" t="s">
        <v>18</v>
      </c>
      <c r="C5">
        <v>4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1500</v>
      </c>
      <c r="G5" s="3">
        <f>INDEX(Processador!$B$5:$AC$28,MATCH(Resumo!$C$5,Processador!$B$5:$B$35,0),MATCH(Resumo!G3,Processador!$B$4:$AC$4,0))</f>
        <v>1500</v>
      </c>
      <c r="H5" s="3">
        <f>INDEX(Processador!$B$5:$AC$28,MATCH(Resumo!$C$5,Processador!$B$5:$B$35,0),MATCH(Resumo!H3,Processador!$B$4:$AC$4,0))</f>
        <v>1500</v>
      </c>
      <c r="I5" t="str">
        <f>INDEX(Processador!$B$5:$AC$28,MATCH(Resumo!$C$5,Processador!$B$5:$B$35,0),MATCH(Resumo!I3,Processador!$B$4:$AC$4,0))</f>
        <v>https://www.kabum.com.br/produto/102437/processador-amd-ryzen-5-3600x-cache-32mb-3-8ghz-4-4ghz-max-turbo-am4-sem-video-100-100000022box</v>
      </c>
    </row>
    <row r="6" spans="2:9" x14ac:dyDescent="0.25">
      <c r="B6" t="s">
        <v>78</v>
      </c>
      <c r="C6">
        <v>4</v>
      </c>
      <c r="D6" t="str">
        <f>INDEX('Memória RAM'!$B$4:$S$45,MATCH(Resumo!$C$6,'Memória RAM'!$B$4:$B$50,0),MATCH(Resumo!D3,'Memória RAM'!$B$3:$X$3,0))</f>
        <v>XPG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250</v>
      </c>
      <c r="G6" s="3">
        <f>INDEX('Memória RAM'!$B$4:$S$45,MATCH(Resumo!$C$6,'Memória RAM'!$B$4:$B$50,0),MATCH(Resumo!G3,'Memória RAM'!$B$3:$X$3,0))</f>
        <v>250</v>
      </c>
      <c r="H6" s="3">
        <f>INDEX('Memória RAM'!$B$4:$S$45,MATCH(Resumo!$C$6,'Memória RAM'!$B$4:$B$50,0),MATCH(Resumo!H3,'Memória RAM'!$B$3:$X$3,0))</f>
        <v>250</v>
      </c>
      <c r="I6" t="str">
        <f>INDEX('Memória RAM'!$B$4:$S$45,MATCH(Resumo!$C$6,'Memória RAM'!$B$4:$B$50,0),MATCH(Resumo!I3,'Memória RAM'!$B$3:$X$3,0))</f>
        <v>https://www.kabum.com.br/cgi-local/site/produtos/descricao_ofertas.cgi?codigo=108237</v>
      </c>
    </row>
    <row r="7" spans="2:9" x14ac:dyDescent="0.25">
      <c r="B7" t="s">
        <v>78</v>
      </c>
      <c r="C7">
        <v>4</v>
      </c>
      <c r="D7" t="str">
        <f>INDEX('Memória RAM'!$B$4:$S$45,MATCH(Resumo!$C$7,'Memória RAM'!$B$4:$B$50,0),MATCH(Resumo!D3,'Memória RAM'!$B$3:$X$3,0))</f>
        <v>XPG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250</v>
      </c>
      <c r="G7" s="3">
        <f>INDEX('Memória RAM'!$B$4:$S$45,MATCH(Resumo!$C$7,'Memória RAM'!$B$4:$B$50,0),MATCH(Resumo!G3,'Memória RAM'!$B$3:$X$3,0))</f>
        <v>250</v>
      </c>
      <c r="H7" s="3">
        <f>INDEX('Memória RAM'!$B$4:$S$45,MATCH(Resumo!$C$7,'Memória RAM'!$B$4:$B$50,0),MATCH(Resumo!H3,'Memória RAM'!$B$3:$X$3,0))</f>
        <v>250</v>
      </c>
      <c r="I7" t="str">
        <f>INDEX('Memória RAM'!$B$4:$S$45,MATCH(Resumo!$C$7,'Memória RAM'!$B$4:$B$50,0),MATCH(Resumo!I3,'Memória RAM'!$B$3:$X$3,0))</f>
        <v>https://www.kabum.com.br/cgi-local/site/produtos/descricao_ofertas.cgi?codigo=108237</v>
      </c>
    </row>
    <row r="8" spans="2:9" x14ac:dyDescent="0.25">
      <c r="B8" t="s">
        <v>79</v>
      </c>
      <c r="C8">
        <v>4</v>
      </c>
      <c r="D8" t="str">
        <f>INDEX(SSD!$B$4:$S$74,MATCH(Resumo!$C$8,SSD!$B$4:$B$42,0),MATCH(Resumo!D3,SSD!$B$3:$S$3,0))</f>
        <v>Kingston</v>
      </c>
      <c r="E8" t="str">
        <f>INDEX(SSD!$B$4:$S$74,MATCH(Resumo!$C$8,SSD!$B$4:$B$42,0),MATCH(Resumo!E3,SSD!$B$3:$S$3,0))</f>
        <v>Kabum</v>
      </c>
      <c r="F8" s="3">
        <f>INDEX(SSD!$B$4:$S$74,MATCH(Resumo!$C$8,SSD!$B$4:$B$42,0),MATCH(Resumo!F3,SSD!$B$3:$S$3,0))</f>
        <v>323</v>
      </c>
      <c r="G8" s="3">
        <f>INDEX(SSD!$B$4:$S$74,MATCH(Resumo!$C$8,SSD!$B$4:$B$42,0),MATCH(Resumo!G3,SSD!$B$3:$S$3,0))</f>
        <v>323</v>
      </c>
      <c r="H8" s="3">
        <f>INDEX(SSD!$B$4:$S$74,MATCH(Resumo!$C$8,SSD!$B$4:$B$42,0),MATCH(Resumo!H3,SSD!$B$3:$S$3,0))</f>
        <v>323</v>
      </c>
      <c r="I8" t="str">
        <f>INDEX(SSD!$B$4:$S$74,MATCH(Resumo!$C$8,SSD!$B$4:$B$42,0),MATCH(Resumo!I3,SSD!$B$3:$S$3,0))</f>
        <v>https://www.kabum.com.br/produto/96306/ssd-kingston-a1000-240gb-m-2-nvme-leitura-1500mb-s-gravacao-800mb-s-sa1000m8-240g</v>
      </c>
    </row>
    <row r="9" spans="2:9" x14ac:dyDescent="0.25">
      <c r="B9" t="s">
        <v>80</v>
      </c>
      <c r="C9">
        <v>2</v>
      </c>
      <c r="D9" t="str">
        <f>INDEX(Fonte!$B$4:$W$33,MATCH(Resumo!$C$9,Fonte!$B$4:$B$82,0),MATCH(Resumo!D3,Fonte!$B$3:$S$3,0))</f>
        <v>Cooler Master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440</v>
      </c>
      <c r="G9" s="3">
        <f>INDEX(Fonte!$B$4:$W$33,MATCH(Resumo!$C$9,Fonte!$B$4:$B$82,0),MATCH(Resumo!G3,Fonte!$B$3:$S$3,0))</f>
        <v>440</v>
      </c>
      <c r="H9" s="3">
        <f>INDEX(Fonte!$B$4:$W$33,MATCH(Resumo!$C$9,Fonte!$B$4:$B$82,0),MATCH(Resumo!H3,Fonte!$B$3:$S$3,0))</f>
        <v>440</v>
      </c>
      <c r="I9" t="str">
        <f>INDEX(Fonte!$B$4:$W$33,MATCH(Resumo!$C$9,Fonte!$B$4:$B$82,0),MATCH(Resumo!I3,Fonte!$B$3:$S$3,0))</f>
        <v>https://www.kabum.com.br/produto/96366/fonte-cooler-master-600w-80-plus-bronze-mwe-mpx-6001-acaab</v>
      </c>
    </row>
    <row r="10" spans="2:9" x14ac:dyDescent="0.25">
      <c r="B10" t="s">
        <v>81</v>
      </c>
      <c r="C10">
        <v>2</v>
      </c>
      <c r="D10" t="str">
        <f>INDEX(Gabinete!$B$4:$U$45,MATCH(Resumo!$C$10,Gabinete!$B$4:$B$27,0),MATCH(Resumo!D3,Gabinete!$B$3:$U$3,0))</f>
        <v>THERMALTAKE </v>
      </c>
      <c r="E10" t="str">
        <f>INDEX(Gabinete!$B$4:$U$45,MATCH(Resumo!$C$10,Gabinete!$B$4:$B$27,0),MATCH(Resumo!E3,Gabinete!$B$3:$U$3,0))</f>
        <v>Pichau</v>
      </c>
      <c r="F10" s="3">
        <f>INDEX(Gabinete!$B$4:$U$45,MATCH(Resumo!$C$10,Gabinete!$B$4:$B$27,0),MATCH(Resumo!F3,Gabinete!$B$3:$U$3,0))</f>
        <v>300</v>
      </c>
      <c r="G10" s="3">
        <f>INDEX(Gabinete!$B$4:$U$45,MATCH(Resumo!$C$10,Gabinete!$B$4:$B$27,0),MATCH(Resumo!G3,Gabinete!$B$3:$U$3,0))</f>
        <v>300</v>
      </c>
      <c r="H10" s="3">
        <f>INDEX(Gabinete!$B$4:$U$45,MATCH(Resumo!$C$10,Gabinete!$B$4:$B$27,0),MATCH(Resumo!H3,Gabinete!$B$3:$U$3,0))</f>
        <v>300</v>
      </c>
      <c r="I10" t="str">
        <f>INDEX(Gabinete!$B$4:$U$45,MATCH(Resumo!$C$10,Gabinete!$B$4:$B$27,0),MATCH(Resumo!I3,Gabinete!$B$3:$U$3,0))</f>
        <v>https://www.pichau.com.br/hardware/gabinete-thermaltake-commander-ms-i-epic-edition-vn400a1w2n-b</v>
      </c>
    </row>
    <row r="11" spans="2:9" x14ac:dyDescent="0.25">
      <c r="B11" t="s">
        <v>82</v>
      </c>
      <c r="C11">
        <v>5</v>
      </c>
      <c r="D11" t="str">
        <f>INDEX(Monitor!$B$4:$S$41,MATCH(Resumo!$C$11,Monitor!$B$4:$B$75,0),MATCH(Resumo!D3,Monitor!$B$3:$S$3,0))</f>
        <v>LG</v>
      </c>
      <c r="E11" t="str">
        <f>INDEX(Monitor!$B$4:$S$41,MATCH(Resumo!$C$11,Monitor!$B$4:$B$75,0),MATCH(Resumo!E3,Monitor!$B$3:$S$3,0))</f>
        <v>Kabum</v>
      </c>
      <c r="F11" s="3">
        <f>INDEX(Monitor!$B$4:$S$41,MATCH(Resumo!$C$11,Monitor!$B$4:$B$75,0),MATCH(Resumo!F3,Monitor!$B$3:$S$3,0))</f>
        <v>232</v>
      </c>
      <c r="G11" s="3">
        <f>INDEX(Monitor!$B$4:$S$41,MATCH(Resumo!$C$11,Monitor!$B$4:$B$75,0),MATCH(Resumo!G3,Monitor!$B$3:$S$3,0))</f>
        <v>350</v>
      </c>
      <c r="H11" s="3">
        <f>INDEX(Monitor!$B$4:$S$41,MATCH(Resumo!$C$11,Monitor!$B$4:$B$75,0),MATCH(Resumo!H3,Monitor!$B$3:$S$3,0))</f>
        <v>433</v>
      </c>
      <c r="I11" t="str">
        <f>INDEX(Monitor!$B$4:$S$41,MATCH(Resumo!$C$11,Monitor!$B$4:$B$75,0),MATCH(Resumo!I3,Monitor!$B$3:$S$3,0))</f>
        <v>https://www.buscape.com.br/monitor/monitor-led-19-5-lg-20m37aa?_lc=88&amp;q=monitor%2060hz</v>
      </c>
    </row>
    <row r="12" spans="2:9" x14ac:dyDescent="0.25">
      <c r="B12" t="s">
        <v>82</v>
      </c>
      <c r="C12">
        <v>4</v>
      </c>
      <c r="D12" t="str">
        <f>INDEX(Monitor!$B$4:$S$41,MATCH(Resumo!$C$12,Monitor!$B$4:$B$75,0),MATCH(Resumo!D3,Monitor!$B$3:$S$3,0))</f>
        <v>AOC</v>
      </c>
      <c r="E12" t="str">
        <f>INDEX(Monitor!$B$4:$S$41,MATCH(Resumo!$C$12,Monitor!$B$4:$B$75,0),MATCH(Resumo!E3,Monitor!$B$3:$S$3,0))</f>
        <v>B2W</v>
      </c>
      <c r="F12" s="3">
        <f>INDEX(Monitor!$B$4:$S$41,MATCH(Resumo!$C$12,Monitor!$B$4:$B$75,0),MATCH(Resumo!F3,Monitor!$B$3:$S$3,0))</f>
        <v>455</v>
      </c>
      <c r="G12" s="3">
        <f>INDEX(Monitor!$B$4:$S$41,MATCH(Resumo!$C$12,Monitor!$B$4:$B$75,0),MATCH(Resumo!G3,Monitor!$B$3:$S$3,0))</f>
        <v>700</v>
      </c>
      <c r="H12" s="3">
        <f>INDEX(Monitor!$B$4:$S$41,MATCH(Resumo!$C$12,Monitor!$B$4:$B$75,0),MATCH(Resumo!H3,Monitor!$B$3:$S$3,0))</f>
        <v>700</v>
      </c>
      <c r="I12" t="str">
        <f>INDEX(Monitor!$B$4:$S$41,MATCH(Resumo!$C$12,Monitor!$B$4:$B$75,0),MATCH(Resumo!I3,Monitor!$B$3:$S$3,0))</f>
        <v>https://www.buscape.com.br/monitor/monitor-led-24-aoc-g2460vq6?_lc=88&amp;q=g2460vq6</v>
      </c>
    </row>
    <row r="13" spans="2:9" x14ac:dyDescent="0.25">
      <c r="B13" t="s">
        <v>104</v>
      </c>
      <c r="C13">
        <v>4</v>
      </c>
      <c r="D13" t="str">
        <f>INDEX('Placa Mãe'!$B$4:$R$41,MATCH(Resumo!$C$13,'Placa Mãe'!$B$4:$B$75,0),MATCH(Resumo!D3,'Placa Mãe'!$B$3:$R$3,0))</f>
        <v>Asus</v>
      </c>
      <c r="E13" t="str">
        <f>INDEX('Placa Mãe'!$B$4:$R$41,MATCH(Resumo!$C$13,'Placa Mãe'!$B$4:$B$75,0),MATCH(Resumo!E3,'Placa Mãe'!$B$3:$R$3,0))</f>
        <v>Kabum</v>
      </c>
      <c r="F13" s="3">
        <f>INDEX('Placa Mãe'!$B$4:$R$41,MATCH(Resumo!$C$13,'Placa Mãe'!$B$4:$B$75,0),MATCH(Resumo!F3,'Placa Mãe'!$B$3:$R$3,0))</f>
        <v>520</v>
      </c>
      <c r="G13" s="3">
        <f>INDEX('Placa Mãe'!$B$4:$R$41,MATCH(Resumo!$C$13,'Placa Mãe'!$B$4:$B$75,0),MATCH(Resumo!G3,'Placa Mãe'!$B$3:$R$3,0))</f>
        <v>520</v>
      </c>
      <c r="H13" s="3">
        <f>INDEX('Placa Mãe'!$B$4:$R$41,MATCH(Resumo!$C$13,'Placa Mãe'!$B$4:$B$75,0),MATCH(Resumo!H3,'Placa Mãe'!$B$3:$R$3,0))</f>
        <v>520</v>
      </c>
      <c r="I13" t="str">
        <f>INDEX('Placa Mãe'!$B$4:$R$41,MATCH(Resumo!$C$13,'Placa Mãe'!$B$4:$B$75,0),MATCH(Resumo!I3,'Placa Mãe'!$B$3:$R$3,0))</f>
        <v>https://www.kabum.com.br/produto/93427/placa-mae-asus-prime-a320m-k-br-amd-am4-matx-ddr4?gclid=EAIaIQobChMI8_Tepp_Y6gIVigaRCh1jLQwcEAYYASABEgL7p_D_BwE</v>
      </c>
    </row>
    <row r="14" spans="2:9" x14ac:dyDescent="0.25">
      <c r="B14" t="s">
        <v>99</v>
      </c>
      <c r="C14">
        <v>3</v>
      </c>
      <c r="D14" t="str">
        <f>INDEX(HD!$B$4:$R$41,MATCH(Resumo!$C$14,HD!$B$4:$B$75,0),MATCH(Resumo!D3,HD!$B$3:$R$3,0))</f>
        <v>Seage</v>
      </c>
      <c r="E14" t="str">
        <f>INDEX(HD!$B$4:$R$41,MATCH(Resumo!$C$14,HD!$B$4:$B$75,0),MATCH(Resumo!E3,HD!$B$3:$R$3,0))</f>
        <v>Kabum</v>
      </c>
      <c r="F14" s="3">
        <f>INDEX(HD!$B$4:$R$41,MATCH(Resumo!$C$14,HD!$B$4:$B$75,0),MATCH(Resumo!F3,HD!$B$3:$R$3,0))</f>
        <v>390</v>
      </c>
      <c r="G14" s="3">
        <f>INDEX(HD!$B$4:$R$41,MATCH(Resumo!$C$14,HD!$B$4:$B$75,0),MATCH(Resumo!G3,HD!$B$3:$R$3,0))</f>
        <v>390</v>
      </c>
      <c r="H14" s="3">
        <f>INDEX(HD!$B$4:$R$41,MATCH(Resumo!$C$14,HD!$B$4:$B$75,0),MATCH(Resumo!H3,HD!$B$3:$R$3,0))</f>
        <v>390</v>
      </c>
      <c r="I14" t="str">
        <f>INDEX(HD!$B$4:$R$41,MATCH(Resumo!$C$14,HD!$B$4:$B$75,0),MATCH(Resumo!I3,HD!$B$3:$R$3,0))</f>
        <v>https://www.kabum.com.br/produto/84108/hd-seagate-barracuda-1tb-3-5-sata-st1000dm010?gclid=EAIaIQobChMIq9zKiqDI6gIVAgSRCh0-dwB4EAQYASABEgIDb_D_BwE</v>
      </c>
    </row>
    <row r="15" spans="2:9" x14ac:dyDescent="0.25">
      <c r="B15" t="s">
        <v>83</v>
      </c>
      <c r="C15">
        <v>4</v>
      </c>
      <c r="D15" t="str">
        <f>INDEX(Teclado!$B$4:$U$36,MATCH(Resumo!$C$15,Teclado!$B$4:$B$131,0),MATCH(Resumo!D3,Teclado!$B$3:$U$3,0))</f>
        <v>CoolerMaster</v>
      </c>
      <c r="E15" t="str">
        <f>INDEX(Teclado!$B$4:$U$36,MATCH(Resumo!$C$15,Teclado!$B$4:$B$131,0),MATCH(Resumo!E3,Teclado!$B$3:$U$3,0))</f>
        <v>Kabum</v>
      </c>
      <c r="F15" s="3">
        <f>INDEX(Teclado!$B$4:$U$36,MATCH(Resumo!$C$15,Teclado!$B$4:$B$131,0),MATCH(Resumo!F3,Teclado!$B$3:$U$3,0))</f>
        <v>170</v>
      </c>
      <c r="G15" s="3">
        <f>INDEX(Teclado!$B$4:$U$36,MATCH(Resumo!$C$15,Teclado!$B$4:$B$131,0),MATCH(Resumo!G3,Teclado!$B$3:$U$3,0))</f>
        <v>170</v>
      </c>
      <c r="H15" s="3">
        <f>INDEX(Teclado!$B$4:$U$36,MATCH(Resumo!$C$15,Teclado!$B$4:$B$131,0),MATCH(Resumo!H3,Teclado!$B$3:$U$3,0))</f>
        <v>200</v>
      </c>
      <c r="I15" t="str">
        <f>INDEX(Teclado!$B$4:$U$36,MATCH(Resumo!$C$15,Teclado!$B$4:$B$131,0),MATCH(Resumo!I3,Teclado!$B$3:$U$3,0))</f>
        <v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v>
      </c>
    </row>
    <row r="16" spans="2:9" x14ac:dyDescent="0.25">
      <c r="B16" s="5" t="s">
        <v>84</v>
      </c>
      <c r="C16" s="5"/>
      <c r="D16" s="5"/>
      <c r="E16" s="5"/>
      <c r="F16" s="4">
        <f t="shared" ref="F16:H16" si="0">SUM(F4:F15)</f>
        <v>6030</v>
      </c>
      <c r="G16" s="4">
        <f t="shared" si="0"/>
        <v>6743</v>
      </c>
      <c r="H16" s="4">
        <f t="shared" si="0"/>
        <v>6856</v>
      </c>
    </row>
    <row r="17" spans="8:9" x14ac:dyDescent="0.25">
      <c r="H17" s="3">
        <f>H16-H4-H12-H11-H15</f>
        <v>3973</v>
      </c>
      <c r="I17" t="s">
        <v>130</v>
      </c>
    </row>
  </sheetData>
  <mergeCells count="3">
    <mergeCell ref="B1:H1"/>
    <mergeCell ref="B16:E16"/>
    <mergeCell ref="B2:H2"/>
  </mergeCells>
  <conditionalFormatting sqref="G4:G10 G12 G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 H12 H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 F12 F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9"/>
  <sheetViews>
    <sheetView workbookViewId="0">
      <selection activeCell="H8" sqref="G8:H8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8" width="11.7109375" style="3" bestFit="1" customWidth="1"/>
    <col min="9" max="9" width="14.140625" style="3" bestFit="1" customWidth="1"/>
    <col min="10" max="10" width="255.7109375" bestFit="1" customWidth="1"/>
  </cols>
  <sheetData>
    <row r="3" spans="1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1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1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1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7" spans="1:10" x14ac:dyDescent="0.25">
      <c r="B7">
        <v>3</v>
      </c>
      <c r="C7" t="s">
        <v>25</v>
      </c>
      <c r="D7" t="s">
        <v>110</v>
      </c>
      <c r="E7" t="s">
        <v>111</v>
      </c>
      <c r="F7" t="s">
        <v>112</v>
      </c>
      <c r="G7" s="3">
        <v>1250</v>
      </c>
      <c r="H7" s="3">
        <v>1250</v>
      </c>
      <c r="I7" s="3">
        <v>1250</v>
      </c>
      <c r="J7" s="2" t="s">
        <v>109</v>
      </c>
    </row>
    <row r="8" spans="1:10" x14ac:dyDescent="0.25">
      <c r="A8" s="3"/>
      <c r="B8">
        <v>4</v>
      </c>
      <c r="C8" t="s">
        <v>25</v>
      </c>
      <c r="D8" t="s">
        <v>126</v>
      </c>
      <c r="E8" t="s">
        <v>111</v>
      </c>
      <c r="F8" t="s">
        <v>24</v>
      </c>
      <c r="G8" s="3">
        <v>1500</v>
      </c>
      <c r="H8" s="3">
        <v>1500</v>
      </c>
      <c r="I8" s="3">
        <v>1500</v>
      </c>
      <c r="J8" s="2" t="s">
        <v>125</v>
      </c>
    </row>
    <row r="9" spans="1:10" x14ac:dyDescent="0.25">
      <c r="A9" s="3"/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xr:uid="{00000000-0004-0000-0100-000000000000}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xr:uid="{00000000-0004-0000-0100-000001000000}"/>
    <hyperlink ref="J7" r:id="rId3" xr:uid="{2034CF8A-D16A-47E3-AC92-9CE2A996B89C}"/>
    <hyperlink ref="J8" r:id="rId4" xr:uid="{2580AFE2-7E88-4D6B-A69E-08D001A4D241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F996-7028-4BAC-8723-8C240D667685}">
  <dimension ref="B2:I7"/>
  <sheetViews>
    <sheetView workbookViewId="0">
      <selection activeCell="I6" sqref="I6"/>
    </sheetView>
  </sheetViews>
  <sheetFormatPr defaultRowHeight="15" x14ac:dyDescent="0.25"/>
  <cols>
    <col min="6" max="8" width="10.140625" style="3" bestFit="1" customWidth="1"/>
  </cols>
  <sheetData>
    <row r="2" spans="2:9" x14ac:dyDescent="0.25">
      <c r="B2" s="5" t="s">
        <v>100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102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11</v>
      </c>
      <c r="D4" t="s">
        <v>20</v>
      </c>
      <c r="E4" t="s">
        <v>24</v>
      </c>
      <c r="F4" s="3">
        <v>495</v>
      </c>
      <c r="G4" s="3">
        <v>495</v>
      </c>
      <c r="H4" s="3">
        <v>495</v>
      </c>
      <c r="I4" s="2" t="s">
        <v>101</v>
      </c>
    </row>
    <row r="5" spans="2:9" x14ac:dyDescent="0.25">
      <c r="B5">
        <v>2</v>
      </c>
      <c r="C5" t="s">
        <v>16</v>
      </c>
      <c r="D5" t="s">
        <v>25</v>
      </c>
      <c r="E5" t="s">
        <v>24</v>
      </c>
      <c r="F5" s="3">
        <v>560</v>
      </c>
      <c r="G5" s="3">
        <v>560</v>
      </c>
      <c r="H5" s="3">
        <v>670</v>
      </c>
      <c r="I5" s="2" t="s">
        <v>103</v>
      </c>
    </row>
    <row r="6" spans="2:9" x14ac:dyDescent="0.25">
      <c r="B6">
        <v>3</v>
      </c>
      <c r="C6" t="s">
        <v>16</v>
      </c>
      <c r="D6" t="s">
        <v>25</v>
      </c>
      <c r="E6" t="s">
        <v>24</v>
      </c>
      <c r="F6" s="3">
        <v>820</v>
      </c>
      <c r="G6" s="3">
        <v>820</v>
      </c>
      <c r="H6" s="3">
        <v>820</v>
      </c>
      <c r="I6" s="2" t="s">
        <v>127</v>
      </c>
    </row>
    <row r="7" spans="2:9" x14ac:dyDescent="0.25">
      <c r="B7">
        <v>4</v>
      </c>
      <c r="C7" t="s">
        <v>16</v>
      </c>
      <c r="D7" t="s">
        <v>25</v>
      </c>
      <c r="E7" t="s">
        <v>24</v>
      </c>
      <c r="F7" s="3">
        <v>520</v>
      </c>
      <c r="G7" s="3">
        <v>520</v>
      </c>
      <c r="H7" s="3">
        <v>520</v>
      </c>
      <c r="I7" s="2" t="s">
        <v>128</v>
      </c>
    </row>
  </sheetData>
  <mergeCells count="1">
    <mergeCell ref="B2:H2"/>
  </mergeCells>
  <hyperlinks>
    <hyperlink ref="I4" r:id="rId1" xr:uid="{6C5E3A68-CE2F-461B-9D25-C50A2CACAFD7}"/>
    <hyperlink ref="I5" r:id="rId2" xr:uid="{5EEC1B29-291C-4A0B-80A7-2BD25BA067AC}"/>
    <hyperlink ref="I6" r:id="rId3" xr:uid="{72E3C883-117D-4AC5-A894-BBA3580E8986}"/>
    <hyperlink ref="I7" r:id="rId4" xr:uid="{D1EBFB06-D439-4746-9A37-A495B15358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8"/>
  <sheetViews>
    <sheetView workbookViewId="0">
      <selection activeCell="J7" sqref="J7"/>
    </sheetView>
  </sheetViews>
  <sheetFormatPr defaultRowHeight="15" x14ac:dyDescent="0.25"/>
  <cols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  <row r="7" spans="2:10" x14ac:dyDescent="0.25">
      <c r="B7">
        <v>4</v>
      </c>
      <c r="C7" t="s">
        <v>105</v>
      </c>
      <c r="D7" t="s">
        <v>31</v>
      </c>
      <c r="E7" t="s">
        <v>106</v>
      </c>
      <c r="F7" t="s">
        <v>24</v>
      </c>
      <c r="G7" s="3">
        <v>250</v>
      </c>
      <c r="H7" s="3">
        <v>250</v>
      </c>
      <c r="I7" s="3">
        <v>250</v>
      </c>
      <c r="J7" s="2" t="s">
        <v>107</v>
      </c>
    </row>
    <row r="8" spans="2:10" x14ac:dyDescent="0.25">
      <c r="B8">
        <v>5</v>
      </c>
      <c r="C8" t="s">
        <v>105</v>
      </c>
      <c r="D8" t="s">
        <v>37</v>
      </c>
      <c r="E8" t="s">
        <v>106</v>
      </c>
      <c r="F8" t="s">
        <v>24</v>
      </c>
      <c r="G8" s="3">
        <v>532</v>
      </c>
      <c r="H8" s="3">
        <v>532</v>
      </c>
      <c r="I8" s="3">
        <v>532</v>
      </c>
      <c r="J8" s="2" t="s">
        <v>108</v>
      </c>
    </row>
  </sheetData>
  <mergeCells count="1">
    <mergeCell ref="B2:I2"/>
  </mergeCells>
  <phoneticPr fontId="4" type="noConversion"/>
  <hyperlinks>
    <hyperlink ref="J4" r:id="rId1" xr:uid="{00000000-0004-0000-0200-000000000000}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xr:uid="{00000000-0004-0000-0200-000001000000}"/>
    <hyperlink ref="J6" r:id="rId3" xr:uid="{00000000-0004-0000-0200-000002000000}"/>
    <hyperlink ref="J7" r:id="rId4" xr:uid="{7E69861F-E232-4679-B9AF-73FEBC32F702}"/>
    <hyperlink ref="J8" r:id="rId5" xr:uid="{301A28FD-01D2-4FF0-8BCB-D4BA98F8DCAB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7"/>
  <sheetViews>
    <sheetView workbookViewId="0">
      <selection activeCell="I7" sqref="I7"/>
    </sheetView>
  </sheetViews>
  <sheetFormatPr defaultRowHeight="15" x14ac:dyDescent="0.25"/>
  <cols>
    <col min="4" max="4" width="14.140625" bestFit="1" customWidth="1"/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  <row r="7" spans="2:9" x14ac:dyDescent="0.25">
      <c r="B7">
        <v>4</v>
      </c>
      <c r="C7" t="s">
        <v>39</v>
      </c>
      <c r="D7" t="s">
        <v>113</v>
      </c>
      <c r="E7" t="s">
        <v>24</v>
      </c>
      <c r="F7" s="3">
        <v>323</v>
      </c>
      <c r="G7" s="3">
        <v>323</v>
      </c>
      <c r="H7" s="3">
        <v>323</v>
      </c>
      <c r="I7" s="2" t="s">
        <v>114</v>
      </c>
    </row>
  </sheetData>
  <mergeCells count="1">
    <mergeCell ref="B2:H2"/>
  </mergeCells>
  <phoneticPr fontId="4" type="noConversion"/>
  <hyperlinks>
    <hyperlink ref="I4" r:id="rId1" xr:uid="{00000000-0004-0000-0300-000000000000}"/>
    <hyperlink ref="I5" r:id="rId2" xr:uid="{00000000-0004-0000-0300-000001000000}"/>
    <hyperlink ref="I6" r:id="rId3" xr:uid="{00000000-0004-0000-0300-000002000000}"/>
    <hyperlink ref="I7" r:id="rId4" xr:uid="{86CE33CA-05B7-44CE-A27F-9765046DCB05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6"/>
  <sheetViews>
    <sheetView workbookViewId="0">
      <selection activeCell="J6" sqref="J6"/>
    </sheetView>
  </sheetViews>
  <sheetFormatPr defaultRowHeight="15" x14ac:dyDescent="0.25"/>
  <cols>
    <col min="4" max="4" width="9.42578125" bestFit="1" customWidth="1"/>
    <col min="5" max="5" width="9.42578125" customWidth="1"/>
    <col min="7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48</v>
      </c>
      <c r="E3" t="s">
        <v>94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88</v>
      </c>
      <c r="D4" t="s">
        <v>89</v>
      </c>
      <c r="E4" t="s">
        <v>96</v>
      </c>
      <c r="F4" t="s">
        <v>95</v>
      </c>
      <c r="G4" s="3">
        <v>349</v>
      </c>
      <c r="H4" s="3">
        <v>349</v>
      </c>
      <c r="I4" s="3">
        <v>349</v>
      </c>
      <c r="J4" s="2" t="s">
        <v>98</v>
      </c>
    </row>
    <row r="5" spans="2:10" x14ac:dyDescent="0.25">
      <c r="B5">
        <v>2</v>
      </c>
      <c r="C5" t="s">
        <v>88</v>
      </c>
      <c r="D5" t="s">
        <v>89</v>
      </c>
      <c r="E5" t="s">
        <v>96</v>
      </c>
      <c r="F5" t="s">
        <v>24</v>
      </c>
      <c r="G5" s="3">
        <v>390</v>
      </c>
      <c r="H5" s="3">
        <v>390</v>
      </c>
      <c r="I5" s="3">
        <v>390</v>
      </c>
      <c r="J5" s="2" t="s">
        <v>97</v>
      </c>
    </row>
    <row r="6" spans="2:10" x14ac:dyDescent="0.25">
      <c r="B6">
        <v>3</v>
      </c>
      <c r="C6" t="s">
        <v>121</v>
      </c>
      <c r="D6" t="s">
        <v>89</v>
      </c>
      <c r="E6" t="s">
        <v>122</v>
      </c>
      <c r="F6" t="s">
        <v>24</v>
      </c>
      <c r="G6" s="3">
        <v>390</v>
      </c>
      <c r="H6" s="3">
        <v>390</v>
      </c>
      <c r="I6" s="3">
        <v>390</v>
      </c>
      <c r="J6" s="2" t="s">
        <v>120</v>
      </c>
    </row>
  </sheetData>
  <mergeCells count="1">
    <mergeCell ref="B2:I2"/>
  </mergeCells>
  <hyperlinks>
    <hyperlink ref="J5" r:id="rId1" xr:uid="{26AFACC2-77DB-47A6-B55B-64DD979FD6B9}"/>
    <hyperlink ref="J4" r:id="rId2" xr:uid="{ABFCF115-0BBB-49E5-8498-0296A327FF40}"/>
    <hyperlink ref="J6" r:id="rId3" xr:uid="{E943E6B0-8205-4B7A-A607-12BFABB0F654}"/>
  </hyperlinks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5"/>
  <sheetViews>
    <sheetView workbookViewId="0">
      <selection activeCell="B6" sqref="B6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350</v>
      </c>
      <c r="I4" s="2" t="s">
        <v>50</v>
      </c>
    </row>
    <row r="5" spans="2:9" x14ac:dyDescent="0.25">
      <c r="B5">
        <v>2</v>
      </c>
      <c r="C5" t="s">
        <v>47</v>
      </c>
      <c r="D5" t="s">
        <v>49</v>
      </c>
      <c r="E5" t="s">
        <v>24</v>
      </c>
      <c r="F5" s="3">
        <v>440</v>
      </c>
      <c r="G5" s="3">
        <v>440</v>
      </c>
      <c r="H5" s="3">
        <v>440</v>
      </c>
      <c r="I5" s="2" t="s">
        <v>129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xr:uid="{00000000-0004-0000-0500-000000000000}"/>
    <hyperlink ref="I5" r:id="rId2" xr:uid="{6088F246-D8D4-4C88-AEF6-74E8524C11A9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5"/>
  <sheetViews>
    <sheetView workbookViewId="0">
      <selection activeCell="H5" sqref="H5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  <row r="5" spans="2:8" x14ac:dyDescent="0.25">
      <c r="B5">
        <v>2</v>
      </c>
      <c r="C5" t="s">
        <v>124</v>
      </c>
      <c r="D5" t="s">
        <v>112</v>
      </c>
      <c r="E5" s="3">
        <v>300</v>
      </c>
      <c r="F5" s="3">
        <v>300</v>
      </c>
      <c r="G5" s="3">
        <v>300</v>
      </c>
      <c r="H5" s="2" t="s">
        <v>123</v>
      </c>
    </row>
  </sheetData>
  <mergeCells count="1">
    <mergeCell ref="B2:G2"/>
  </mergeCells>
  <hyperlinks>
    <hyperlink ref="H4" r:id="rId1" xr:uid="{00000000-0004-0000-0600-000000000000}"/>
    <hyperlink ref="H5" r:id="rId2" xr:uid="{1F93E29E-8814-44C2-99CB-28E5B3C25E18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8"/>
  <sheetViews>
    <sheetView workbookViewId="0">
      <selection activeCell="J8" sqref="J8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  <row r="7" spans="2:10" x14ac:dyDescent="0.25">
      <c r="B7">
        <v>4</v>
      </c>
      <c r="C7" t="s">
        <v>55</v>
      </c>
      <c r="D7" t="s">
        <v>90</v>
      </c>
      <c r="E7">
        <v>24</v>
      </c>
      <c r="F7" t="s">
        <v>6</v>
      </c>
      <c r="G7" s="3">
        <v>455</v>
      </c>
      <c r="H7" s="3">
        <v>700</v>
      </c>
      <c r="I7" s="3">
        <v>700</v>
      </c>
      <c r="J7" s="2" t="s">
        <v>91</v>
      </c>
    </row>
    <row r="8" spans="2:10" x14ac:dyDescent="0.25">
      <c r="B8">
        <v>5</v>
      </c>
      <c r="C8" t="s">
        <v>54</v>
      </c>
      <c r="D8" t="s">
        <v>93</v>
      </c>
      <c r="E8">
        <v>19.5</v>
      </c>
      <c r="F8" t="s">
        <v>24</v>
      </c>
      <c r="G8" s="3">
        <v>232</v>
      </c>
      <c r="H8" s="3">
        <v>350</v>
      </c>
      <c r="I8" s="3">
        <v>433</v>
      </c>
      <c r="J8" s="2" t="s">
        <v>92</v>
      </c>
    </row>
  </sheetData>
  <mergeCells count="1">
    <mergeCell ref="B2:I2"/>
  </mergeCells>
  <phoneticPr fontId="4" type="noConversion"/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FBD0A78F-156E-4BFE-AC67-6B4004E7A175}"/>
    <hyperlink ref="J8" r:id="rId5" xr:uid="{E5F30B92-01F7-4105-B4EC-4DC9E92ACD7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Placa de video</vt:lpstr>
      <vt:lpstr>Processador</vt:lpstr>
      <vt:lpstr>Placa Mãe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2020-07-19T03:03:08Z</dcterms:modified>
</cp:coreProperties>
</file>