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Estudo\Programacao\"/>
    </mc:Choice>
  </mc:AlternateContent>
  <xr:revisionPtr revIDLastSave="0" documentId="13_ncr:1_{3544E385-1D50-4DFB-9D9F-65786B08DA60}" xr6:coauthVersionLast="45" xr6:coauthVersionMax="45" xr10:uidLastSave="{00000000-0000-0000-0000-000000000000}"/>
  <bookViews>
    <workbookView xWindow="-120" yWindow="-120" windowWidth="20730" windowHeight="11760" tabRatio="857" firstSheet="1" activeTab="8" xr2:uid="{00000000-000D-0000-FFFF-FFFF00000000}"/>
  </bookViews>
  <sheets>
    <sheet name="Placa de video" sheetId="1" r:id="rId1"/>
    <sheet name="Processador" sheetId="2" r:id="rId2"/>
    <sheet name="Cooler" sheetId="14" r:id="rId3"/>
    <sheet name="Placa Mãe" sheetId="12" r:id="rId4"/>
    <sheet name="Memória RAM" sheetId="4" r:id="rId5"/>
    <sheet name="SSD" sheetId="5" r:id="rId6"/>
    <sheet name="HD" sheetId="11" r:id="rId7"/>
    <sheet name="Fonte" sheetId="6" r:id="rId8"/>
    <sheet name="Gabinete" sheetId="7" r:id="rId9"/>
    <sheet name="Monitor" sheetId="8" r:id="rId10"/>
    <sheet name="Teclado" sheetId="9" r:id="rId11"/>
    <sheet name="Resumo" sheetId="10" r:id="rId12"/>
    <sheet name="Comprado" sheetId="13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3" l="1"/>
  <c r="K4" i="13" l="1"/>
  <c r="K5" i="13"/>
  <c r="K6" i="13"/>
  <c r="K7" i="13"/>
  <c r="K9" i="13"/>
  <c r="K10" i="13"/>
  <c r="K11" i="13"/>
  <c r="K12" i="13"/>
  <c r="K14" i="13"/>
  <c r="K15" i="13"/>
  <c r="K16" i="13"/>
  <c r="I16" i="10"/>
  <c r="H16" i="13"/>
  <c r="G16" i="13"/>
  <c r="L16" i="13" s="1"/>
  <c r="F16" i="13"/>
  <c r="E16" i="13"/>
  <c r="D16" i="13"/>
  <c r="H16" i="10"/>
  <c r="G16" i="10"/>
  <c r="F16" i="10"/>
  <c r="E16" i="10"/>
  <c r="D16" i="10"/>
  <c r="L13" i="13"/>
  <c r="J17" i="13"/>
  <c r="I17" i="13"/>
  <c r="K13" i="13"/>
  <c r="H15" i="13"/>
  <c r="G15" i="13"/>
  <c r="L15" i="13" s="1"/>
  <c r="F15" i="13"/>
  <c r="E15" i="13"/>
  <c r="D15" i="13"/>
  <c r="H14" i="13"/>
  <c r="G14" i="13"/>
  <c r="L14" i="13" s="1"/>
  <c r="F14" i="13"/>
  <c r="E14" i="13"/>
  <c r="D14" i="13"/>
  <c r="H13" i="13"/>
  <c r="G13" i="13"/>
  <c r="F13" i="13"/>
  <c r="E13" i="13"/>
  <c r="D13" i="13"/>
  <c r="H12" i="13"/>
  <c r="G12" i="13"/>
  <c r="L12" i="13" s="1"/>
  <c r="F12" i="13"/>
  <c r="E12" i="13"/>
  <c r="D12" i="13"/>
  <c r="H11" i="13"/>
  <c r="G11" i="13"/>
  <c r="L11" i="13" s="1"/>
  <c r="F11" i="13"/>
  <c r="E11" i="13"/>
  <c r="D11" i="13"/>
  <c r="H10" i="13"/>
  <c r="G10" i="13"/>
  <c r="L10" i="13" s="1"/>
  <c r="F10" i="13"/>
  <c r="E10" i="13"/>
  <c r="D10" i="13"/>
  <c r="H9" i="13"/>
  <c r="G9" i="13"/>
  <c r="L9" i="13" s="1"/>
  <c r="F9" i="13"/>
  <c r="E9" i="13"/>
  <c r="D9" i="13"/>
  <c r="H8" i="13"/>
  <c r="G8" i="13"/>
  <c r="L8" i="13" s="1"/>
  <c r="F8" i="13"/>
  <c r="E8" i="13"/>
  <c r="D8" i="13"/>
  <c r="H7" i="13"/>
  <c r="G7" i="13"/>
  <c r="L7" i="13" s="1"/>
  <c r="F7" i="13"/>
  <c r="E7" i="13"/>
  <c r="D7" i="13"/>
  <c r="H6" i="13"/>
  <c r="G6" i="13"/>
  <c r="L6" i="13" s="1"/>
  <c r="F6" i="13"/>
  <c r="E6" i="13"/>
  <c r="D6" i="13"/>
  <c r="H5" i="13"/>
  <c r="G5" i="13"/>
  <c r="L5" i="13" s="1"/>
  <c r="F5" i="13"/>
  <c r="E5" i="13"/>
  <c r="D5" i="13"/>
  <c r="H4" i="13"/>
  <c r="G4" i="13"/>
  <c r="L4" i="13" s="1"/>
  <c r="F4" i="13"/>
  <c r="E4" i="13"/>
  <c r="D4" i="13"/>
  <c r="L17" i="13" l="1"/>
  <c r="K17" i="13"/>
  <c r="H17" i="13"/>
  <c r="G17" i="13"/>
  <c r="F17" i="13"/>
  <c r="I13" i="10"/>
  <c r="H13" i="10"/>
  <c r="E13" i="10"/>
  <c r="F13" i="10"/>
  <c r="G13" i="10"/>
  <c r="D13" i="10"/>
  <c r="I14" i="10"/>
  <c r="E14" i="10"/>
  <c r="F14" i="10"/>
  <c r="G14" i="10"/>
  <c r="H14" i="10"/>
  <c r="D14" i="10"/>
  <c r="I11" i="10"/>
  <c r="H11" i="10"/>
  <c r="G11" i="10"/>
  <c r="G12" i="10"/>
  <c r="F11" i="10"/>
  <c r="E11" i="10"/>
  <c r="D11" i="10"/>
  <c r="D7" i="10" l="1"/>
  <c r="F7" i="10"/>
  <c r="G7" i="10"/>
  <c r="H7" i="10"/>
  <c r="E7" i="10"/>
  <c r="I7" i="10"/>
  <c r="F15" i="10"/>
  <c r="G15" i="10"/>
  <c r="H15" i="10"/>
  <c r="E15" i="10"/>
  <c r="I15" i="10"/>
  <c r="D15" i="10"/>
  <c r="F12" i="10"/>
  <c r="H12" i="10"/>
  <c r="E12" i="10"/>
  <c r="I12" i="10"/>
  <c r="D12" i="10"/>
  <c r="F10" i="10"/>
  <c r="G10" i="10"/>
  <c r="H10" i="10"/>
  <c r="E10" i="10"/>
  <c r="I10" i="10"/>
  <c r="D10" i="10"/>
  <c r="F9" i="10"/>
  <c r="F8" i="10"/>
  <c r="F6" i="10"/>
  <c r="F5" i="10"/>
  <c r="F4" i="10"/>
  <c r="G9" i="10"/>
  <c r="H9" i="10"/>
  <c r="E9" i="10"/>
  <c r="I9" i="10"/>
  <c r="D9" i="10"/>
  <c r="G8" i="10"/>
  <c r="H8" i="10"/>
  <c r="E8" i="10"/>
  <c r="I8" i="10"/>
  <c r="D8" i="10"/>
  <c r="H4" i="10"/>
  <c r="G6" i="10"/>
  <c r="H6" i="10"/>
  <c r="E6" i="10"/>
  <c r="I6" i="10"/>
  <c r="D6" i="10"/>
  <c r="G5" i="10"/>
  <c r="H5" i="10"/>
  <c r="E5" i="10"/>
  <c r="I5" i="10"/>
  <c r="D5" i="10"/>
  <c r="G4" i="10"/>
  <c r="E4" i="10"/>
  <c r="I4" i="10"/>
  <c r="D4" i="10"/>
  <c r="H17" i="10" l="1"/>
  <c r="H18" i="10" s="1"/>
  <c r="G17" i="10"/>
  <c r="F17" i="10"/>
</calcChain>
</file>

<file path=xl/sharedStrings.xml><?xml version="1.0" encoding="utf-8"?>
<sst xmlns="http://schemas.openxmlformats.org/spreadsheetml/2006/main" count="397" uniqueCount="179">
  <si>
    <t>Marca</t>
  </si>
  <si>
    <t>Memória</t>
  </si>
  <si>
    <t>GTX 1060</t>
  </si>
  <si>
    <t>Data atualizacao: 22/02/2020</t>
  </si>
  <si>
    <t>6 GB GDDR5</t>
  </si>
  <si>
    <t>Vendedor</t>
  </si>
  <si>
    <t>B2W</t>
  </si>
  <si>
    <t>Preço Atual</t>
  </si>
  <si>
    <t>Preço Min.</t>
  </si>
  <si>
    <t>3 GB GDDR5</t>
  </si>
  <si>
    <t>Placa</t>
  </si>
  <si>
    <t>Gigabyte</t>
  </si>
  <si>
    <t>Amazon</t>
  </si>
  <si>
    <t>Preço Kabum</t>
  </si>
  <si>
    <t>Link</t>
  </si>
  <si>
    <t>https://www.buscape.com.br/placa-de-video/placa-de-video-nvidia-geforce-gtx-1060-6-gb-gddr5-192-bits-asus-ex-gtx1060-o6g?_lc=88&amp;q=geforce%20gtx%201060%206%20gb</t>
  </si>
  <si>
    <t>Asus</t>
  </si>
  <si>
    <t>https://www.buscape.com.br/placa-de-video/placa-de-video-nvidia-geforce-gtx-1060-3-gb-gddr5-192-bits-gigabyte-gv-n1060wf2oc-3gd?_lc=88&amp;q=geforce%20gtx%201060%203%20gb</t>
  </si>
  <si>
    <t>Processador</t>
  </si>
  <si>
    <t>https://www.kabum.com.br/cgi-local/site/produtos/descricao.cgi?codigo=99683&amp;origem=48&amp;utm_source=ZOOM&amp;utm_medium=COMPARADOR&amp;utm_term=PROCESSADOR%20INTEL%20CORE%20I5%209400F%20COFFEE%20LAKE%20CACHE%209MB%202%209GHZ%204%201GHZ%20MAX%20TURBO%20LGA%201151%20SEM%20VIDEO%20BX80684I59400F&amp;utm_content=INTEL&amp;utm_campaign=PROCESSADOR%20INTEL%20CORE%20I5%209400F%20COFFEE%20LAKE%20CACHE%209MB%202%209GHZ%204%201GHZ%20MAX%20TURBO%20LGA%201151%20SEM%20VIDEO%20BX80684I59400F</t>
  </si>
  <si>
    <t>Intel</t>
  </si>
  <si>
    <t>i5-9400F Coffee Lake</t>
  </si>
  <si>
    <t>Núcleos/Freq</t>
  </si>
  <si>
    <t>6/2,90 GHz/4,1 GHz</t>
  </si>
  <si>
    <t>Kabum</t>
  </si>
  <si>
    <t>AMD</t>
  </si>
  <si>
    <t>AMD Ryzen 5 2600X</t>
  </si>
  <si>
    <t>6/3,66 GHz/4,25 GHz</t>
  </si>
  <si>
    <t>https://www.kabum.com.br/cgi-local/site/produtos/descricao.cgi?codigo=95563&amp;origem=48&amp;utm_source=ZOOM&amp;utm_medium=COMPARADOR&amp;utm_term=PROCESSADOR%20AMD%20RYZEN%205%202600X%20COOLER%20WRAITH%20SPIRE%20CACHE%2019MB%203%206GHZ%204%2025GHZ%20MAX%20TURBO%20AM4%20SEM%20VIDEO%20YD260XBCAFBOX&amp;utm_content=AMD&amp;utm_campaign=PROCESSADOR%20AMD%20RYZEN%205%202600X%20COOLER%20WRAITH%20SPIRE%20CACHE%2019MB%203%206GHZ%204%2025GHZ%20MAX%20TURBO%20AM4%20SEM%20VIDEO%20YD260XBCAFBOX</t>
  </si>
  <si>
    <t>Frequencia</t>
  </si>
  <si>
    <t>HyperX</t>
  </si>
  <si>
    <t>8 GB</t>
  </si>
  <si>
    <t>https://www.kabum.com.br/cgi-local/site/produtos/descricao_ofertas.cgi?codigo=103946&amp;gclid=EAIaIQobChMI6pXqlIPm5wIVioeRCh3HRQqwEAQYASABEgKd2fD_BwE</t>
  </si>
  <si>
    <t>https://www.kabum.com.br/cgi-local/site/produtos/descricao_ofertas.cgi?codigo=103547&amp;origem=48&amp;utm_source=ZOOM&amp;utm_medium=COMPARADOR&amp;utm_term=MEMORIA%20HYPERX%20FURY%208GB%202666MHZ%20DDR4%20CL16%20PRETO%20HX426C16FB3%208&amp;utm_content=DDR-4&amp;utm_campaign=MEMORIA%20HYPERX%20FURY%208GB%202666MHZ%20DDR4%20CL16%20PRETO%20HX426C16FB3%208</t>
  </si>
  <si>
    <t>2666 MHz</t>
  </si>
  <si>
    <t>2400 MHz</t>
  </si>
  <si>
    <t>https://www.amazon.com.br/gp/offer-listing/B07BJK2MHJ/ref=asc_df_B07BJK2MHJ1582218000000?ie=UTF8&amp;condition=new&amp;creative=380345&amp;creativeASIN=B07BJK2MHJ&amp;linkCode=asm&amp;tag=zoom059-20</t>
  </si>
  <si>
    <t>16 GB</t>
  </si>
  <si>
    <t>3200 MHz</t>
  </si>
  <si>
    <t>Kingston</t>
  </si>
  <si>
    <t>120 GB</t>
  </si>
  <si>
    <t>https://www.kabum.com.br/cgi-local/site/produtos/descricao_ofertas.cgi?codigo=85196&amp;gclid=EAIaIQobChMI6NSX8YXm5wIVBQmRCh2reQ_HEAAYASAAEgLu-vD_BwE</t>
  </si>
  <si>
    <t>Kabum/Pichau</t>
  </si>
  <si>
    <t>240 GB</t>
  </si>
  <si>
    <t>https://www.kabum.com.br/cgi-local/site/produtos/descricao_ofertas.cgi?codigo=85197&amp;gclid=EAIaIQobChMIoK6eyYbm5wIViQSRCh0F4A5SEAQYASABEgKJxfD_BwE</t>
  </si>
  <si>
    <t>480 GB</t>
  </si>
  <si>
    <t>https://www.kabum.com.br/cgi-local/site/produtos/descricao_ofertas.cgi?codigo=85198&amp;gclid=EAIaIQobChMIi9DK-Ibm5wIViIWRCh1JSwUjEAQYASABEgInsPD_BwE</t>
  </si>
  <si>
    <t>Cooler Master</t>
  </si>
  <si>
    <t>Potencia</t>
  </si>
  <si>
    <t>500 W</t>
  </si>
  <si>
    <t>https://www.kabum.com.br/cgi-local/site/produtos/descricao.cgi?codigo=93995&amp;origem=48&amp;utm_source=ZOOM&amp;utm_medium=COMPARADOR&amp;utm_term=FONTE%20COOLER%20MASTER%20ATX%20500W%2080%20PLUS%20WHITE%20MASTERWATT%20LITE%20MPX%205001%20ACAAW%20WO&amp;utm_content=LINHA-500-W&amp;utm_campaign=FONTE%20COOLER%20MASTER%20ATX%20500W%2080%20PLUS%20WHITE%20MASTERWATT%20LITE%20MPX%205001%20ACAAW%20WO</t>
  </si>
  <si>
    <t>NOX</t>
  </si>
  <si>
    <t>https://www.kabum.com.br/produto/89190/gabinete-nox-forte-micro-atx-usb-3-0-preto-nxforte?gclid=EAIaIQobChMI-p_6v4jm5wIVRoGRCh0vUw8oEAQYAiABEgKUvfD_BwE</t>
  </si>
  <si>
    <t>Acer</t>
  </si>
  <si>
    <t>LG</t>
  </si>
  <si>
    <t>AOC</t>
  </si>
  <si>
    <t>144 Hz</t>
  </si>
  <si>
    <t>https://www.buscape.com.br/monitor/monitor-led-23-6-acer-full-hd-kg241q-pbiip?_lc=88&amp;q=monitor%20144%20hz%20acer</t>
  </si>
  <si>
    <t>Kabum/Carrefour</t>
  </si>
  <si>
    <t>Polegadas</t>
  </si>
  <si>
    <t>https://www.buscape.com.br/monitor/monitor-tn-23-6-lg-full-hd-24gl600f-b?_lc=88&amp;q=monitor%20144%20hz%20lg</t>
  </si>
  <si>
    <t>https://www.buscape.com.br/monitor/monitor-led-24-aoc-g2460pf?_lc=88&amp;q=monitor%20144%20hz%20aoc</t>
  </si>
  <si>
    <t>Razer</t>
  </si>
  <si>
    <t>Gfallen</t>
  </si>
  <si>
    <t>CoolerMaster</t>
  </si>
  <si>
    <t>Modelo</t>
  </si>
  <si>
    <t>Alloy Core</t>
  </si>
  <si>
    <t>https://www.kabum.com.br/cgi-local/site/produtos/descricao_ofertas.cgi?codigo=99696&amp;origem=48&amp;utm_source=ZOOM&amp;utm_medium=COMPARADOR&amp;utm_term=TECLADO%20GAMER%20HYPERX%20ALLOY%20CORE%20RGB%20ABNT2%20HX%20KB5ME2%20BR&amp;utm_content=COM-FIO&amp;utm_campaign=TECLADO%20GAMER%20HYPERX%20ALLOY%20CORE%20RGB%20ABNT2%20HX%20KB5ME2%20BR</t>
  </si>
  <si>
    <t>DeathStalker</t>
  </si>
  <si>
    <t>https://www.pontofrio.com.br/acessorioseinovacoes/AcessoriosePerifericos/Teclados/teclado-gamer-razer-deathstalker-essential-10414509.html?utm_source=zoom&amp;utm_medium=comparadorpreco&amp;utm_content=10414509&amp;cm_mmc=zoom_XML-_--_-Comparador-_-10414509</t>
  </si>
  <si>
    <t>Fallen Eco</t>
  </si>
  <si>
    <t>https://www.kabum.com.br/cgi-local/site/produtos/descricao_ofertas.cgi?codigo=101512&amp;origem=48&amp;utm_source=ZOOM&amp;utm_medium=COMPARADOR&amp;utm_term=TECLADO%20SEMI%20MECANICO%20GAMER%20GFALLEN%20ECO%20RGB%20US%20TE%20GA%20FN%20EC&amp;utm_content=COM-FIO&amp;utm_campaign=TECLADO%20SEMI%20MECANICO%20GAMER%20GFALLEN%20ECO%20RGB%20US%20TE%20GA%20FN%20EC</t>
  </si>
  <si>
    <t>https://www.kabum.com.br/cgi-local/site/produtos/descricao_ofertas.cgi?codigo=86100&amp;origem=48&amp;utm_source=ZOOM&amp;utm_medium=COMPARADOR&amp;utm_term=TECLADO%20GAMER%20COOLER%20MASTER%20MASTERKEYS%20LITE%20L%20RGB%20ABNT2%20SGK%203040%20KKMF1%20BR&amp;utm_content=COM-FIO&amp;utm_campaign=TECLADO%20GAMER%20COOLER%20MASTER%20MASTERKEYS%20LITE%20L%20RGB%20ABNT2%20SGK%203040%20KKMF1%20BR</t>
  </si>
  <si>
    <t>MasterKeys Lite L</t>
  </si>
  <si>
    <t>ID</t>
  </si>
  <si>
    <t>Resumo</t>
  </si>
  <si>
    <t>Placa de Video</t>
  </si>
  <si>
    <t>Componente</t>
  </si>
  <si>
    <t>Memória RAM</t>
  </si>
  <si>
    <t>SSD</t>
  </si>
  <si>
    <t>Fonte</t>
  </si>
  <si>
    <t>Gabinete</t>
  </si>
  <si>
    <t>Monitor</t>
  </si>
  <si>
    <t>Teclado</t>
  </si>
  <si>
    <t>Total</t>
  </si>
  <si>
    <t>Fallen Store/Kabum</t>
  </si>
  <si>
    <t>https://www.buscape.com.br/placa-de-video/placa-de-video-nvidia-geforce-gtx-1660-6-gb-gddr5-192-bits-asus-ph-gtx1660-o6g?_lc=88&amp;q=gtx%201660</t>
  </si>
  <si>
    <t>GTX 1660</t>
  </si>
  <si>
    <t>Seagate</t>
  </si>
  <si>
    <t>7200 RPM</t>
  </si>
  <si>
    <t>75 Hz</t>
  </si>
  <si>
    <t>https://www.buscape.com.br/monitor/monitor-led-24-aoc-g2460vq6?_lc=88&amp;q=g2460vq6</t>
  </si>
  <si>
    <t>https://www.buscape.com.br/monitor/monitor-led-19-5-lg-20m37aa?_lc=88&amp;q=monitor%2060hz</t>
  </si>
  <si>
    <t>60 Hz</t>
  </si>
  <si>
    <t>Memoria</t>
  </si>
  <si>
    <t>b2w</t>
  </si>
  <si>
    <t>2 TB</t>
  </si>
  <si>
    <t>https://www.kabum.com.br/cgi-local/site/produtos/descricao_ofertas.cgi?codigo=100916</t>
  </si>
  <si>
    <t>https://www.americanas.com.br/produto/76738615/hd-seagate-constellation-2tb-sataii-3gbs-7200-rpm?pfm_carac=hd%202tb%20seagate%207200%20rpm&amp;pfm_page=search&amp;pfm_pos=grid&amp;pfm_type=search_page</t>
  </si>
  <si>
    <t>HD</t>
  </si>
  <si>
    <t>Data atualizacao: 04/05/2020</t>
  </si>
  <si>
    <t>https://www.kabum.com.br/produto/102521/placa-mae-gigabyte-h310m-s2p-2-0-intel-lga-1151-matx-ddr4?gclid=EAIaIQobChMI8cLasfia6QIVQ_zjBx31Jg4xEAQYASABEgKMbfD_BwE</t>
  </si>
  <si>
    <t>Suporte</t>
  </si>
  <si>
    <t>https://www.kabum.com.br/cgi-local/site/produtos/descricao_ofertas.cgi?codigo=99504&amp;gclid=EAIaIQobChMInafFvfma6QIVrgOzAB3A-gcJEAYYASABEgLRv_D_BwE</t>
  </si>
  <si>
    <t>Placa Mãe</t>
  </si>
  <si>
    <t>XPG</t>
  </si>
  <si>
    <t>2666 Mhz</t>
  </si>
  <si>
    <t>https://www.kabum.com.br/cgi-local/site/produtos/descricao_ofertas.cgi?codigo=108237</t>
  </si>
  <si>
    <t>https://www.kabum.com.br/produto/110704/memoria-xpg-gammix-d10-16gb-2666mhz-ddr4-cl16-ax4u2666316g16-sbg?gclid=CjwKCAjwxqX4BRBhEiwAYtJX7bkNHO5M-JLlzxbuAi6qM9JeOCj0QpLi3ZKsBhVMYD2EmYaIEkNlfRoCMkMQAvD_BwE</t>
  </si>
  <si>
    <t>https://www.pichau.com.br/hardware/processador-amd-ryzen-5-3500x-hexa-core-3-6ghz-4-1ghz-turbo-35mb-cache-am4-100-100000158box</t>
  </si>
  <si>
    <t>AMD RYZEN 5 3500X</t>
  </si>
  <si>
    <t>6/3,6 GHz</t>
  </si>
  <si>
    <t>Pichau</t>
  </si>
  <si>
    <t>240 GB (Nvme)</t>
  </si>
  <si>
    <t>https://www.kabum.com.br/produto/96306/ssd-kingston-a1000-240gb-m-2-nvme-leitura-1500mb-s-gravacao-800mb-s-sa1000m8-240g</t>
  </si>
  <si>
    <t>https://www.kabum.com.br/produto/100863/placa-de-video-gigabyte-nvidia-geforce-gtx-1660-ti-oc-6g-gddr6-gv-n166toc-6gd</t>
  </si>
  <si>
    <t>GTX 1660 TI</t>
  </si>
  <si>
    <t>6 GB GDDR6</t>
  </si>
  <si>
    <t>https://www.kabum.com.br/produto/106897/placa-de-video-galax-nvidia-geforce-gtx-1660-super-1-click-oc-6gb-gddr6-60srl7dsy91s?gclid=EAIaIQobChMIjrr79Z7I6gIVkYSRCh3c7Q1mEAAYASAAEgIEA_D_BwE</t>
  </si>
  <si>
    <t>1660 Super</t>
  </si>
  <si>
    <t>https://www.kabum.com.br/produto/84108/hd-seagate-barracuda-1tb-3-5-sata-st1000dm010?gclid=EAIaIQobChMIq9zKiqDI6gIVAgSRCh0-dwB4EAQYASABEgIDb_D_BwE</t>
  </si>
  <si>
    <t>Seage</t>
  </si>
  <si>
    <t>1 TB</t>
  </si>
  <si>
    <t>https://www.pichau.com.br/hardware/gabinete-thermaltake-commander-ms-i-epic-edition-vn400a1w2n-b</t>
  </si>
  <si>
    <t>THERMALTAKE </t>
  </si>
  <si>
    <t>https://www.kabum.com.br/produto/102437/processador-amd-ryzen-5-3600x-cache-32mb-3-8ghz-4-4ghz-max-turbo-am4-sem-video-100-100000022box</t>
  </si>
  <si>
    <t>AMD RYZEN 5 3600X</t>
  </si>
  <si>
    <t>https://www.kabum.com.br/produto/100672/placa-mae-asrock-b450m-steel-legend-amd-am4-matx-ddr4-90-mxb9y0-a0bayz?gclid=EAIaIQobChMI-fyhzZ3Y6gIVh4GRCh2ILwWgEAQYASABEgJ1dfD_BwE</t>
  </si>
  <si>
    <t>https://www.kabum.com.br/produto/93427/placa-mae-asus-prime-a320m-k-br-amd-am4-matx-ddr4?gclid=EAIaIQobChMI8_Tepp_Y6gIVigaRCh1jLQwcEAYYASABEgL7p_D_BwE</t>
  </si>
  <si>
    <t>https://www.kabum.com.br/produto/96366/fonte-cooler-master-600w-80-plus-bronze-mwe-mpx-6001-acaab</t>
  </si>
  <si>
    <t>*Sem perifericos e placa de video</t>
  </si>
  <si>
    <t>Preço Comprado</t>
  </si>
  <si>
    <t>https://www.kabum.com.br/produto/99504/placa-m-e-asus-prime-b450m-gaming-br-amd-am4-matx-ddr4</t>
  </si>
  <si>
    <t>Link Comprado</t>
  </si>
  <si>
    <t>https://www.terabyteshop.com.br/produto/10195/placa-mae-asus-prime-b450m-gamingbr-ddr4-am4</t>
  </si>
  <si>
    <t>Frete</t>
  </si>
  <si>
    <t>Preço total</t>
  </si>
  <si>
    <t>Diferença Preços</t>
  </si>
  <si>
    <t>Data atualizacao: 01/08/2020</t>
  </si>
  <si>
    <t>https://www.pichau.com.br/hardware/memoria-team-group-t-force-vulcan-pichau-8gb-1x8-ddr4-3200mhz-vermelha-tlprd48g3200hc16c01</t>
  </si>
  <si>
    <t>Team Group</t>
  </si>
  <si>
    <t>Cooler</t>
  </si>
  <si>
    <t>https://www.terabyteshop.com.br/produto/5448/cooler-master-hyper-tx3-evo-rr-tx3e-28pk-r1?gclid=Cj0KCQjwpZT5BRCdARIsAGEX0zkkqgxEPNeUqdkJ23QxJdBDPYIRIwQQpcaKMZ_InVM_5-d_XR8iPGwaAtmtEALw_wcB</t>
  </si>
  <si>
    <t>WD Green</t>
  </si>
  <si>
    <t>ML</t>
  </si>
  <si>
    <t>https://produto.mercadolivre.com.br/MLB-1178519964-ssd-240gb-wd-green-leitura-540mbs-sata-3-25-6gbs-_JM?matt_tool=90090532&amp;matt_word&amp;gclid=Cj0KCQjwpZT5BRCdARIsAGEX0zloRxVnYxz0HzhHvyNWY1MBEJgFsgJTkuT1DGnIXraofk1RGA13HykaAu-TEALw_wcB&amp;quantity=1&amp;variation=32948587916</t>
  </si>
  <si>
    <t>https://www.terabyteshop.com.br/produto/11235/gabinete-gamer-redragon-grapple-mid-tower-s-fan-vidro-temperado-white-s-fonte-gc-607-wh</t>
  </si>
  <si>
    <t>RedDragon</t>
  </si>
  <si>
    <t>Terabyte</t>
  </si>
  <si>
    <t>EVGA</t>
  </si>
  <si>
    <t>600 W</t>
  </si>
  <si>
    <t>https://www.kabum.com.br/produto/79112/fonte-evga-600w-80-plus-white-100-w1-0600-k?gclid=EAIaIQobChMIs-29ztP66gIVCxKRCh2FogCJEAAYASAAEgJ7EvD_BwE</t>
  </si>
  <si>
    <t>AMD RYZEN 5 3600</t>
  </si>
  <si>
    <t>https://www.kabum.com.br/cgi-local/site/produtos/descricao_ofertas.cgi?codigo=102438&amp;gclid=EAIaIQobChMI7aOr3dL66gIVxIGRCh2BFQLPEAAYASAAEgKbR_D_BwE</t>
  </si>
  <si>
    <t>3000 MHz</t>
  </si>
  <si>
    <t>https://www.kabum.com.br/cgi-local/site/produtos/descricao_ofertas.cgi?codigo=104448</t>
  </si>
  <si>
    <t>https://www.mercadolivre.com.br/disco-solido-interno-sandisk-ssd-plus-sdssda-120g-g27-120gb/p/MLB8902870?source=search#searchVariation=MLB8902870&amp;position=1&amp;type=product&amp;tracking_id=03eff48f-5917-42a7-8617-05139ae2e4d1</t>
  </si>
  <si>
    <t>OK</t>
  </si>
  <si>
    <t>https://www.pichau.com.br/gabinete-gamer-redragon-wheeljack-preto-gc-606bk?gclid=EAIaIQobChMI7a-l1fj96gIVSICRCh3ZyAazEAQYASABEgJwW_D_BwE</t>
  </si>
  <si>
    <t>NOK</t>
  </si>
  <si>
    <t>https://www.terabyteshop.com.br/produto/10905/placa-de-video-galax-geforce-gtx-1660-6gb-1-click-oc-60srh7dsy91c-gddr5-pci-exp?p=32500</t>
  </si>
  <si>
    <t>https://www.kabum.com.br/produto/101268/placa-de-video-galax-nvidia-geforce-gtx-1660-1-click-oc-6gb-gddr5-60srh7dsy91c</t>
  </si>
  <si>
    <t>https://www.zoom.com.br/placa-de-video/placa-de-video-nvidia-geforce-gtx-1660-6-gb-gddr5-192-bits-galax-60srh7dsy91c</t>
  </si>
  <si>
    <t>https://www.kabum.com.br/produto/81212/placa-de-v-deo-evga-nvidia-geforce-gtx-1070-gaming-8gb-gddr5-08g-p4-5171-kr</t>
  </si>
  <si>
    <t>https://www.mercadolivre.com.br/disco-solido-interno-kingston-sa400s37120g-120gb/p/MLB6366629?source=search#searchVariation=MLB6366629&amp;position=1&amp;type=product&amp;tracking_id=75a01c3c-0500-430a-96fa-0630941abdbb</t>
  </si>
  <si>
    <t>https://www.pichau.com.br/hardware/placa-de-video-evga-geforce-gtx-1660-6gb-black-192-bit-06g-p4-1160-kr</t>
  </si>
  <si>
    <t>https://www.kabum.com.br/produto/100930/placa-de-video-evga-nvidia-geforce-gtx-1660-xc-ultra-gaming-6gb-gddr5-06g-p4-1167-kr</t>
  </si>
  <si>
    <t>https://www.terabyteshop.com.br/produto/10672/placa-de-video-evga-geforce-gtx-1660-ti-xc-ultra-gaming-6gb-06g-p4-1266-kb-gddr6-pci-exp</t>
  </si>
  <si>
    <t>https://www.pichau.com.br/hardware/placa-de-video-asus-geforce-gtx-1660-6gb-gddr5-phoenix-oc-192-bit-ph-gtx1660-o6g</t>
  </si>
  <si>
    <t>https://www.zoom.com.br/placa-de-video/placa-de-video-nvidia-geforce-gtx-1660-6-gb-gddr5-192-bits-asus-ph-gtx1660-o6g</t>
  </si>
  <si>
    <t>https://www.pichau.com.br/gabinete-gamer-redragon-wheeljack-branco-gc-606wh?gclid=CjwKCAjw97P5BRBQEiwAGflV6TKhPhoK-J0hwHRNcp1cqAyFIUeD-Y5uNSyb_-tHjeRaW1Tw_FbthBoCA5MQAvD_BwE</t>
  </si>
  <si>
    <t>https://www.terabyteshop.com.br/produto/10953/gabinete-redragon-wheel-jack-vidro-temperado-gc-606b-atx-preto-sfonte</t>
  </si>
  <si>
    <t>https://www.pichau.com.br/fonte-evga-600w-80-plus-white-pfc-ativo-100-w1-0600-k0?gclid=CjwKCAjw97P5BRBQEiwAGflV6Q6GuRBJKpth3tTLljvaaUWAWst8R0ezeeFBbV7aeZ_Krs7Jy7DifRoCF6gQAvD_BwE</t>
  </si>
  <si>
    <t>https://www.terabyteshop.com.br/produto/5854/fonte-evga-600w-100-w1-0600-k1-80-plus-pfc-ativo</t>
  </si>
  <si>
    <t>https://www.pichau.com.br/cooler-para-processador-hyper-tx3-evo-cooler-master-rr-tx3e-28pk-r1-box?gclid=CjwKCAjw97P5BRBQEiwAGflV6SFCpgmjJNmjlq3nRXV1BwMOjthEup0iMUn1mc1jtSVKG1Eyl7BtYhoCxUwQAvD_BwE</t>
  </si>
  <si>
    <t>https://www.kabum.com.br/produto/35108/cooler-para-processador-coolermaster-hyper-tx3-evo-rr-tx3e-28pk-r1?gclid=CjwKCAjw97P5BRBQEiwAGflV6YO6wv9nXxLB6SSTeOE195IO3G2j2HZxjJEn-2HqGbSyL4y0Zu-zDhoCW4QQAvD_BwE</t>
  </si>
  <si>
    <t>https://www.terabyteshop.com.br/produto/12274/gabinete-gamer-t-dagger-cube-mid-tower-vidro-temperado-white-s-fonte-t-tgc305w</t>
  </si>
  <si>
    <t>https://www.kabum.com.br/produto/108089/gabinete-gamer-t-dagger-cube-white-mid-tower-lateral-em-vidro-branco-t-tgc305w</t>
  </si>
  <si>
    <t>https://www.pichau.com.br/gabinete-gamer-t-dagger-cube-preto-lateral-vidro-t-tgc305b?gclid=CjwKCAjw97P5BRBQEiwAGflV6XS5ws6ZDSNu1wWP3U9Ks1hImczFrMNHSFSINdrqSphAX68UV4ANLRoC4e4QAvD_BwE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</si>
</sst>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&quot;R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3" fillId="0" borderId="0" xfId="2"/>
    <xf numFmtId="44" fontId="0" fillId="0" borderId="0" xfId="1" applyFont="1"/>
    <xf numFmtId="44" fontId="2" fillId="2" borderId="0" xfId="1" applyFon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2" fillId="2" borderId="0" xfId="0" applyFont="1" applyFill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oom.com.br/placa-de-video/placa-de-video-nvidia-geforce-gtx-1660-6-gb-gddr5-192-bits-galax-60srh7dsy91c" TargetMode="External"/><Relationship Id="rId13" Type="http://schemas.openxmlformats.org/officeDocument/2006/relationships/hyperlink" Target="https://www.pichau.com.br/hardware/placa-de-video-asus-geforce-gtx-1660-6gb-gddr5-phoenix-oc-192-bit-ph-gtx1660-o6g" TargetMode="External"/><Relationship Id="rId3" Type="http://schemas.openxmlformats.org/officeDocument/2006/relationships/hyperlink" Target="https://www.buscape.com.br/placa-de-video/placa-de-video-nvidia-geforce-gtx-1660-6-gb-gddr5-192-bits-asus-ph-gtx1660-o6g?_lc=88&amp;q=gtx%201660" TargetMode="External"/><Relationship Id="rId7" Type="http://schemas.openxmlformats.org/officeDocument/2006/relationships/hyperlink" Target="https://www.kabum.com.br/produto/101268/placa-de-video-galax-nvidia-geforce-gtx-1660-1-click-oc-6gb-gddr5-60srh7dsy91c" TargetMode="External"/><Relationship Id="rId12" Type="http://schemas.openxmlformats.org/officeDocument/2006/relationships/hyperlink" Target="https://www.terabyteshop.com.br/produto/10672/placa-de-video-evga-geforce-gtx-1660-ti-xc-ultra-gaming-6gb-06g-p4-1266-kb-gddr6-pci-exp" TargetMode="External"/><Relationship Id="rId2" Type="http://schemas.openxmlformats.org/officeDocument/2006/relationships/hyperlink" Target="https://www.buscape.com.br/placa-de-video/placa-de-video-nvidia-geforce-gtx-1060-3-gb-gddr5-192-bits-gigabyte-gv-n1060wf2oc-3gd?_lc=88&amp;q=geforce%20gtx%201060%203%20gb" TargetMode="External"/><Relationship Id="rId1" Type="http://schemas.openxmlformats.org/officeDocument/2006/relationships/hyperlink" Target="https://www.buscape.com.br/placa-de-video/placa-de-video-nvidia-geforce-gtx-1060-6-gb-gddr5-192-bits-asus-ex-gtx1060-o6g?_lc=88&amp;q=geforce%20gtx%201060%206%20gb" TargetMode="External"/><Relationship Id="rId6" Type="http://schemas.openxmlformats.org/officeDocument/2006/relationships/hyperlink" Target="https://www.terabyteshop.com.br/produto/10905/placa-de-video-galax-geforce-gtx-1660-6gb-1-click-oc-60srh7dsy91c-gddr5-pci-exp?p=32500" TargetMode="External"/><Relationship Id="rId11" Type="http://schemas.openxmlformats.org/officeDocument/2006/relationships/hyperlink" Target="https://www.kabum.com.br/produto/100930/placa-de-video-evga-nvidia-geforce-gtx-1660-xc-ultra-gaming-6gb-gddr5-06g-p4-1167-kr" TargetMode="External"/><Relationship Id="rId5" Type="http://schemas.openxmlformats.org/officeDocument/2006/relationships/hyperlink" Target="https://www.kabum.com.br/produto/106897/placa-de-video-galax-nvidia-geforce-gtx-1660-super-1-click-oc-6gb-gddr6-60srl7dsy91s?gclid=EAIaIQobChMIjrr79Z7I6gIVkYSRCh3c7Q1mEAAYASAAEgIEA_D_BwE" TargetMode="External"/><Relationship Id="rId10" Type="http://schemas.openxmlformats.org/officeDocument/2006/relationships/hyperlink" Target="https://www.pichau.com.br/hardware/placa-de-video-evga-geforce-gtx-1660-6gb-black-192-bit-06g-p4-1160-kr" TargetMode="External"/><Relationship Id="rId4" Type="http://schemas.openxmlformats.org/officeDocument/2006/relationships/hyperlink" Target="https://www.kabum.com.br/produto/100863/placa-de-video-gigabyte-nvidia-geforce-gtx-1660-ti-oc-6g-gddr6-gv-n166toc-6gd" TargetMode="External"/><Relationship Id="rId9" Type="http://schemas.openxmlformats.org/officeDocument/2006/relationships/hyperlink" Target="https://www.kabum.com.br/produto/81212/placa-de-v-deo-evga-nvidia-geforce-gtx-1070-gaming-8gb-gddr5-08g-p4-5171-kr" TargetMode="External"/><Relationship Id="rId14" Type="http://schemas.openxmlformats.org/officeDocument/2006/relationships/hyperlink" Target="https://www.zoom.com.br/placa-de-video/placa-de-video-nvidia-geforce-gtx-1660-6-gb-gddr5-192-bits-asus-ph-gtx1660-o6g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cape.com.br/monitor/monitor-led-24-aoc-g2460pf?_lc=88&amp;q=monitor%20144%20hz%20aoc" TargetMode="External"/><Relationship Id="rId2" Type="http://schemas.openxmlformats.org/officeDocument/2006/relationships/hyperlink" Target="https://www.buscape.com.br/monitor/monitor-tn-23-6-lg-full-hd-24gl600f-b?_lc=88&amp;q=monitor%20144%20hz%20lg" TargetMode="External"/><Relationship Id="rId1" Type="http://schemas.openxmlformats.org/officeDocument/2006/relationships/hyperlink" Target="https://www.buscape.com.br/monitor/monitor-led-23-6-acer-full-hd-kg241q-pbiip?_lc=88&amp;q=monitor%20144%20hz%20acer" TargetMode="External"/><Relationship Id="rId5" Type="http://schemas.openxmlformats.org/officeDocument/2006/relationships/hyperlink" Target="https://www.buscape.com.br/monitor/monitor-led-19-5-lg-20m37aa?_lc=88&amp;q=monitor%2060hz" TargetMode="External"/><Relationship Id="rId4" Type="http://schemas.openxmlformats.org/officeDocument/2006/relationships/hyperlink" Target="https://www.buscape.com.br/monitor/monitor-led-24-aoc-g2460vq6?_lc=88&amp;q=g2460vq6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bum.com.br/cgi-local/site/produtos/descricao_ofertas.cgi?codigo=101512&amp;origem=48&amp;utm_source=ZOOM&amp;utm_medium=COMPARADOR&amp;utm_term=TECLADO%20SEMI%20MECANICO%20GAMER%20GFALLEN%20ECO%20RGB%20US%20TE%20GA%20FN%20EC&amp;utm_content=COM-FIO&amp;utm_campaign=TECLADO%20SEMI%20MECANICO%20GAMER%20GFALLEN%20ECO%20RGB%20US%20TE%20GA%20FN%20EC" TargetMode="External"/><Relationship Id="rId2" Type="http://schemas.openxmlformats.org/officeDocument/2006/relationships/hyperlink" Target="https://www.pontofrio.com.br/acessorioseinovacoes/AcessoriosePerifericos/Teclados/teclado-gamer-razer-deathstalker-essential-10414509.html?utm_source=zoom&amp;utm_medium=comparadorpreco&amp;utm_content=10414509&amp;cm_mmc=zoom_XML-_--_-Comparador-_-10414509" TargetMode="External"/><Relationship Id="rId1" Type="http://schemas.openxmlformats.org/officeDocument/2006/relationships/hyperlink" Target="https://www.kabum.com.br/cgi-local/site/produtos/descricao_ofertas.cgi?codigo=99696&amp;origem=48&amp;utm_source=ZOOM&amp;utm_medium=COMPARADOR&amp;utm_term=TECLADO%20GAMER%20HYPERX%20ALLOY%20CORE%20RGB%20ABNT2%20HX%20KB5ME2%20BR&amp;utm_content=COM-FIO&amp;utm_campaign=TECLADO%20GAMER%20HYPERX%20ALLOY%20CORE%20RGB%20ABNT2%20HX%20KB5ME2%20BR" TargetMode="External"/><Relationship Id="rId4" Type="http://schemas.openxmlformats.org/officeDocument/2006/relationships/hyperlink" Target="https://www.kabum.com.br/cgi-local/site/produtos/descricao_ofertas.cgi?codigo=86100&amp;origem=48&amp;utm_source=ZOOM&amp;utm_medium=COMPARADOR&amp;utm_term=TECLADO%20GAMER%20COOLER%20MASTER%20MASTERKEYS%20LITE%20L%20RGB%20ABNT2%20SGK%203040%20KKMF1%20BR&amp;utm_content=COM-FIO&amp;utm_campaign=TECLADO%20GAMER%20COOLER%20MASTER%20MASTERKEYS%20LITE%20L%20RGB%20ABNT2%20SGK%203040%20KKMF1%20BR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ichau.com.br/hardware/processador-amd-ryzen-5-3500x-hexa-core-3-6ghz-4-1ghz-turbo-35mb-cache-am4-100-100000158box" TargetMode="External"/><Relationship Id="rId2" Type="http://schemas.openxmlformats.org/officeDocument/2006/relationships/hyperlink" Target="https://www.kabum.com.br/cgi-local/site/produtos/descricao.cgi?codigo=95563&amp;origem=48&amp;utm_source=ZOOM&amp;utm_medium=COMPARADOR&amp;utm_term=PROCESSADOR%20AMD%20RYZEN%205%202600X%20COOLER%20WRAITH%20SPIRE%20CACHE%2019MB%203%206GHZ%204%2025GHZ%20MAX%20TURBO%20AM4%20SEM%20VIDEO%20YD260XBCAFBOX&amp;utm_content=AMD&amp;utm_campaign=PROCESSADOR%20AMD%20RYZEN%205%202600X%20COOLER%20WRAITH%20SPIRE%20CACHE%2019MB%203%206GHZ%204%2025GHZ%20MAX%20TURBO%20AM4%20SEM%20VIDEO%20YD260XBCAFBOX" TargetMode="External"/><Relationship Id="rId1" Type="http://schemas.openxmlformats.org/officeDocument/2006/relationships/hyperlink" Target="https://www.kabum.com.br/cgi-local/site/produtos/descricao.cgi?codigo=99683&amp;origem=48&amp;utm_source=ZOOM&amp;utm_medium=COMPARADOR&amp;utm_term=PROCESSADOR%20INTEL%20CORE%20I5%209400F%20COFFEE%20LAKE%20CACHE%209MB%202%209GHZ%204%201GHZ%20MAX%20TURBO%20LGA%201151%20SEM%20VIDEO%20BX80684I59400F&amp;utm_content=INTEL&amp;utm_campaign=PROCESSADOR%20INTEL%20CORE%20I5%209400F%20COFFEE%20LAKE%20CACHE%209MB%202%209GHZ%204%201GHZ%20MAX%20TURBO%20LGA%201151%20SEM%20VIDEO%20BX80684I59400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kabum.com.br/cgi-local/site/produtos/descricao_ofertas.cgi?codigo=102438&amp;gclid=EAIaIQobChMI7aOr3dL66gIVxIGRCh2BFQLPEAAYASAAEgKbR_D_BwE" TargetMode="External"/><Relationship Id="rId4" Type="http://schemas.openxmlformats.org/officeDocument/2006/relationships/hyperlink" Target="https://www.kabum.com.br/produto/102437/processador-amd-ryzen-5-3600x-cache-32mb-3-8ghz-4-4ghz-max-turbo-am4-sem-video-100-100000022bo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bum.com.br/produto/35108/cooler-para-processador-coolermaster-hyper-tx3-evo-rr-tx3e-28pk-r1?gclid=CjwKCAjw97P5BRBQEiwAGflV6YO6wv9nXxLB6SSTeOE195IO3G2j2HZxjJEn-2HqGbSyL4y0Zu-zDhoCW4QQAvD_BwE" TargetMode="External"/><Relationship Id="rId2" Type="http://schemas.openxmlformats.org/officeDocument/2006/relationships/hyperlink" Target="https://www.pichau.com.br/cooler-para-processador-hyper-tx3-evo-cooler-master-rr-tx3e-28pk-r1-box?gclid=CjwKCAjw97P5BRBQEiwAGflV6SFCpgmjJNmjlq3nRXV1BwMOjthEup0iMUn1mc1jtSVKG1Eyl7BtYhoCxUwQAvD_BwE" TargetMode="External"/><Relationship Id="rId1" Type="http://schemas.openxmlformats.org/officeDocument/2006/relationships/hyperlink" Target="https://www.terabyteshop.com.br/produto/5448/cooler-master-hyper-tx3-evo-rr-tx3e-28pk-r1?gclid=Cj0KCQjwpZT5BRCdARIsAGEX0zkkqgxEPNeUqdkJ23QxJdBDPYIRIwQQpcaKMZ_InVM_5-d_XR8iPGwaAtmtEALw_wcB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bum.com.br/produto/100672/placa-mae-asrock-b450m-steel-legend-amd-am4-matx-ddr4-90-mxb9y0-a0bayz?gclid=EAIaIQobChMI-fyhzZ3Y6gIVh4GRCh2ILwWgEAQYASABEgJ1dfD_BwE" TargetMode="External"/><Relationship Id="rId2" Type="http://schemas.openxmlformats.org/officeDocument/2006/relationships/hyperlink" Target="https://www.kabum.com.br/cgi-local/site/produtos/descricao_ofertas.cgi?codigo=99504&amp;gclid=EAIaIQobChMInafFvfma6QIVrgOzAB3A-gcJEAYYASABEgLRv_D_BwE" TargetMode="External"/><Relationship Id="rId1" Type="http://schemas.openxmlformats.org/officeDocument/2006/relationships/hyperlink" Target="https://www.kabum.com.br/produto/102521/placa-mae-gigabyte-h310m-s2p-2-0-intel-lga-1151-matx-ddr4?gclid=EAIaIQobChMI8cLasfia6QIVQ_zjBx31Jg4xEAQYASABEgKMbfD_BwE" TargetMode="External"/><Relationship Id="rId5" Type="http://schemas.openxmlformats.org/officeDocument/2006/relationships/hyperlink" Target="https://www.kabum.com.br/produto/99504/placa-m-e-asus-prime-b450m-gaming-br-amd-am4-matx-ddr4" TargetMode="External"/><Relationship Id="rId4" Type="http://schemas.openxmlformats.org/officeDocument/2006/relationships/hyperlink" Target="https://www.kabum.com.br/produto/93427/placa-mae-asus-prime-a320m-k-br-amd-am4-matx-ddr4?gclid=EAIaIQobChMI8_Tepp_Y6gIVigaRCh1jLQwcEAYYASABEgL7p_D_Bw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.br/gp/offer-listing/B07BJK2MHJ/ref=asc_df_B07BJK2MHJ1582218000000?ie=UTF8&amp;condition=new&amp;creative=380345&amp;creativeASIN=B07BJK2MHJ&amp;linkCode=asm&amp;tag=zoom059-20" TargetMode="External"/><Relationship Id="rId7" Type="http://schemas.openxmlformats.org/officeDocument/2006/relationships/hyperlink" Target="https://www.kabum.com.br/cgi-local/site/produtos/descricao_ofertas.cgi?codigo=104448" TargetMode="External"/><Relationship Id="rId2" Type="http://schemas.openxmlformats.org/officeDocument/2006/relationships/hyperlink" Target="https://www.kabum.com.br/cgi-local/site/produtos/descricao_ofertas.cgi?codigo=103547&amp;origem=48&amp;utm_source=ZOOM&amp;utm_medium=COMPARADOR&amp;utm_term=MEMORIA%20HYPERX%20FURY%208GB%202666MHZ%20DDR4%20CL16%20PRETO%20HX426C16FB3%208&amp;utm_content=DDR-4&amp;utm_campaign=MEMORIA%20HYPERX%20FURY%208GB%202666MHZ%20DDR4%20CL16%20PRETO%20HX426C16FB3%208" TargetMode="External"/><Relationship Id="rId1" Type="http://schemas.openxmlformats.org/officeDocument/2006/relationships/hyperlink" Target="https://www.kabum.com.br/cgi-local/site/produtos/descricao_ofertas.cgi?codigo=103946&amp;gclid=EAIaIQobChMI6pXqlIPm5wIVioeRCh3HRQqwEAQYASABEgKd2fD_BwE" TargetMode="External"/><Relationship Id="rId6" Type="http://schemas.openxmlformats.org/officeDocument/2006/relationships/hyperlink" Target="https://www.pichau.com.br/hardware/memoria-team-group-t-force-vulcan-pichau-8gb-1x8-ddr4-3200mhz-vermelha-tlprd48g3200hc16c01" TargetMode="External"/><Relationship Id="rId5" Type="http://schemas.openxmlformats.org/officeDocument/2006/relationships/hyperlink" Target="https://www.kabum.com.br/produto/110704/memoria-xpg-gammix-d10-16gb-2666mhz-ddr4-cl16-ax4u2666316g16-sbg?gclid=CjwKCAjwxqX4BRBhEiwAYtJX7bkNHO5M-JLlzxbuAi6qM9JeOCj0QpLi3ZKsBhVMYD2EmYaIEkNlfRoCMkMQAvD_BwE" TargetMode="External"/><Relationship Id="rId4" Type="http://schemas.openxmlformats.org/officeDocument/2006/relationships/hyperlink" Target="https://www.kabum.com.br/cgi-local/site/produtos/descricao_ofertas.cgi?codigo=108237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bum.com.br/cgi-local/site/produtos/descricao_ofertas.cgi?codigo=85198&amp;gclid=EAIaIQobChMIi9DK-Ibm5wIViIWRCh1JSwUjEAQYASABEgInsPD_BwE" TargetMode="External"/><Relationship Id="rId2" Type="http://schemas.openxmlformats.org/officeDocument/2006/relationships/hyperlink" Target="https://www.kabum.com.br/cgi-local/site/produtos/descricao_ofertas.cgi?codigo=85197&amp;gclid=EAIaIQobChMIoK6eyYbm5wIViQSRCh0F4A5SEAQYASABEgKJxfD_BwE" TargetMode="External"/><Relationship Id="rId1" Type="http://schemas.openxmlformats.org/officeDocument/2006/relationships/hyperlink" Target="https://www.kabum.com.br/cgi-local/site/produtos/descricao_ofertas.cgi?codigo=85196&amp;gclid=EAIaIQobChMI6NSX8YXm5wIVBQmRCh2reQ_HEAAYASAAEgLu-vD_BwE" TargetMode="External"/><Relationship Id="rId6" Type="http://schemas.openxmlformats.org/officeDocument/2006/relationships/hyperlink" Target="https://www.mercadolivre.com.br/disco-solido-interno-sandisk-ssd-plus-sdssda-120g-g27-120gb/p/MLB8902870?source=search" TargetMode="External"/><Relationship Id="rId5" Type="http://schemas.openxmlformats.org/officeDocument/2006/relationships/hyperlink" Target="https://produto.mercadolivre.com.br/MLB-1178519964-ssd-240gb-wd-green-leitura-540mbs-sata-3-25-6gbs-_JM?matt_tool=90090532&amp;matt_word&amp;gclid=Cj0KCQjwpZT5BRCdARIsAGEX0zloRxVnYxz0HzhHvyNWY1MBEJgFsgJTkuT1DGnIXraofk1RGA13HykaAu-TEALw_wcB&amp;quantity=1&amp;variation=32948587916" TargetMode="External"/><Relationship Id="rId4" Type="http://schemas.openxmlformats.org/officeDocument/2006/relationships/hyperlink" Target="https://www.kabum.com.br/produto/96306/ssd-kingston-a1000-240gb-m-2-nvme-leitura-1500mb-s-gravacao-800mb-s-sa1000m8-240g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bum.com.br/produto/84108/hd-seagate-barracuda-1tb-3-5-sata-st1000dm010?gclid=EAIaIQobChMIq9zKiqDI6gIVAgSRCh0-dwB4EAQYASABEgIDb_D_BwE" TargetMode="External"/><Relationship Id="rId2" Type="http://schemas.openxmlformats.org/officeDocument/2006/relationships/hyperlink" Target="https://www.americanas.com.br/produto/76738615/hd-seagate-constellation-2tb-sataii-3gbs-7200-rpm?pfm_carac=hd%202tb%20seagate%207200%20rpm&amp;pfm_page=search&amp;pfm_pos=grid&amp;pfm_type=search_page" TargetMode="External"/><Relationship Id="rId1" Type="http://schemas.openxmlformats.org/officeDocument/2006/relationships/hyperlink" Target="https://www.kabum.com.br/cgi-local/site/produtos/descricao_ofertas.cgi?codigo=100916" TargetMode="External"/><Relationship Id="rId4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bum.com.br/produto/79112/fonte-evga-600w-80-plus-white-100-w1-0600-k?gclid=EAIaIQobChMIs-29ztP66gIVCxKRCh2FogCJEAAYASAAEgJ7EvD_BwE" TargetMode="External"/><Relationship Id="rId2" Type="http://schemas.openxmlformats.org/officeDocument/2006/relationships/hyperlink" Target="https://www.kabum.com.br/produto/96366/fonte-cooler-master-600w-80-plus-bronze-mwe-mpx-6001-acaab" TargetMode="External"/><Relationship Id="rId1" Type="http://schemas.openxmlformats.org/officeDocument/2006/relationships/hyperlink" Target="https://www.kabum.com.br/cgi-local/site/produtos/descricao.cgi?codigo=93995&amp;origem=48&amp;utm_source=ZOOM&amp;utm_medium=COMPARADOR&amp;utm_term=FONTE%20COOLER%20MASTER%20ATX%20500W%2080%20PLUS%20WHITE%20MASTERWATT%20LITE%20MPX%205001%20ACAAW%20WO&amp;utm_content=LINHA-500-W&amp;utm_campaign=FONTE%20COOLER%20MASTER%20ATX%20500W%2080%20PLUS%20WHITE%20MASTERWATT%20LITE%20MPX%205001%20ACAAW%20WO" TargetMode="External"/><Relationship Id="rId5" Type="http://schemas.openxmlformats.org/officeDocument/2006/relationships/hyperlink" Target="https://www.terabyteshop.com.br/produto/5854/fonte-evga-600w-100-w1-0600-k1-80-plus-pfc-ativo" TargetMode="External"/><Relationship Id="rId4" Type="http://schemas.openxmlformats.org/officeDocument/2006/relationships/hyperlink" Target="https://www.pichau.com.br/fonte-evga-600w-80-plus-white-pfc-ativo-100-w1-0600-k0?gclid=CjwKCAjw97P5BRBQEiwAGflV6Q6GuRBJKpth3tTLljvaaUWAWst8R0ezeeFBbV7aeZ_Krs7Jy7DifRoCF6gQAvD_BwE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abum.com.br/produto/108089/gabinete-gamer-t-dagger-cube-white-mid-tower-lateral-em-vidro-branco-t-tgc305w" TargetMode="External"/><Relationship Id="rId3" Type="http://schemas.openxmlformats.org/officeDocument/2006/relationships/hyperlink" Target="https://www.terabyteshop.com.br/produto/11235/gabinete-gamer-redragon-grapple-mid-tower-s-fan-vidro-temperado-white-s-fonte-gc-607-wh" TargetMode="External"/><Relationship Id="rId7" Type="http://schemas.openxmlformats.org/officeDocument/2006/relationships/hyperlink" Target="https://www.terabyteshop.com.br/produto/12274/gabinete-gamer-t-dagger-cube-mid-tower-vidro-temperado-white-s-fonte-t-tgc305w" TargetMode="External"/><Relationship Id="rId2" Type="http://schemas.openxmlformats.org/officeDocument/2006/relationships/hyperlink" Target="https://www.pichau.com.br/hardware/gabinete-thermaltake-commander-ms-i-epic-edition-vn400a1w2n-b" TargetMode="External"/><Relationship Id="rId1" Type="http://schemas.openxmlformats.org/officeDocument/2006/relationships/hyperlink" Target="https://www.kabum.com.br/produto/89190/gabinete-nox-forte-micro-atx-usb-3-0-preto-nxforte?gclid=EAIaIQobChMI-p_6v4jm5wIVRoGRCh0vUw8oEAQYAiABEgKUvfD_BwE" TargetMode="External"/><Relationship Id="rId6" Type="http://schemas.openxmlformats.org/officeDocument/2006/relationships/hyperlink" Target="https://www.terabyteshop.com.br/produto/10953/gabinete-redragon-wheel-jack-vidro-temperado-gc-606b-atx-preto-sfonte" TargetMode="External"/><Relationship Id="rId5" Type="http://schemas.openxmlformats.org/officeDocument/2006/relationships/hyperlink" Target="https://www.pichau.com.br/gabinete-gamer-redragon-wheeljack-branco-gc-606wh?gclid=CjwKCAjw97P5BRBQEiwAGflV6TKhPhoK-J0hwHRNcp1cqAyFIUeD-Y5uNSyb_-tHjeRaW1Tw_FbthBoCA5MQAvD_BwE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s://www.pichau.com.br/gabinete-gamer-redragon-wheeljack-preto-gc-606bk?gclid=EAIaIQobChMI7a-l1fj96gIVSICRCh3ZyAazEAQYASABEgJwW_D_BwE" TargetMode="External"/><Relationship Id="rId9" Type="http://schemas.openxmlformats.org/officeDocument/2006/relationships/hyperlink" Target="https://www.pichau.com.br/gabinete-gamer-t-dagger-cube-preto-lateral-vidro-t-tgc305b?gclid=CjwKCAjw97P5BRBQEiwAGflV6XS5ws6ZDSNu1wWP3U9Ks1hImczFrMNHSFSINdrqSphAX68UV4ANLRoC4e4QA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8"/>
  <sheetViews>
    <sheetView workbookViewId="0">
      <selection activeCell="J18" sqref="J18"/>
    </sheetView>
  </sheetViews>
  <sheetFormatPr defaultRowHeight="15" x14ac:dyDescent="0.25"/>
  <cols>
    <col min="1" max="1" width="6.85546875" customWidth="1"/>
    <col min="3" max="3" width="10.5703125" bestFit="1" customWidth="1"/>
    <col min="5" max="5" width="11.28515625" bestFit="1" customWidth="1"/>
    <col min="7" max="7" width="10.42578125" style="1" bestFit="1" customWidth="1"/>
    <col min="8" max="8" width="10.28515625" style="1" bestFit="1" customWidth="1"/>
    <col min="9" max="9" width="19.5703125" style="1" bestFit="1" customWidth="1"/>
  </cols>
  <sheetData>
    <row r="2" spans="2:10" x14ac:dyDescent="0.25">
      <c r="B2" s="8" t="s">
        <v>3</v>
      </c>
      <c r="C2" s="8"/>
      <c r="D2" s="8"/>
      <c r="E2" s="8"/>
      <c r="F2" s="8"/>
      <c r="G2" s="8"/>
      <c r="H2" s="8"/>
      <c r="I2" s="8"/>
    </row>
    <row r="3" spans="2:10" x14ac:dyDescent="0.25">
      <c r="B3" t="s">
        <v>74</v>
      </c>
      <c r="C3" t="s">
        <v>10</v>
      </c>
      <c r="D3" t="s">
        <v>0</v>
      </c>
      <c r="E3" t="s">
        <v>1</v>
      </c>
      <c r="F3" t="s">
        <v>5</v>
      </c>
      <c r="G3" s="1" t="s">
        <v>8</v>
      </c>
      <c r="H3" s="1" t="s">
        <v>7</v>
      </c>
      <c r="I3" s="1" t="s">
        <v>13</v>
      </c>
      <c r="J3" s="1" t="s">
        <v>14</v>
      </c>
    </row>
    <row r="4" spans="2:10" x14ac:dyDescent="0.25">
      <c r="B4">
        <v>1</v>
      </c>
      <c r="C4" t="s">
        <v>2</v>
      </c>
      <c r="D4" t="s">
        <v>16</v>
      </c>
      <c r="E4" t="s">
        <v>4</v>
      </c>
      <c r="F4" t="s">
        <v>6</v>
      </c>
      <c r="G4" s="1">
        <v>1200</v>
      </c>
      <c r="H4" s="1">
        <v>1550</v>
      </c>
      <c r="I4" s="1">
        <v>1550</v>
      </c>
      <c r="J4" s="2" t="s">
        <v>15</v>
      </c>
    </row>
    <row r="5" spans="2:10" x14ac:dyDescent="0.25">
      <c r="B5">
        <v>2</v>
      </c>
      <c r="C5" t="s">
        <v>2</v>
      </c>
      <c r="D5" t="s">
        <v>11</v>
      </c>
      <c r="E5" t="s">
        <v>9</v>
      </c>
      <c r="F5" t="s">
        <v>12</v>
      </c>
      <c r="G5" s="1">
        <v>917</v>
      </c>
      <c r="H5" s="1">
        <v>1070</v>
      </c>
      <c r="I5" s="1">
        <v>1005</v>
      </c>
      <c r="J5" s="2" t="s">
        <v>17</v>
      </c>
    </row>
    <row r="6" spans="2:10" x14ac:dyDescent="0.25">
      <c r="B6">
        <v>3</v>
      </c>
      <c r="C6" t="s">
        <v>87</v>
      </c>
      <c r="D6" t="s">
        <v>16</v>
      </c>
      <c r="E6" t="s">
        <v>4</v>
      </c>
      <c r="F6" t="s">
        <v>24</v>
      </c>
      <c r="G6" s="1">
        <v>990</v>
      </c>
      <c r="H6" s="1">
        <v>990</v>
      </c>
      <c r="I6" s="1">
        <v>990</v>
      </c>
      <c r="J6" s="2" t="s">
        <v>86</v>
      </c>
    </row>
    <row r="7" spans="2:10" x14ac:dyDescent="0.25">
      <c r="B7">
        <v>4</v>
      </c>
      <c r="C7" t="s">
        <v>116</v>
      </c>
      <c r="D7" t="s">
        <v>16</v>
      </c>
      <c r="E7" t="s">
        <v>117</v>
      </c>
      <c r="F7" t="s">
        <v>24</v>
      </c>
      <c r="G7" s="1">
        <v>2000</v>
      </c>
      <c r="H7" s="1">
        <v>2000</v>
      </c>
      <c r="I7" s="1">
        <v>2000</v>
      </c>
      <c r="J7" s="2" t="s">
        <v>115</v>
      </c>
    </row>
    <row r="8" spans="2:10" x14ac:dyDescent="0.25">
      <c r="B8">
        <v>5</v>
      </c>
      <c r="C8" t="s">
        <v>119</v>
      </c>
      <c r="D8" t="s">
        <v>16</v>
      </c>
      <c r="E8" t="s">
        <v>117</v>
      </c>
      <c r="F8" t="s">
        <v>24</v>
      </c>
      <c r="G8" s="1">
        <v>2300</v>
      </c>
      <c r="H8" s="1">
        <v>2300</v>
      </c>
      <c r="I8" s="1">
        <v>2300</v>
      </c>
      <c r="J8" s="2" t="s">
        <v>118</v>
      </c>
    </row>
    <row r="10" spans="2:10" x14ac:dyDescent="0.25">
      <c r="J10" s="2" t="s">
        <v>160</v>
      </c>
    </row>
    <row r="11" spans="2:10" x14ac:dyDescent="0.25">
      <c r="J11" s="2" t="s">
        <v>161</v>
      </c>
    </row>
    <row r="12" spans="2:10" x14ac:dyDescent="0.25">
      <c r="J12" s="2" t="s">
        <v>162</v>
      </c>
    </row>
    <row r="13" spans="2:10" x14ac:dyDescent="0.25">
      <c r="J13" s="2" t="s">
        <v>163</v>
      </c>
    </row>
    <row r="14" spans="2:10" x14ac:dyDescent="0.25">
      <c r="J14" s="2" t="s">
        <v>165</v>
      </c>
    </row>
    <row r="15" spans="2:10" x14ac:dyDescent="0.25">
      <c r="J15" s="2" t="s">
        <v>166</v>
      </c>
    </row>
    <row r="16" spans="2:10" x14ac:dyDescent="0.25">
      <c r="J16" s="2" t="s">
        <v>167</v>
      </c>
    </row>
    <row r="17" spans="10:10" x14ac:dyDescent="0.25">
      <c r="J17" s="2" t="s">
        <v>168</v>
      </c>
    </row>
    <row r="18" spans="10:10" x14ac:dyDescent="0.25">
      <c r="J18" s="2" t="s">
        <v>169</v>
      </c>
    </row>
  </sheetData>
  <mergeCells count="1">
    <mergeCell ref="B2:I2"/>
  </mergeCells>
  <hyperlinks>
    <hyperlink ref="J4" r:id="rId1" xr:uid="{00000000-0004-0000-0000-000000000000}"/>
    <hyperlink ref="J5" r:id="rId2" xr:uid="{00000000-0004-0000-0000-000001000000}"/>
    <hyperlink ref="J6" r:id="rId3" xr:uid="{00000000-0004-0000-0000-000002000000}"/>
    <hyperlink ref="J7" r:id="rId4" xr:uid="{B98B531F-1AB6-4E6D-BCD3-4F9A94E55AEA}"/>
    <hyperlink ref="J8" r:id="rId5" xr:uid="{53D79CB2-A594-4EB0-8860-C7D96AD0517E}"/>
    <hyperlink ref="J10" r:id="rId6" xr:uid="{83F9200B-2511-4E39-8A7E-7C61C00E3437}"/>
    <hyperlink ref="J11" r:id="rId7" xr:uid="{8736281E-9912-447D-821A-391BF5508418}"/>
    <hyperlink ref="J12" r:id="rId8" xr:uid="{8BCEC2C9-0163-4401-AB0E-0FE9D237BB1D}"/>
    <hyperlink ref="J13" r:id="rId9" xr:uid="{CD04AB34-0CF0-461D-BDEF-50E7BFA1BF38}"/>
    <hyperlink ref="J14" r:id="rId10" xr:uid="{7C6DF25A-A08A-49AB-94C0-A78E80DF2B6F}"/>
    <hyperlink ref="J15" r:id="rId11" xr:uid="{2FF6C679-3C3E-4DB3-9C88-5C5A5F8F2D62}"/>
    <hyperlink ref="J16" r:id="rId12" xr:uid="{FC904475-EAB9-4F0D-ABF6-5F67A469C69F}"/>
    <hyperlink ref="J17" r:id="rId13" xr:uid="{A2FF4253-B94C-4D05-ADB7-E7F739D2B136}"/>
    <hyperlink ref="J18" r:id="rId14" xr:uid="{51A1A8ED-494F-4B26-988F-FC1860AEC08E}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J8"/>
  <sheetViews>
    <sheetView workbookViewId="0">
      <selection activeCell="G8" sqref="G8"/>
    </sheetView>
  </sheetViews>
  <sheetFormatPr defaultRowHeight="15" x14ac:dyDescent="0.25"/>
  <cols>
    <col min="5" max="5" width="10" bestFit="1" customWidth="1"/>
    <col min="6" max="6" width="16.5703125" bestFit="1" customWidth="1"/>
    <col min="7" max="7" width="10.140625" style="3" bestFit="1" customWidth="1"/>
    <col min="8" max="9" width="11.7109375" style="3" bestFit="1" customWidth="1"/>
  </cols>
  <sheetData>
    <row r="2" spans="2:10" x14ac:dyDescent="0.25">
      <c r="B2" s="8" t="s">
        <v>3</v>
      </c>
      <c r="C2" s="8"/>
      <c r="D2" s="8"/>
      <c r="E2" s="8"/>
      <c r="F2" s="8"/>
      <c r="G2" s="8"/>
      <c r="H2" s="8"/>
      <c r="I2" s="8"/>
    </row>
    <row r="3" spans="2:10" x14ac:dyDescent="0.25">
      <c r="B3" t="s">
        <v>74</v>
      </c>
      <c r="C3" t="s">
        <v>0</v>
      </c>
      <c r="D3" t="s">
        <v>29</v>
      </c>
      <c r="E3" t="s">
        <v>59</v>
      </c>
      <c r="F3" t="s">
        <v>5</v>
      </c>
      <c r="G3" s="3" t="s">
        <v>8</v>
      </c>
      <c r="H3" s="3" t="s">
        <v>7</v>
      </c>
      <c r="I3" s="3" t="s">
        <v>13</v>
      </c>
      <c r="J3" s="1" t="s">
        <v>14</v>
      </c>
    </row>
    <row r="4" spans="2:10" x14ac:dyDescent="0.25">
      <c r="B4">
        <v>1</v>
      </c>
      <c r="C4" t="s">
        <v>53</v>
      </c>
      <c r="D4" t="s">
        <v>56</v>
      </c>
      <c r="E4">
        <v>23.6</v>
      </c>
      <c r="F4" t="s">
        <v>58</v>
      </c>
      <c r="G4" s="3">
        <v>746</v>
      </c>
      <c r="H4" s="3">
        <v>1000</v>
      </c>
      <c r="I4" s="3">
        <v>1000</v>
      </c>
      <c r="J4" s="2" t="s">
        <v>57</v>
      </c>
    </row>
    <row r="5" spans="2:10" x14ac:dyDescent="0.25">
      <c r="B5">
        <v>2</v>
      </c>
      <c r="C5" t="s">
        <v>54</v>
      </c>
      <c r="D5" t="s">
        <v>56</v>
      </c>
      <c r="E5">
        <v>23.6</v>
      </c>
      <c r="F5" t="s">
        <v>6</v>
      </c>
      <c r="G5" s="3">
        <v>899</v>
      </c>
      <c r="H5" s="3">
        <v>1120</v>
      </c>
      <c r="I5" s="3">
        <v>1000</v>
      </c>
      <c r="J5" s="2" t="s">
        <v>60</v>
      </c>
    </row>
    <row r="6" spans="2:10" x14ac:dyDescent="0.25">
      <c r="B6">
        <v>3</v>
      </c>
      <c r="C6" t="s">
        <v>55</v>
      </c>
      <c r="D6" t="s">
        <v>56</v>
      </c>
      <c r="E6">
        <v>24</v>
      </c>
      <c r="F6" t="s">
        <v>24</v>
      </c>
      <c r="G6" s="3">
        <v>900</v>
      </c>
      <c r="H6" s="3">
        <v>1200</v>
      </c>
      <c r="I6" s="3">
        <v>1200</v>
      </c>
      <c r="J6" s="2" t="s">
        <v>61</v>
      </c>
    </row>
    <row r="7" spans="2:10" x14ac:dyDescent="0.25">
      <c r="B7">
        <v>4</v>
      </c>
      <c r="C7" t="s">
        <v>55</v>
      </c>
      <c r="D7" t="s">
        <v>90</v>
      </c>
      <c r="E7">
        <v>24</v>
      </c>
      <c r="F7" t="s">
        <v>6</v>
      </c>
      <c r="G7" s="3">
        <v>455</v>
      </c>
      <c r="H7" s="3">
        <v>700</v>
      </c>
      <c r="I7" s="3">
        <v>700</v>
      </c>
      <c r="J7" s="2" t="s">
        <v>91</v>
      </c>
    </row>
    <row r="8" spans="2:10" x14ac:dyDescent="0.25">
      <c r="B8">
        <v>5</v>
      </c>
      <c r="C8" t="s">
        <v>54</v>
      </c>
      <c r="D8" t="s">
        <v>93</v>
      </c>
      <c r="E8">
        <v>19.5</v>
      </c>
      <c r="F8" t="s">
        <v>24</v>
      </c>
      <c r="G8" s="3">
        <v>232</v>
      </c>
      <c r="H8" s="3">
        <v>350</v>
      </c>
      <c r="I8" s="3">
        <v>433</v>
      </c>
      <c r="J8" s="2" t="s">
        <v>92</v>
      </c>
    </row>
  </sheetData>
  <mergeCells count="1">
    <mergeCell ref="B2:I2"/>
  </mergeCells>
  <phoneticPr fontId="4" type="noConversion"/>
  <hyperlinks>
    <hyperlink ref="J4" r:id="rId1" xr:uid="{00000000-0004-0000-0700-000000000000}"/>
    <hyperlink ref="J5" r:id="rId2" xr:uid="{00000000-0004-0000-0700-000001000000}"/>
    <hyperlink ref="J6" r:id="rId3" xr:uid="{00000000-0004-0000-0700-000002000000}"/>
    <hyperlink ref="J7" r:id="rId4" xr:uid="{FBD0A78F-156E-4BFE-AC67-6B4004E7A175}"/>
    <hyperlink ref="J8" r:id="rId5" xr:uid="{E5F30B92-01F7-4105-B4EC-4DC9E92ACD78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7"/>
  <sheetViews>
    <sheetView workbookViewId="0">
      <selection activeCell="I7" sqref="I7"/>
    </sheetView>
  </sheetViews>
  <sheetFormatPr defaultRowHeight="15" x14ac:dyDescent="0.25"/>
  <cols>
    <col min="3" max="3" width="13.140625" bestFit="1" customWidth="1"/>
    <col min="4" max="4" width="16.42578125" bestFit="1" customWidth="1"/>
    <col min="5" max="5" width="18.85546875" bestFit="1" customWidth="1"/>
    <col min="6" max="6" width="11.85546875" style="3" bestFit="1" customWidth="1"/>
    <col min="7" max="8" width="10.140625" style="3" bestFit="1" customWidth="1"/>
  </cols>
  <sheetData>
    <row r="2" spans="2:9" x14ac:dyDescent="0.25">
      <c r="B2" s="8" t="s">
        <v>3</v>
      </c>
      <c r="C2" s="8"/>
      <c r="D2" s="8"/>
      <c r="E2" s="8"/>
      <c r="F2" s="8"/>
      <c r="G2" s="8"/>
      <c r="H2" s="8"/>
    </row>
    <row r="3" spans="2:9" x14ac:dyDescent="0.25">
      <c r="B3" t="s">
        <v>74</v>
      </c>
      <c r="C3" t="s">
        <v>0</v>
      </c>
      <c r="D3" t="s">
        <v>65</v>
      </c>
      <c r="E3" t="s">
        <v>5</v>
      </c>
      <c r="F3" s="3" t="s">
        <v>8</v>
      </c>
      <c r="G3" s="3" t="s">
        <v>7</v>
      </c>
      <c r="H3" s="3" t="s">
        <v>13</v>
      </c>
      <c r="I3" s="1" t="s">
        <v>14</v>
      </c>
    </row>
    <row r="4" spans="2:9" x14ac:dyDescent="0.25">
      <c r="B4">
        <v>1</v>
      </c>
      <c r="C4" t="s">
        <v>30</v>
      </c>
      <c r="D4" t="s">
        <v>66</v>
      </c>
      <c r="E4" t="s">
        <v>24</v>
      </c>
      <c r="F4" s="3">
        <v>280</v>
      </c>
      <c r="G4" s="3">
        <v>280</v>
      </c>
      <c r="H4" s="3">
        <v>280</v>
      </c>
      <c r="I4" s="2" t="s">
        <v>67</v>
      </c>
    </row>
    <row r="5" spans="2:9" x14ac:dyDescent="0.25">
      <c r="B5">
        <v>2</v>
      </c>
      <c r="C5" t="s">
        <v>62</v>
      </c>
      <c r="D5" t="s">
        <v>68</v>
      </c>
      <c r="E5" t="s">
        <v>6</v>
      </c>
      <c r="F5" s="3">
        <v>249</v>
      </c>
      <c r="G5" s="3">
        <v>249</v>
      </c>
      <c r="H5" s="3">
        <v>350</v>
      </c>
      <c r="I5" s="2" t="s">
        <v>69</v>
      </c>
    </row>
    <row r="6" spans="2:9" x14ac:dyDescent="0.25">
      <c r="B6">
        <v>3</v>
      </c>
      <c r="C6" t="s">
        <v>63</v>
      </c>
      <c r="D6" t="s">
        <v>70</v>
      </c>
      <c r="E6" t="s">
        <v>85</v>
      </c>
      <c r="F6" s="3">
        <v>199</v>
      </c>
      <c r="G6" s="3">
        <v>199</v>
      </c>
      <c r="H6" s="3">
        <v>199</v>
      </c>
      <c r="I6" s="2" t="s">
        <v>71</v>
      </c>
    </row>
    <row r="7" spans="2:9" x14ac:dyDescent="0.25">
      <c r="B7">
        <v>4</v>
      </c>
      <c r="C7" t="s">
        <v>64</v>
      </c>
      <c r="D7" t="s">
        <v>73</v>
      </c>
      <c r="E7" t="s">
        <v>24</v>
      </c>
      <c r="F7" s="3">
        <v>170</v>
      </c>
      <c r="G7" s="3">
        <v>170</v>
      </c>
      <c r="H7" s="3">
        <v>200</v>
      </c>
      <c r="I7" s="2" t="s">
        <v>72</v>
      </c>
    </row>
  </sheetData>
  <mergeCells count="1">
    <mergeCell ref="B2:H2"/>
  </mergeCells>
  <hyperlinks>
    <hyperlink ref="I4" r:id="rId1" display="https://www.kabum.com.br/cgi-local/site/produtos/descricao_ofertas.cgi?codigo=99696&amp;origem=48&amp;utm_source=ZOOM&amp;utm_medium=COMPARADOR&amp;utm_term=TECLADO%20GAMER%20HYPERX%20ALLOY%20CORE%20RGB%20ABNT2%20HX%20KB5ME2%20BR&amp;utm_content=COM-FIO&amp;utm_campaign=TECLADO%20GAMER%20HYPERX%20ALLOY%20CORE%20RGB%20ABNT2%20HX%20KB5ME2%20BR" xr:uid="{00000000-0004-0000-0800-000000000000}"/>
    <hyperlink ref="I5" r:id="rId2" xr:uid="{00000000-0004-0000-0800-000001000000}"/>
    <hyperlink ref="I6" r:id="rId3" display="https://www.kabum.com.br/cgi-local/site/produtos/descricao_ofertas.cgi?codigo=101512&amp;origem=48&amp;utm_source=ZOOM&amp;utm_medium=COMPARADOR&amp;utm_term=TECLADO%20SEMI%20MECANICO%20GAMER%20GFALLEN%20ECO%20RGB%20US%20TE%20GA%20FN%20EC&amp;utm_content=COM-FIO&amp;utm_campaign=TECLADO%20SEMI%20MECANICO%20GAMER%20GFALLEN%20ECO%20RGB%20US%20TE%20GA%20FN%20EC" xr:uid="{00000000-0004-0000-0800-000002000000}"/>
    <hyperlink ref="I7" r:id="rId4" display="https://www.kabum.com.br/cgi-local/site/produtos/descricao_ofertas.cgi?codigo=86100&amp;origem=48&amp;utm_source=ZOOM&amp;utm_medium=COMPARADOR&amp;utm_term=TECLADO%20GAMER%20COOLER%20MASTER%20MASTERKEYS%20LITE%20L%20RGB%20ABNT2%20SGK%203040%20KKMF1%20BR&amp;utm_content=COM-FIO&amp;utm_campaign=TECLADO%20GAMER%20COOLER%20MASTER%20MASTERKEYS%20LITE%20L%20RGB%20ABNT2%20SGK%203040%20KKMF1%20BR" xr:uid="{00000000-0004-0000-0800-000003000000}"/>
  </hyperlink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I18"/>
  <sheetViews>
    <sheetView workbookViewId="0">
      <selection activeCell="B6" sqref="B6"/>
    </sheetView>
  </sheetViews>
  <sheetFormatPr defaultRowHeight="15" x14ac:dyDescent="0.25"/>
  <cols>
    <col min="2" max="2" width="14.140625" bestFit="1" customWidth="1"/>
    <col min="3" max="3" width="6.42578125" customWidth="1"/>
    <col min="4" max="4" width="13.5703125" bestFit="1" customWidth="1"/>
    <col min="5" max="5" width="18.85546875" bestFit="1" customWidth="1"/>
    <col min="6" max="6" width="11.85546875" style="3" bestFit="1" customWidth="1"/>
    <col min="7" max="7" width="11.7109375" style="3" bestFit="1" customWidth="1"/>
    <col min="8" max="8" width="12.5703125" style="3" bestFit="1" customWidth="1"/>
    <col min="9" max="9" width="10.7109375" customWidth="1"/>
  </cols>
  <sheetData>
    <row r="1" spans="2:9" x14ac:dyDescent="0.25">
      <c r="B1" s="8" t="s">
        <v>3</v>
      </c>
      <c r="C1" s="8"/>
      <c r="D1" s="8"/>
      <c r="E1" s="8"/>
      <c r="F1" s="8"/>
      <c r="G1" s="8"/>
      <c r="H1" s="8"/>
    </row>
    <row r="2" spans="2:9" x14ac:dyDescent="0.25">
      <c r="B2" s="8" t="s">
        <v>75</v>
      </c>
      <c r="C2" s="8"/>
      <c r="D2" s="8"/>
      <c r="E2" s="8"/>
      <c r="F2" s="8"/>
      <c r="G2" s="8"/>
      <c r="H2" s="8"/>
    </row>
    <row r="3" spans="2:9" x14ac:dyDescent="0.25">
      <c r="B3" t="s">
        <v>77</v>
      </c>
      <c r="C3" t="s">
        <v>74</v>
      </c>
      <c r="D3" t="s">
        <v>0</v>
      </c>
      <c r="E3" t="s">
        <v>5</v>
      </c>
      <c r="F3" s="3" t="s">
        <v>8</v>
      </c>
      <c r="G3" s="3" t="s">
        <v>7</v>
      </c>
      <c r="H3" s="3" t="s">
        <v>13</v>
      </c>
      <c r="I3" t="s">
        <v>14</v>
      </c>
    </row>
    <row r="4" spans="2:9" x14ac:dyDescent="0.25">
      <c r="B4" t="s">
        <v>76</v>
      </c>
      <c r="C4">
        <v>1</v>
      </c>
      <c r="D4" t="str">
        <f>INDEX('Placa de video'!$B$4:$J$50,MATCH(Resumo!$C$4,'Placa de video'!$B$4:$B$35,0),MATCH(D3,'Placa de video'!$B$3:$T$3,0))</f>
        <v>Asus</v>
      </c>
      <c r="E4" t="str">
        <f>INDEX('Placa de video'!$B$4:$J$50,MATCH(Resumo!$C$4,'Placa de video'!$B$4:$B$35,0),MATCH(E3,'Placa de video'!$B$3:$T$3,0))</f>
        <v>B2W</v>
      </c>
      <c r="F4" s="3">
        <f>INDEX('Placa de video'!$B$4:$J$50,MATCH(Resumo!$C$4,'Placa de video'!$B$4:$B$35,0),MATCH(F3,'Placa de video'!$B$3:$T$3,0))</f>
        <v>1200</v>
      </c>
      <c r="G4" s="3">
        <f>INDEX('Placa de video'!$B$4:$J$50,MATCH(Resumo!$C$4,'Placa de video'!$B$4:$B$35,0),MATCH(G3,'Placa de video'!$B$3:$T$3,0))</f>
        <v>1550</v>
      </c>
      <c r="H4" s="3">
        <f>INDEX('Placa de video'!$B$4:$J$50,MATCH(Resumo!$C$4,'Placa de video'!$B$4:$B$35,0),MATCH(H3,'Placa de video'!$B$3:$T$3,0))</f>
        <v>1550</v>
      </c>
      <c r="I4" t="str">
        <f>INDEX('Placa de video'!$B$4:$J$50,MATCH(Resumo!$C$4,'Placa de video'!$B$4:$B$35,0),MATCH(I3,'Placa de video'!$B$3:$T$3,0))</f>
        <v>https://www.buscape.com.br/placa-de-video/placa-de-video-nvidia-geforce-gtx-1060-6-gb-gddr5-192-bits-asus-ex-gtx1060-o6g?_lc=88&amp;q=geforce%20gtx%201060%206%20gb</v>
      </c>
    </row>
    <row r="5" spans="2:9" x14ac:dyDescent="0.25">
      <c r="B5" t="s">
        <v>18</v>
      </c>
      <c r="C5">
        <v>5</v>
      </c>
      <c r="D5" t="str">
        <f>INDEX(Processador!$B$5:$AC$28,MATCH(Resumo!$C$5,Processador!$B$5:$B$35,0),MATCH(Resumo!D3,Processador!$B$4:$AC$4,0))</f>
        <v>AMD</v>
      </c>
      <c r="E5" t="str">
        <f>INDEX(Processador!$B$5:$AC$28,MATCH(Resumo!$C$5,Processador!$B$5:$B$35,0),MATCH(Resumo!E3,Processador!$B$4:$AC$4,0))</f>
        <v>Kabum</v>
      </c>
      <c r="F5" s="3">
        <f>INDEX(Processador!$B$5:$AC$28,MATCH(Resumo!$C$5,Processador!$B$5:$B$35,0),MATCH(Resumo!F3,Processador!$B$4:$AC$4,0))</f>
        <v>1370</v>
      </c>
      <c r="G5" s="3">
        <f>INDEX(Processador!$B$5:$AC$28,MATCH(Resumo!$C$5,Processador!$B$5:$B$35,0),MATCH(Resumo!G3,Processador!$B$4:$AC$4,0))</f>
        <v>1370</v>
      </c>
      <c r="H5" s="3">
        <f>INDEX(Processador!$B$5:$AC$28,MATCH(Resumo!$C$5,Processador!$B$5:$B$35,0),MATCH(Resumo!H3,Processador!$B$4:$AC$4,0))</f>
        <v>1370</v>
      </c>
      <c r="I5" t="str">
        <f>INDEX(Processador!$B$5:$AC$28,MATCH(Resumo!$C$5,Processador!$B$5:$B$35,0),MATCH(Resumo!I3,Processador!$B$4:$AC$4,0))</f>
        <v>https://www.kabum.com.br/cgi-local/site/produtos/descricao_ofertas.cgi?codigo=102438&amp;gclid=EAIaIQobChMI7aOr3dL66gIVxIGRCh2BFQLPEAAYASAAEgKbR_D_BwE</v>
      </c>
    </row>
    <row r="6" spans="2:9" x14ac:dyDescent="0.25">
      <c r="B6" t="s">
        <v>78</v>
      </c>
      <c r="C6">
        <v>7</v>
      </c>
      <c r="D6" t="str">
        <f>INDEX('Memória RAM'!$B$4:$S$45,MATCH(Resumo!$C$6,'Memória RAM'!$B$4:$B$50,0),MATCH(Resumo!D3,'Memória RAM'!$B$3:$X$3,0))</f>
        <v>HyperX</v>
      </c>
      <c r="E6" t="str">
        <f>INDEX('Memória RAM'!$B$4:$S$45,MATCH(Resumo!$C$6,'Memória RAM'!$B$4:$B$50,0),MATCH(Resumo!E3,'Memória RAM'!$B$3:$X$3,0))</f>
        <v>Kabum</v>
      </c>
      <c r="F6" s="3">
        <f>INDEX('Memória RAM'!$B$4:$S$45,MATCH(Resumo!$C$6,'Memória RAM'!$B$4:$B$50,0),MATCH(Resumo!F3,'Memória RAM'!$B$3:$X$3,0))</f>
        <v>310</v>
      </c>
      <c r="G6" s="3">
        <f>INDEX('Memória RAM'!$B$4:$S$45,MATCH(Resumo!$C$6,'Memória RAM'!$B$4:$B$50,0),MATCH(Resumo!G3,'Memória RAM'!$B$3:$X$3,0))</f>
        <v>310</v>
      </c>
      <c r="H6" s="3">
        <f>INDEX('Memória RAM'!$B$4:$S$45,MATCH(Resumo!$C$6,'Memória RAM'!$B$4:$B$50,0),MATCH(Resumo!H3,'Memória RAM'!$B$3:$X$3,0))</f>
        <v>310</v>
      </c>
      <c r="I6" t="str">
        <f>INDEX('Memória RAM'!$B$4:$S$45,MATCH(Resumo!$C$6,'Memória RAM'!$B$4:$B$50,0),MATCH(Resumo!I3,'Memória RAM'!$B$3:$X$3,0))</f>
        <v>https://www.kabum.com.br/cgi-local/site/produtos/descricao_ofertas.cgi?codigo=104448</v>
      </c>
    </row>
    <row r="7" spans="2:9" x14ac:dyDescent="0.25">
      <c r="B7" t="s">
        <v>78</v>
      </c>
      <c r="C7">
        <v>7</v>
      </c>
      <c r="D7" t="str">
        <f>INDEX('Memória RAM'!$B$4:$S$45,MATCH(Resumo!$C$7,'Memória RAM'!$B$4:$B$50,0),MATCH(Resumo!D3,'Memória RAM'!$B$3:$X$3,0))</f>
        <v>HyperX</v>
      </c>
      <c r="E7" t="str">
        <f>INDEX('Memória RAM'!$B$4:$S$45,MATCH(Resumo!$C$7,'Memória RAM'!$B$4:$B$50,0),MATCH(Resumo!E3,'Memória RAM'!$B$3:$X$3,0))</f>
        <v>Kabum</v>
      </c>
      <c r="F7" s="3">
        <f>INDEX('Memória RAM'!$B$4:$S$45,MATCH(Resumo!$C$7,'Memória RAM'!$B$4:$B$50,0),MATCH(Resumo!F3,'Memória RAM'!$B$3:$X$3,0))</f>
        <v>310</v>
      </c>
      <c r="G7" s="3">
        <f>INDEX('Memória RAM'!$B$4:$S$45,MATCH(Resumo!$C$7,'Memória RAM'!$B$4:$B$50,0),MATCH(Resumo!G3,'Memória RAM'!$B$3:$X$3,0))</f>
        <v>310</v>
      </c>
      <c r="H7" s="3">
        <f>INDEX('Memória RAM'!$B$4:$S$45,MATCH(Resumo!$C$7,'Memória RAM'!$B$4:$B$50,0),MATCH(Resumo!H3,'Memória RAM'!$B$3:$X$3,0))</f>
        <v>310</v>
      </c>
      <c r="I7" t="str">
        <f>INDEX('Memória RAM'!$B$4:$S$45,MATCH(Resumo!$C$7,'Memória RAM'!$B$4:$B$50,0),MATCH(Resumo!I3,'Memória RAM'!$B$3:$X$3,0))</f>
        <v>https://www.kabum.com.br/cgi-local/site/produtos/descricao_ofertas.cgi?codigo=104448</v>
      </c>
    </row>
    <row r="8" spans="2:9" x14ac:dyDescent="0.25">
      <c r="B8" t="s">
        <v>79</v>
      </c>
      <c r="C8">
        <v>5</v>
      </c>
      <c r="D8" t="str">
        <f>INDEX(SSD!$B$4:$S$74,MATCH(Resumo!$C$8,SSD!$B$4:$B$42,0),MATCH(Resumo!D3,SSD!$B$3:$S$3,0))</f>
        <v>WD Green</v>
      </c>
      <c r="E8" t="str">
        <f>INDEX(SSD!$B$4:$S$74,MATCH(Resumo!$C$8,SSD!$B$4:$B$42,0),MATCH(Resumo!E3,SSD!$B$3:$S$3,0))</f>
        <v>ML</v>
      </c>
      <c r="F8" s="3">
        <f>INDEX(SSD!$B$4:$S$74,MATCH(Resumo!$C$8,SSD!$B$4:$B$42,0),MATCH(Resumo!F3,SSD!$B$3:$S$3,0))</f>
        <v>195</v>
      </c>
      <c r="G8" s="3">
        <f>INDEX(SSD!$B$4:$S$74,MATCH(Resumo!$C$8,SSD!$B$4:$B$42,0),MATCH(Resumo!G3,SSD!$B$3:$S$3,0))</f>
        <v>195</v>
      </c>
      <c r="H8" s="3">
        <f>INDEX(SSD!$B$4:$S$74,MATCH(Resumo!$C$8,SSD!$B$4:$B$42,0),MATCH(Resumo!H3,SSD!$B$3:$S$3,0))</f>
        <v>195</v>
      </c>
      <c r="I8" t="str">
        <f>INDEX(SSD!$B$4:$S$74,MATCH(Resumo!$C$8,SSD!$B$4:$B$42,0),MATCH(Resumo!I3,SSD!$B$3:$S$3,0))</f>
        <v>https://produto.mercadolivre.com.br/MLB-1178519964-ssd-240gb-wd-green-leitura-540mbs-sata-3-25-6gbs-_JM?matt_tool=90090532&amp;matt_word&amp;gclid=Cj0KCQjwpZT5BRCdARIsAGEX0zloRxVnYxz0HzhHvyNWY1MBEJgFsgJTkuT1DGnIXraofk1RGA13HykaAu-TEALw_wcB&amp;quantity=1&amp;variation=32948587916</v>
      </c>
    </row>
    <row r="9" spans="2:9" x14ac:dyDescent="0.25">
      <c r="B9" t="s">
        <v>80</v>
      </c>
      <c r="C9">
        <v>3</v>
      </c>
      <c r="D9" t="str">
        <f>INDEX(Fonte!$B$4:$W$33,MATCH(Resumo!$C$9,Fonte!$B$4:$B$82,0),MATCH(Resumo!D3,Fonte!$B$3:$S$3,0))</f>
        <v>EVGA</v>
      </c>
      <c r="E9" t="str">
        <f>INDEX(Fonte!$B$4:$W$33,MATCH(Resumo!$C$9,Fonte!$B$4:$B$82,0),MATCH(Resumo!E3,Fonte!$B$3:$S$3,0))</f>
        <v>Kabum</v>
      </c>
      <c r="F9" s="3">
        <f>INDEX(Fonte!$B$4:$W$33,MATCH(Resumo!$C$9,Fonte!$B$4:$B$82,0),MATCH(Resumo!F3,Fonte!$B$3:$S$3,0))</f>
        <v>380</v>
      </c>
      <c r="G9" s="3">
        <f>INDEX(Fonte!$B$4:$W$33,MATCH(Resumo!$C$9,Fonte!$B$4:$B$82,0),MATCH(Resumo!G3,Fonte!$B$3:$S$3,0))</f>
        <v>380</v>
      </c>
      <c r="H9" s="3">
        <f>INDEX(Fonte!$B$4:$W$33,MATCH(Resumo!$C$9,Fonte!$B$4:$B$82,0),MATCH(Resumo!H3,Fonte!$B$3:$S$3,0))</f>
        <v>380</v>
      </c>
      <c r="I9" t="str">
        <f>INDEX(Fonte!$B$4:$W$33,MATCH(Resumo!$C$9,Fonte!$B$4:$B$82,0),MATCH(Resumo!I3,Fonte!$B$3:$S$3,0))</f>
        <v>https://www.kabum.com.br/produto/79112/fonte-evga-600w-80-plus-white-100-w1-0600-k?gclid=EAIaIQobChMIs-29ztP66gIVCxKRCh2FogCJEAAYASAAEgJ7EvD_BwE</v>
      </c>
    </row>
    <row r="10" spans="2:9" x14ac:dyDescent="0.25">
      <c r="B10" t="s">
        <v>81</v>
      </c>
      <c r="C10">
        <v>3</v>
      </c>
      <c r="D10" t="str">
        <f>INDEX(Gabinete!$B$4:$U$45,MATCH(Resumo!$C$10,Gabinete!$B$4:$B$27,0),MATCH(Resumo!D3,Gabinete!$B$3:$U$3,0))</f>
        <v>RedDragon</v>
      </c>
      <c r="E10" t="str">
        <f>INDEX(Gabinete!$B$4:$U$45,MATCH(Resumo!$C$10,Gabinete!$B$4:$B$27,0),MATCH(Resumo!E3,Gabinete!$B$3:$U$3,0))</f>
        <v>Terabyte</v>
      </c>
      <c r="F10" s="3">
        <f>INDEX(Gabinete!$B$4:$U$45,MATCH(Resumo!$C$10,Gabinete!$B$4:$B$27,0),MATCH(Resumo!F3,Gabinete!$B$3:$U$3,0))</f>
        <v>290</v>
      </c>
      <c r="G10" s="3">
        <f>INDEX(Gabinete!$B$4:$U$45,MATCH(Resumo!$C$10,Gabinete!$B$4:$B$27,0),MATCH(Resumo!G3,Gabinete!$B$3:$U$3,0))</f>
        <v>290</v>
      </c>
      <c r="H10" s="3">
        <f>INDEX(Gabinete!$B$4:$U$45,MATCH(Resumo!$C$10,Gabinete!$B$4:$B$27,0),MATCH(Resumo!H3,Gabinete!$B$3:$U$3,0))</f>
        <v>290</v>
      </c>
      <c r="I10" t="str">
        <f>INDEX(Gabinete!$B$4:$U$45,MATCH(Resumo!$C$10,Gabinete!$B$4:$B$27,0),MATCH(Resumo!I3,Gabinete!$B$3:$U$3,0))</f>
        <v>https://www.terabyteshop.com.br/produto/11235/gabinete-gamer-redragon-grapple-mid-tower-s-fan-vidro-temperado-white-s-fonte-gc-607-wh</v>
      </c>
    </row>
    <row r="11" spans="2:9" x14ac:dyDescent="0.25">
      <c r="B11" t="s">
        <v>82</v>
      </c>
      <c r="C11">
        <v>5</v>
      </c>
      <c r="D11" t="str">
        <f>INDEX(Monitor!$B$4:$S$41,MATCH(Resumo!$C$11,Monitor!$B$4:$B$75,0),MATCH(Resumo!D3,Monitor!$B$3:$S$3,0))</f>
        <v>LG</v>
      </c>
      <c r="E11" t="str">
        <f>INDEX(Monitor!$B$4:$S$41,MATCH(Resumo!$C$11,Monitor!$B$4:$B$75,0),MATCH(Resumo!E3,Monitor!$B$3:$S$3,0))</f>
        <v>Kabum</v>
      </c>
      <c r="F11" s="3">
        <f>INDEX(Monitor!$B$4:$S$41,MATCH(Resumo!$C$11,Monitor!$B$4:$B$75,0),MATCH(Resumo!F3,Monitor!$B$3:$S$3,0))</f>
        <v>232</v>
      </c>
      <c r="G11" s="3">
        <f>INDEX(Monitor!$B$4:$S$41,MATCH(Resumo!$C$11,Monitor!$B$4:$B$75,0),MATCH(Resumo!G3,Monitor!$B$3:$S$3,0))</f>
        <v>350</v>
      </c>
      <c r="H11" s="3">
        <f>INDEX(Monitor!$B$4:$S$41,MATCH(Resumo!$C$11,Monitor!$B$4:$B$75,0),MATCH(Resumo!H3,Monitor!$B$3:$S$3,0))</f>
        <v>433</v>
      </c>
      <c r="I11" t="str">
        <f>INDEX(Monitor!$B$4:$S$41,MATCH(Resumo!$C$11,Monitor!$B$4:$B$75,0),MATCH(Resumo!I3,Monitor!$B$3:$S$3,0))</f>
        <v>https://www.buscape.com.br/monitor/monitor-led-19-5-lg-20m37aa?_lc=88&amp;q=monitor%2060hz</v>
      </c>
    </row>
    <row r="12" spans="2:9" x14ac:dyDescent="0.25">
      <c r="B12" t="s">
        <v>82</v>
      </c>
      <c r="C12">
        <v>4</v>
      </c>
      <c r="D12" t="str">
        <f>INDEX(Monitor!$B$4:$S$41,MATCH(Resumo!$C$12,Monitor!$B$4:$B$75,0),MATCH(Resumo!D3,Monitor!$B$3:$S$3,0))</f>
        <v>AOC</v>
      </c>
      <c r="E12" t="str">
        <f>INDEX(Monitor!$B$4:$S$41,MATCH(Resumo!$C$12,Monitor!$B$4:$B$75,0),MATCH(Resumo!E3,Monitor!$B$3:$S$3,0))</f>
        <v>B2W</v>
      </c>
      <c r="F12" s="3">
        <f>INDEX(Monitor!$B$4:$S$41,MATCH(Resumo!$C$12,Monitor!$B$4:$B$75,0),MATCH(Resumo!F3,Monitor!$B$3:$S$3,0))</f>
        <v>455</v>
      </c>
      <c r="G12" s="3">
        <f>INDEX(Monitor!$B$4:$S$41,MATCH(Resumo!$C$12,Monitor!$B$4:$B$75,0),MATCH(Resumo!G3,Monitor!$B$3:$S$3,0))</f>
        <v>700</v>
      </c>
      <c r="H12" s="3">
        <f>INDEX(Monitor!$B$4:$S$41,MATCH(Resumo!$C$12,Monitor!$B$4:$B$75,0),MATCH(Resumo!H3,Monitor!$B$3:$S$3,0))</f>
        <v>700</v>
      </c>
      <c r="I12" t="str">
        <f>INDEX(Monitor!$B$4:$S$41,MATCH(Resumo!$C$12,Monitor!$B$4:$B$75,0),MATCH(Resumo!I3,Monitor!$B$3:$S$3,0))</f>
        <v>https://www.buscape.com.br/monitor/monitor-led-24-aoc-g2460vq6?_lc=88&amp;q=g2460vq6</v>
      </c>
    </row>
    <row r="13" spans="2:9" x14ac:dyDescent="0.25">
      <c r="B13" t="s">
        <v>104</v>
      </c>
      <c r="C13">
        <v>5</v>
      </c>
      <c r="D13" t="str">
        <f>INDEX('Placa Mãe'!$B$4:$R$41,MATCH(Resumo!$C$13,'Placa Mãe'!$B$4:$B$75,0),MATCH(Resumo!D3,'Placa Mãe'!$B$3:$R$3,0))</f>
        <v>Asus</v>
      </c>
      <c r="E13" t="str">
        <f>INDEX('Placa Mãe'!$B$4:$R$41,MATCH(Resumo!$C$13,'Placa Mãe'!$B$4:$B$75,0),MATCH(Resumo!E3,'Placa Mãe'!$B$3:$R$3,0))</f>
        <v>Kabum</v>
      </c>
      <c r="F13" s="3">
        <f>INDEX('Placa Mãe'!$B$4:$R$41,MATCH(Resumo!$C$13,'Placa Mãe'!$B$4:$B$75,0),MATCH(Resumo!F3,'Placa Mãe'!$B$3:$R$3,0))</f>
        <v>660</v>
      </c>
      <c r="G13" s="3">
        <f>INDEX('Placa Mãe'!$B$4:$R$41,MATCH(Resumo!$C$13,'Placa Mãe'!$B$4:$B$75,0),MATCH(Resumo!G3,'Placa Mãe'!$B$3:$R$3,0))</f>
        <v>660</v>
      </c>
      <c r="H13" s="3">
        <f>INDEX('Placa Mãe'!$B$4:$R$41,MATCH(Resumo!$C$13,'Placa Mãe'!$B$4:$B$75,0),MATCH(Resumo!H3,'Placa Mãe'!$B$3:$R$3,0))</f>
        <v>660</v>
      </c>
      <c r="I13" t="str">
        <f>INDEX('Placa Mãe'!$B$4:$R$41,MATCH(Resumo!$C$13,'Placa Mãe'!$B$4:$B$75,0),MATCH(Resumo!I3,'Placa Mãe'!$B$3:$R$3,0))</f>
        <v>https://www.kabum.com.br/produto/99504/placa-m-e-asus-prime-b450m-gaming-br-amd-am4-matx-ddr4</v>
      </c>
    </row>
    <row r="14" spans="2:9" x14ac:dyDescent="0.25">
      <c r="B14" t="s">
        <v>99</v>
      </c>
      <c r="C14">
        <v>3</v>
      </c>
      <c r="D14" t="str">
        <f>INDEX(HD!$B$4:$R$41,MATCH(Resumo!$C$14,HD!$B$4:$B$75,0),MATCH(Resumo!D3,HD!$B$3:$R$3,0))</f>
        <v>Seage</v>
      </c>
      <c r="E14" t="str">
        <f>INDEX(HD!$B$4:$R$41,MATCH(Resumo!$C$14,HD!$B$4:$B$75,0),MATCH(Resumo!E3,HD!$B$3:$R$3,0))</f>
        <v>Kabum</v>
      </c>
      <c r="F14" s="3">
        <f>INDEX(HD!$B$4:$R$41,MATCH(Resumo!$C$14,HD!$B$4:$B$75,0),MATCH(Resumo!F3,HD!$B$3:$R$3,0))</f>
        <v>390</v>
      </c>
      <c r="G14" s="3">
        <f>INDEX(HD!$B$4:$R$41,MATCH(Resumo!$C$14,HD!$B$4:$B$75,0),MATCH(Resumo!G3,HD!$B$3:$R$3,0))</f>
        <v>390</v>
      </c>
      <c r="H14" s="3">
        <f>INDEX(HD!$B$4:$R$41,MATCH(Resumo!$C$14,HD!$B$4:$B$75,0),MATCH(Resumo!H3,HD!$B$3:$R$3,0))</f>
        <v>390</v>
      </c>
      <c r="I14" t="str">
        <f>INDEX(HD!$B$4:$R$41,MATCH(Resumo!$C$14,HD!$B$4:$B$75,0),MATCH(Resumo!I3,HD!$B$3:$R$3,0))</f>
        <v>https://www.kabum.com.br/produto/84108/hd-seagate-barracuda-1tb-3-5-sata-st1000dm010?gclid=EAIaIQobChMIq9zKiqDI6gIVAgSRCh0-dwB4EAQYASABEgIDb_D_BwE</v>
      </c>
    </row>
    <row r="15" spans="2:9" x14ac:dyDescent="0.25">
      <c r="B15" t="s">
        <v>83</v>
      </c>
      <c r="C15">
        <v>4</v>
      </c>
      <c r="D15" t="str">
        <f>INDEX(Teclado!$B$4:$U$36,MATCH(Resumo!$C$15,Teclado!$B$4:$B$131,0),MATCH(Resumo!D3,Teclado!$B$3:$U$3,0))</f>
        <v>CoolerMaster</v>
      </c>
      <c r="E15" t="str">
        <f>INDEX(Teclado!$B$4:$U$36,MATCH(Resumo!$C$15,Teclado!$B$4:$B$131,0),MATCH(Resumo!E3,Teclado!$B$3:$U$3,0))</f>
        <v>Kabum</v>
      </c>
      <c r="F15" s="3">
        <f>INDEX(Teclado!$B$4:$U$36,MATCH(Resumo!$C$15,Teclado!$B$4:$B$131,0),MATCH(Resumo!F3,Teclado!$B$3:$U$3,0))</f>
        <v>170</v>
      </c>
      <c r="G15" s="3">
        <f>INDEX(Teclado!$B$4:$U$36,MATCH(Resumo!$C$15,Teclado!$B$4:$B$131,0),MATCH(Resumo!G3,Teclado!$B$3:$U$3,0))</f>
        <v>170</v>
      </c>
      <c r="H15" s="3">
        <f>INDEX(Teclado!$B$4:$U$36,MATCH(Resumo!$C$15,Teclado!$B$4:$B$131,0),MATCH(Resumo!H3,Teclado!$B$3:$U$3,0))</f>
        <v>200</v>
      </c>
      <c r="I15" t="str">
        <f>INDEX(Teclado!$B$4:$U$36,MATCH(Resumo!$C$15,Teclado!$B$4:$B$131,0),MATCH(Resumo!I3,Teclado!$B$3:$U$3,0))</f>
        <v>https://www.kabum.com.br/cgi-local/site/produtos/descricao_ofertas.cgi?codigo=86100&amp;origem=48&amp;utm_source=ZOOM&amp;utm_medium=COMPARADOR&amp;utm_term=TECLADO%20GAMER%20COOLER%20MASTER%20MASTERKEYS%20LITE%20L%20RGB%20ABNT2%20SGK%203040%20KKMF1%20BR&amp;utm_content=COM-FIO&amp;utm_campaign=TECLADO%20GAMER%20COOLER%20MASTER%20MASTERKEYS%20LITE%20L%20RGB%20ABNT2%20SGK%203040%20KKMF1%20BR</v>
      </c>
    </row>
    <row r="16" spans="2:9" x14ac:dyDescent="0.25">
      <c r="B16" t="s">
        <v>141</v>
      </c>
      <c r="C16">
        <v>1</v>
      </c>
      <c r="D16" t="str">
        <f>INDEX(Cooler!$B$4:$U$36,MATCH(Resumo!$C$16,Cooler!$B$4:$B$131,0),MATCH(Resumo!D3,Cooler!$B$3:$U$3,0))</f>
        <v>Cooler Master</v>
      </c>
      <c r="E16" t="str">
        <f>INDEX(Cooler!$B$4:$U$36,MATCH(Resumo!$C$16,Cooler!$B$4:$B$131,0),MATCH(Resumo!E3,Cooler!$B$3:$U$3,0))</f>
        <v>Pichau</v>
      </c>
      <c r="F16" s="3">
        <f>INDEX(Cooler!$B$4:$U$36,MATCH(Resumo!$C$16,Cooler!$B$4:$B$131,0),MATCH(Resumo!F3,Cooler!$B$3:$U$3,0))</f>
        <v>160</v>
      </c>
      <c r="G16" s="3">
        <f>INDEX(Cooler!$B$4:$U$36,MATCH(Resumo!$C$16,Cooler!$B$4:$B$131,0),MATCH(Resumo!G3,Cooler!$B$3:$U$3,0))</f>
        <v>160</v>
      </c>
      <c r="H16" s="3">
        <f>INDEX(Cooler!$B$4:$U$36,MATCH(Resumo!$C$16,Cooler!$B$4:$B$131,0),MATCH(Resumo!H3,Cooler!$B$3:$U$3,0))</f>
        <v>160</v>
      </c>
      <c r="I16" s="3" t="str">
        <f>INDEX(Cooler!$B$4:$U$36,MATCH(Resumo!$C$16,Cooler!$B$4:$B$131,0),MATCH(Resumo!I3,Cooler!$B$3:$U$3,0))</f>
        <v>https://www.terabyteshop.com.br/produto/5448/cooler-master-hyper-tx3-evo-rr-tx3e-28pk-r1?gclid=Cj0KCQjwpZT5BRCdARIsAGEX0zkkqgxEPNeUqdkJ23QxJdBDPYIRIwQQpcaKMZ_InVM_5-d_XR8iPGwaAtmtEALw_wcB</v>
      </c>
    </row>
    <row r="17" spans="2:9" x14ac:dyDescent="0.25">
      <c r="B17" s="8" t="s">
        <v>84</v>
      </c>
      <c r="C17" s="8"/>
      <c r="D17" s="8"/>
      <c r="E17" s="8"/>
      <c r="F17" s="4">
        <f>SUM(F4:F16)</f>
        <v>6122</v>
      </c>
      <c r="G17" s="4">
        <f t="shared" ref="G17:H17" si="0">SUM(G4:G16)</f>
        <v>6835</v>
      </c>
      <c r="H17" s="4">
        <f t="shared" si="0"/>
        <v>6948</v>
      </c>
    </row>
    <row r="18" spans="2:9" x14ac:dyDescent="0.25">
      <c r="H18" s="3">
        <f>H17-H4-H12-H11-H15</f>
        <v>4065</v>
      </c>
      <c r="I18" t="s">
        <v>130</v>
      </c>
    </row>
  </sheetData>
  <mergeCells count="3">
    <mergeCell ref="B1:H1"/>
    <mergeCell ref="B17:E17"/>
    <mergeCell ref="B2:H2"/>
  </mergeCells>
  <conditionalFormatting sqref="G4:G10 G12 G1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0 H12 H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0 F12 F1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:H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H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I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7B68-677F-4657-A79C-75FC01C0E5D7}">
  <dimension ref="A3:M19"/>
  <sheetViews>
    <sheetView workbookViewId="0">
      <selection activeCell="D16" sqref="D16"/>
    </sheetView>
  </sheetViews>
  <sheetFormatPr defaultRowHeight="15" x14ac:dyDescent="0.25"/>
  <cols>
    <col min="2" max="2" width="14.140625" bestFit="1" customWidth="1"/>
    <col min="6" max="6" width="11.85546875" style="3" bestFit="1" customWidth="1"/>
    <col min="7" max="7" width="12.5703125" style="3" bestFit="1" customWidth="1"/>
    <col min="8" max="8" width="14.140625" style="3" bestFit="1" customWidth="1"/>
    <col min="9" max="9" width="17.28515625" bestFit="1" customWidth="1"/>
    <col min="10" max="12" width="17.28515625" customWidth="1"/>
    <col min="13" max="13" width="93.7109375" bestFit="1" customWidth="1"/>
  </cols>
  <sheetData>
    <row r="3" spans="1:13" x14ac:dyDescent="0.25">
      <c r="B3" t="s">
        <v>77</v>
      </c>
      <c r="C3" t="s">
        <v>74</v>
      </c>
      <c r="D3" t="s">
        <v>0</v>
      </c>
      <c r="E3" t="s">
        <v>5</v>
      </c>
      <c r="F3" s="3" t="s">
        <v>8</v>
      </c>
      <c r="G3" s="3" t="s">
        <v>7</v>
      </c>
      <c r="H3" s="3" t="s">
        <v>13</v>
      </c>
      <c r="I3" s="3" t="s">
        <v>131</v>
      </c>
      <c r="J3" s="3" t="s">
        <v>135</v>
      </c>
      <c r="K3" s="3" t="s">
        <v>136</v>
      </c>
      <c r="L3" s="3" t="s">
        <v>137</v>
      </c>
      <c r="M3" t="s">
        <v>133</v>
      </c>
    </row>
    <row r="4" spans="1:13" x14ac:dyDescent="0.25">
      <c r="A4" s="6" t="s">
        <v>159</v>
      </c>
      <c r="B4" t="s">
        <v>76</v>
      </c>
      <c r="C4">
        <v>1</v>
      </c>
      <c r="D4" t="str">
        <f>INDEX('Placa de video'!$B$4:$J$50,MATCH(Comprado!$C$4,'Placa de video'!$B$4:$B$35,0),MATCH(D3,'Placa de video'!$B$3:$T$3,0))</f>
        <v>Asus</v>
      </c>
      <c r="E4" t="str">
        <f>INDEX('Placa de video'!$B$4:$J$50,MATCH(Comprado!$C$4,'Placa de video'!$B$4:$B$35,0),MATCH(E3,'Placa de video'!$B$3:$T$3,0))</f>
        <v>B2W</v>
      </c>
      <c r="F4" s="3">
        <f>INDEX('Placa de video'!$B$4:$J$50,MATCH(Comprado!$C$4,'Placa de video'!$B$4:$B$35,0),MATCH(F3,'Placa de video'!$B$3:$T$3,0))</f>
        <v>1200</v>
      </c>
      <c r="G4" s="3">
        <f>INDEX('Placa de video'!$B$4:$J$50,MATCH(Comprado!$C$4,'Placa de video'!$B$4:$B$35,0),MATCH(G3,'Placa de video'!$B$3:$T$3,0))</f>
        <v>1550</v>
      </c>
      <c r="H4" s="3">
        <f>INDEX('Placa de video'!$B$4:$J$50,MATCH(Comprado!$C$4,'Placa de video'!$B$4:$B$35,0),MATCH(H3,'Placa de video'!$B$3:$T$3,0))</f>
        <v>1550</v>
      </c>
      <c r="I4" s="3"/>
      <c r="J4" s="3"/>
      <c r="K4" s="3">
        <f t="shared" ref="K4:K12" si="0">I4+J4</f>
        <v>0</v>
      </c>
      <c r="L4" s="3">
        <f t="shared" ref="L4:L12" si="1">I4-G4</f>
        <v>-1550</v>
      </c>
      <c r="M4" s="5"/>
    </row>
    <row r="5" spans="1:13" x14ac:dyDescent="0.25">
      <c r="A5" s="7" t="s">
        <v>157</v>
      </c>
      <c r="B5" t="s">
        <v>18</v>
      </c>
      <c r="C5">
        <v>5</v>
      </c>
      <c r="D5" t="str">
        <f>INDEX(Processador!$B$5:$AC$28,MATCH(Comprado!$C$5,Processador!$B$5:$B$35,0),MATCH(Comprado!D3,Processador!$B$4:$AC$4,0))</f>
        <v>AMD</v>
      </c>
      <c r="E5" t="str">
        <f>INDEX(Processador!$B$5:$AC$28,MATCH(Comprado!$C$5,Processador!$B$5:$B$35,0),MATCH(Comprado!E3,Processador!$B$4:$AC$4,0))</f>
        <v>Kabum</v>
      </c>
      <c r="F5" s="3">
        <f>INDEX(Processador!$B$5:$AC$28,MATCH(Comprado!$C$5,Processador!$B$5:$B$35,0),MATCH(Comprado!F3,Processador!$B$4:$AC$4,0))</f>
        <v>1370</v>
      </c>
      <c r="G5" s="3">
        <f>INDEX(Processador!$B$5:$AC$28,MATCH(Comprado!$C$5,Processador!$B$5:$B$35,0),MATCH(Comprado!G3,Processador!$B$4:$AC$4,0))</f>
        <v>1370</v>
      </c>
      <c r="H5" s="3">
        <f>INDEX(Processador!$B$5:$AC$28,MATCH(Comprado!$C$5,Processador!$B$5:$B$35,0),MATCH(Comprado!H3,Processador!$B$4:$AC$4,0))</f>
        <v>1370</v>
      </c>
      <c r="I5" s="3">
        <v>1370</v>
      </c>
      <c r="J5" s="3">
        <v>11.13</v>
      </c>
      <c r="K5" s="3">
        <f t="shared" si="0"/>
        <v>1381.13</v>
      </c>
      <c r="L5" s="3">
        <f t="shared" si="1"/>
        <v>0</v>
      </c>
      <c r="M5" s="5" t="s">
        <v>153</v>
      </c>
    </row>
    <row r="6" spans="1:13" x14ac:dyDescent="0.25">
      <c r="A6" s="7" t="s">
        <v>157</v>
      </c>
      <c r="B6" t="s">
        <v>78</v>
      </c>
      <c r="C6">
        <v>7</v>
      </c>
      <c r="D6" t="str">
        <f>INDEX('Memória RAM'!$B$4:$S$45,MATCH(Comprado!$C$6,'Memória RAM'!$B$4:$B$50,0),MATCH(Comprado!D3,'Memória RAM'!$B$3:$X$3,0))</f>
        <v>HyperX</v>
      </c>
      <c r="E6" t="str">
        <f>INDEX('Memória RAM'!$B$4:$S$45,MATCH(Comprado!$C$6,'Memória RAM'!$B$4:$B$50,0),MATCH(Comprado!E3,'Memória RAM'!$B$3:$X$3,0))</f>
        <v>Kabum</v>
      </c>
      <c r="F6" s="3">
        <f>INDEX('Memória RAM'!$B$4:$S$45,MATCH(Comprado!$C$6,'Memória RAM'!$B$4:$B$50,0),MATCH(Comprado!F3,'Memória RAM'!$B$3:$X$3,0))</f>
        <v>310</v>
      </c>
      <c r="G6" s="3">
        <f>INDEX('Memória RAM'!$B$4:$S$45,MATCH(Comprado!$C$6,'Memória RAM'!$B$4:$B$50,0),MATCH(Comprado!G3,'Memória RAM'!$B$3:$X$3,0))</f>
        <v>310</v>
      </c>
      <c r="H6" s="3">
        <f>INDEX('Memória RAM'!$B$4:$S$45,MATCH(Comprado!$C$6,'Memória RAM'!$B$4:$B$50,0),MATCH(Comprado!H3,'Memória RAM'!$B$3:$X$3,0))</f>
        <v>310</v>
      </c>
      <c r="I6" s="3">
        <v>310</v>
      </c>
      <c r="J6" s="3">
        <v>5.7</v>
      </c>
      <c r="K6" s="3">
        <f t="shared" si="0"/>
        <v>315.7</v>
      </c>
      <c r="L6" s="3">
        <f t="shared" si="1"/>
        <v>0</v>
      </c>
      <c r="M6" s="5" t="s">
        <v>155</v>
      </c>
    </row>
    <row r="7" spans="1:13" x14ac:dyDescent="0.25">
      <c r="A7" s="7" t="s">
        <v>157</v>
      </c>
      <c r="B7" t="s">
        <v>78</v>
      </c>
      <c r="C7">
        <v>7</v>
      </c>
      <c r="D7" t="str">
        <f>INDEX('Memória RAM'!$B$4:$S$45,MATCH(Comprado!$C$7,'Memória RAM'!$B$4:$B$50,0),MATCH(Comprado!D3,'Memória RAM'!$B$3:$X$3,0))</f>
        <v>HyperX</v>
      </c>
      <c r="E7" t="str">
        <f>INDEX('Memória RAM'!$B$4:$S$45,MATCH(Comprado!$C$7,'Memória RAM'!$B$4:$B$50,0),MATCH(Comprado!E3,'Memória RAM'!$B$3:$X$3,0))</f>
        <v>Kabum</v>
      </c>
      <c r="F7" s="3">
        <f>INDEX('Memória RAM'!$B$4:$S$45,MATCH(Comprado!$C$7,'Memória RAM'!$B$4:$B$50,0),MATCH(Comprado!F3,'Memória RAM'!$B$3:$X$3,0))</f>
        <v>310</v>
      </c>
      <c r="G7" s="3">
        <f>INDEX('Memória RAM'!$B$4:$S$45,MATCH(Comprado!$C$7,'Memória RAM'!$B$4:$B$50,0),MATCH(Comprado!G3,'Memória RAM'!$B$3:$X$3,0))</f>
        <v>310</v>
      </c>
      <c r="H7" s="3">
        <f>INDEX('Memória RAM'!$B$4:$S$45,MATCH(Comprado!$C$7,'Memória RAM'!$B$4:$B$50,0),MATCH(Comprado!H3,'Memória RAM'!$B$3:$X$3,0))</f>
        <v>310</v>
      </c>
      <c r="I7" s="3">
        <v>310</v>
      </c>
      <c r="J7" s="3">
        <v>5.7</v>
      </c>
      <c r="K7" s="3">
        <f t="shared" si="0"/>
        <v>315.7</v>
      </c>
      <c r="L7" s="3">
        <f t="shared" si="1"/>
        <v>0</v>
      </c>
      <c r="M7" s="5" t="s">
        <v>155</v>
      </c>
    </row>
    <row r="8" spans="1:13" x14ac:dyDescent="0.25">
      <c r="A8" s="7" t="s">
        <v>157</v>
      </c>
      <c r="B8" t="s">
        <v>79</v>
      </c>
      <c r="C8">
        <v>6</v>
      </c>
      <c r="D8" t="str">
        <f>INDEX(SSD!$B$4:$S$74,MATCH(Comprado!$C$8,SSD!$B$4:$B$42,0),MATCH(Comprado!D3,SSD!$B$3:$S$3,0))</f>
        <v>Kingston</v>
      </c>
      <c r="E8" t="str">
        <f>INDEX(SSD!$B$4:$S$74,MATCH(Comprado!$C$8,SSD!$B$4:$B$42,0),MATCH(Comprado!E3,SSD!$B$3:$S$3,0))</f>
        <v>ML</v>
      </c>
      <c r="F8" s="3">
        <f>INDEX(SSD!$B$4:$S$74,MATCH(Comprado!$C$8,SSD!$B$4:$B$42,0),MATCH(Comprado!F3,SSD!$B$3:$S$3,0))</f>
        <v>159</v>
      </c>
      <c r="G8" s="3">
        <f>INDEX(SSD!$B$4:$S$74,MATCH(Comprado!$C$8,SSD!$B$4:$B$42,0),MATCH(Comprado!G3,SSD!$B$3:$S$3,0))</f>
        <v>201</v>
      </c>
      <c r="H8" s="3">
        <f>INDEX(SSD!$B$4:$S$74,MATCH(Comprado!$C$8,SSD!$B$4:$B$42,0),MATCH(Comprado!H3,SSD!$B$3:$S$3,0))</f>
        <v>201</v>
      </c>
      <c r="I8" s="3">
        <v>201</v>
      </c>
      <c r="J8" s="3">
        <v>0</v>
      </c>
      <c r="K8" s="3">
        <v>201</v>
      </c>
      <c r="L8" s="3">
        <f t="shared" si="1"/>
        <v>0</v>
      </c>
      <c r="M8" s="5" t="s">
        <v>164</v>
      </c>
    </row>
    <row r="9" spans="1:13" x14ac:dyDescent="0.25">
      <c r="A9" s="6" t="s">
        <v>159</v>
      </c>
      <c r="B9" t="s">
        <v>80</v>
      </c>
      <c r="C9">
        <v>2</v>
      </c>
      <c r="D9" t="str">
        <f>INDEX(Fonte!$B$4:$W$33,MATCH(Comprado!$C$9,Fonte!$B$4:$B$82,0),MATCH(Comprado!D3,Fonte!$B$3:$S$3,0))</f>
        <v>Cooler Master</v>
      </c>
      <c r="E9" t="str">
        <f>INDEX(Fonte!$B$4:$W$33,MATCH(Comprado!$C$9,Fonte!$B$4:$B$82,0),MATCH(Comprado!E3,Fonte!$B$3:$S$3,0))</f>
        <v>Kabum</v>
      </c>
      <c r="F9" s="3">
        <f>INDEX(Fonte!$B$4:$W$33,MATCH(Comprado!$C$9,Fonte!$B$4:$B$82,0),MATCH(Comprado!F3,Fonte!$B$3:$S$3,0))</f>
        <v>440</v>
      </c>
      <c r="G9" s="3">
        <f>INDEX(Fonte!$B$4:$W$33,MATCH(Comprado!$C$9,Fonte!$B$4:$B$82,0),MATCH(Comprado!G3,Fonte!$B$3:$S$3,0))</f>
        <v>440</v>
      </c>
      <c r="H9" s="3">
        <f>INDEX(Fonte!$B$4:$W$33,MATCH(Comprado!$C$9,Fonte!$B$4:$B$82,0),MATCH(Comprado!H3,Fonte!$B$3:$S$3,0))</f>
        <v>440</v>
      </c>
      <c r="I9" s="3"/>
      <c r="J9" s="3"/>
      <c r="K9" s="3">
        <f t="shared" si="0"/>
        <v>0</v>
      </c>
      <c r="L9" s="3">
        <f t="shared" si="1"/>
        <v>-440</v>
      </c>
      <c r="M9" s="5"/>
    </row>
    <row r="10" spans="1:13" x14ac:dyDescent="0.25">
      <c r="A10" s="6" t="s">
        <v>159</v>
      </c>
      <c r="B10" t="s">
        <v>81</v>
      </c>
      <c r="C10">
        <v>2</v>
      </c>
      <c r="D10" t="str">
        <f>INDEX(Gabinete!$B$4:$U$45,MATCH(Comprado!$C$10,Gabinete!$B$4:$B$27,0),MATCH(Comprado!D3,Gabinete!$B$3:$U$3,0))</f>
        <v>THERMALTAKE </v>
      </c>
      <c r="E10" t="str">
        <f>INDEX(Gabinete!$B$4:$U$45,MATCH(Comprado!$C$10,Gabinete!$B$4:$B$27,0),MATCH(Comprado!E3,Gabinete!$B$3:$U$3,0))</f>
        <v>Pichau</v>
      </c>
      <c r="F10" s="3">
        <f>INDEX(Gabinete!$B$4:$U$45,MATCH(Comprado!$C$10,Gabinete!$B$4:$B$27,0),MATCH(Comprado!F3,Gabinete!$B$3:$U$3,0))</f>
        <v>300</v>
      </c>
      <c r="G10" s="3">
        <f>INDEX(Gabinete!$B$4:$U$45,MATCH(Comprado!$C$10,Gabinete!$B$4:$B$27,0),MATCH(Comprado!G3,Gabinete!$B$3:$U$3,0))</f>
        <v>300</v>
      </c>
      <c r="H10" s="3">
        <f>INDEX(Gabinete!$B$4:$U$45,MATCH(Comprado!$C$10,Gabinete!$B$4:$B$27,0),MATCH(Comprado!H3,Gabinete!$B$3:$U$3,0))</f>
        <v>300</v>
      </c>
      <c r="I10" s="3"/>
      <c r="J10" s="3"/>
      <c r="K10" s="3">
        <f t="shared" si="0"/>
        <v>0</v>
      </c>
      <c r="L10" s="3">
        <f t="shared" si="1"/>
        <v>-300</v>
      </c>
      <c r="M10" s="5"/>
    </row>
    <row r="11" spans="1:13" x14ac:dyDescent="0.25">
      <c r="A11" s="6" t="s">
        <v>159</v>
      </c>
      <c r="B11" t="s">
        <v>82</v>
      </c>
      <c r="C11">
        <v>5</v>
      </c>
      <c r="D11" t="str">
        <f>INDEX(Monitor!$B$4:$S$41,MATCH(Comprado!$C$11,Monitor!$B$4:$B$75,0),MATCH(Comprado!D3,Monitor!$B$3:$S$3,0))</f>
        <v>LG</v>
      </c>
      <c r="E11" t="str">
        <f>INDEX(Monitor!$B$4:$S$41,MATCH(Comprado!$C$11,Monitor!$B$4:$B$75,0),MATCH(Comprado!E3,Monitor!$B$3:$S$3,0))</f>
        <v>Kabum</v>
      </c>
      <c r="F11" s="3">
        <f>INDEX(Monitor!$B$4:$S$41,MATCH(Comprado!$C$11,Monitor!$B$4:$B$75,0),MATCH(Comprado!F3,Monitor!$B$3:$S$3,0))</f>
        <v>232</v>
      </c>
      <c r="G11" s="3">
        <f>INDEX(Monitor!$B$4:$S$41,MATCH(Comprado!$C$11,Monitor!$B$4:$B$75,0),MATCH(Comprado!G3,Monitor!$B$3:$S$3,0))</f>
        <v>350</v>
      </c>
      <c r="H11" s="3">
        <f>INDEX(Monitor!$B$4:$S$41,MATCH(Comprado!$C$11,Monitor!$B$4:$B$75,0),MATCH(Comprado!H3,Monitor!$B$3:$S$3,0))</f>
        <v>433</v>
      </c>
      <c r="I11" s="3"/>
      <c r="J11" s="3"/>
      <c r="K11" s="3">
        <f t="shared" si="0"/>
        <v>0</v>
      </c>
      <c r="L11" s="3">
        <f t="shared" si="1"/>
        <v>-350</v>
      </c>
      <c r="M11" s="5"/>
    </row>
    <row r="12" spans="1:13" x14ac:dyDescent="0.25">
      <c r="A12" s="6" t="s">
        <v>159</v>
      </c>
      <c r="B12" t="s">
        <v>82</v>
      </c>
      <c r="C12">
        <v>4</v>
      </c>
      <c r="D12" t="str">
        <f>INDEX(Monitor!$B$4:$S$41,MATCH(Comprado!$C$12,Monitor!$B$4:$B$75,0),MATCH(Comprado!D3,Monitor!$B$3:$S$3,0))</f>
        <v>AOC</v>
      </c>
      <c r="E12" t="str">
        <f>INDEX(Monitor!$B$4:$S$41,MATCH(Comprado!$C$12,Monitor!$B$4:$B$75,0),MATCH(Comprado!E3,Monitor!$B$3:$S$3,0))</f>
        <v>B2W</v>
      </c>
      <c r="F12" s="3">
        <f>INDEX(Monitor!$B$4:$S$41,MATCH(Comprado!$C$12,Monitor!$B$4:$B$75,0),MATCH(Comprado!F3,Monitor!$B$3:$S$3,0))</f>
        <v>455</v>
      </c>
      <c r="G12" s="3">
        <f>INDEX(Monitor!$B$4:$S$41,MATCH(Comprado!$C$12,Monitor!$B$4:$B$75,0),MATCH(Comprado!G3,Monitor!$B$3:$S$3,0))</f>
        <v>700</v>
      </c>
      <c r="H12" s="3">
        <f>INDEX(Monitor!$B$4:$S$41,MATCH(Comprado!$C$12,Monitor!$B$4:$B$75,0),MATCH(Comprado!H3,Monitor!$B$3:$S$3,0))</f>
        <v>700</v>
      </c>
      <c r="I12" s="3"/>
      <c r="J12" s="3"/>
      <c r="K12" s="3">
        <f t="shared" si="0"/>
        <v>0</v>
      </c>
      <c r="L12" s="3">
        <f t="shared" si="1"/>
        <v>-700</v>
      </c>
      <c r="M12" s="5"/>
    </row>
    <row r="13" spans="1:13" x14ac:dyDescent="0.25">
      <c r="A13" s="7" t="s">
        <v>157</v>
      </c>
      <c r="B13" t="s">
        <v>104</v>
      </c>
      <c r="C13">
        <v>5</v>
      </c>
      <c r="D13" t="str">
        <f>INDEX('Placa Mãe'!$B$4:$R$41,MATCH(Comprado!$C$13,'Placa Mãe'!$B$4:$B$75,0),MATCH(Comprado!D3,'Placa Mãe'!$B$3:$R$3,0))</f>
        <v>Asus</v>
      </c>
      <c r="E13" t="str">
        <f>INDEX('Placa Mãe'!$B$4:$R$41,MATCH(Comprado!$C$13,'Placa Mãe'!$B$4:$B$75,0),MATCH(Comprado!E3,'Placa Mãe'!$B$3:$R$3,0))</f>
        <v>Kabum</v>
      </c>
      <c r="F13" s="3">
        <f>INDEX('Placa Mãe'!$B$4:$R$41,MATCH(Comprado!$C$13,'Placa Mãe'!$B$4:$B$75,0),MATCH(Comprado!F3,'Placa Mãe'!$B$3:$R$3,0))</f>
        <v>660</v>
      </c>
      <c r="G13" s="3">
        <f>INDEX('Placa Mãe'!$B$4:$R$41,MATCH(Comprado!$C$13,'Placa Mãe'!$B$4:$B$75,0),MATCH(Comprado!G3,'Placa Mãe'!$B$3:$R$3,0))</f>
        <v>660</v>
      </c>
      <c r="H13" s="3">
        <f>INDEX('Placa Mãe'!$B$4:$R$41,MATCH(Comprado!$C$13,'Placa Mãe'!$B$4:$B$75,0),MATCH(Comprado!H3,'Placa Mãe'!$B$3:$R$3,0))</f>
        <v>660</v>
      </c>
      <c r="I13" s="3">
        <v>559</v>
      </c>
      <c r="J13" s="3">
        <v>20.11</v>
      </c>
      <c r="K13" s="3">
        <f>I13+J13</f>
        <v>579.11</v>
      </c>
      <c r="L13" s="3">
        <f>I13-G13</f>
        <v>-101</v>
      </c>
      <c r="M13" s="5" t="s">
        <v>134</v>
      </c>
    </row>
    <row r="14" spans="1:13" x14ac:dyDescent="0.25">
      <c r="A14" s="7" t="s">
        <v>157</v>
      </c>
      <c r="B14" t="s">
        <v>99</v>
      </c>
      <c r="C14">
        <v>3</v>
      </c>
      <c r="D14" t="str">
        <f>INDEX(HD!$B$4:$R$41,MATCH(Comprado!$C$14,HD!$B$4:$B$75,0),MATCH(Comprado!D3,HD!$B$3:$R$3,0))</f>
        <v>Seage</v>
      </c>
      <c r="E14" t="str">
        <f>INDEX(HD!$B$4:$R$41,MATCH(Comprado!$C$14,HD!$B$4:$B$75,0),MATCH(Comprado!E3,HD!$B$3:$R$3,0))</f>
        <v>Kabum</v>
      </c>
      <c r="F14" s="3">
        <f>INDEX(HD!$B$4:$R$41,MATCH(Comprado!$C$14,HD!$B$4:$B$75,0),MATCH(Comprado!F3,HD!$B$3:$R$3,0))</f>
        <v>390</v>
      </c>
      <c r="G14" s="3">
        <f>INDEX(HD!$B$4:$R$41,MATCH(Comprado!$C$14,HD!$B$4:$B$75,0),MATCH(Comprado!G3,HD!$B$3:$R$3,0))</f>
        <v>390</v>
      </c>
      <c r="H14" s="3">
        <f>INDEX(HD!$B$4:$R$41,MATCH(Comprado!$C$14,HD!$B$4:$B$75,0),MATCH(Comprado!H3,HD!$B$3:$R$3,0))</f>
        <v>390</v>
      </c>
      <c r="I14" s="3">
        <v>320</v>
      </c>
      <c r="J14" s="3">
        <v>11.13</v>
      </c>
      <c r="K14" s="3">
        <f t="shared" ref="K14:K16" si="2">I14+J14</f>
        <v>331.13</v>
      </c>
      <c r="L14" s="3">
        <f t="shared" ref="L14:L16" si="3">I14-G14</f>
        <v>-70</v>
      </c>
      <c r="M14" s="5" t="s">
        <v>120</v>
      </c>
    </row>
    <row r="15" spans="1:13" x14ac:dyDescent="0.25">
      <c r="A15" s="6" t="s">
        <v>159</v>
      </c>
      <c r="B15" t="s">
        <v>83</v>
      </c>
      <c r="C15">
        <v>4</v>
      </c>
      <c r="D15" t="str">
        <f>INDEX(Teclado!$B$4:$U$36,MATCH(Comprado!$C$15,Teclado!$B$4:$B$131,0),MATCH(Comprado!D3,Teclado!$B$3:$U$3,0))</f>
        <v>CoolerMaster</v>
      </c>
      <c r="E15" t="str">
        <f>INDEX(Teclado!$B$4:$U$36,MATCH(Comprado!$C$15,Teclado!$B$4:$B$131,0),MATCH(Comprado!E3,Teclado!$B$3:$U$3,0))</f>
        <v>Kabum</v>
      </c>
      <c r="F15" s="3">
        <f>INDEX(Teclado!$B$4:$U$36,MATCH(Comprado!$C$15,Teclado!$B$4:$B$131,0),MATCH(Comprado!F3,Teclado!$B$3:$U$3,0))</f>
        <v>170</v>
      </c>
      <c r="G15" s="3">
        <f>INDEX(Teclado!$B$4:$U$36,MATCH(Comprado!$C$15,Teclado!$B$4:$B$131,0),MATCH(Comprado!G3,Teclado!$B$3:$U$3,0))</f>
        <v>170</v>
      </c>
      <c r="H15" s="3">
        <f>INDEX(Teclado!$B$4:$U$36,MATCH(Comprado!$C$15,Teclado!$B$4:$B$131,0),MATCH(Comprado!H3,Teclado!$B$3:$U$3,0))</f>
        <v>200</v>
      </c>
      <c r="I15" s="3"/>
      <c r="J15" s="3"/>
      <c r="K15" s="3">
        <f t="shared" si="2"/>
        <v>0</v>
      </c>
      <c r="L15" s="3">
        <f t="shared" si="3"/>
        <v>-170</v>
      </c>
    </row>
    <row r="16" spans="1:13" x14ac:dyDescent="0.25">
      <c r="A16" s="6" t="s">
        <v>159</v>
      </c>
      <c r="B16" t="s">
        <v>141</v>
      </c>
      <c r="C16">
        <v>1</v>
      </c>
      <c r="D16" t="str">
        <f>INDEX(Cooler!$B$4:$U$36,MATCH(Comprado!$C$16,Cooler!$B$4:$B$131,0),MATCH(Comprado!D3,Cooler!$B$3:$U$3,0))</f>
        <v>Cooler Master</v>
      </c>
      <c r="E16" t="str">
        <f>INDEX(Cooler!$B$4:$U$36,MATCH(Comprado!$C$16,Cooler!$B$4:$B$131,0),MATCH(Comprado!E3,Cooler!$B$3:$U$3,0))</f>
        <v>Pichau</v>
      </c>
      <c r="F16" s="3">
        <f>INDEX(Cooler!$B$4:$U$36,MATCH(Comprado!$C$16,Cooler!$B$4:$B$131,0),MATCH(Comprado!F3,Cooler!$B$3:$U$3,0))</f>
        <v>160</v>
      </c>
      <c r="G16" s="3">
        <f>INDEX(Cooler!$B$4:$U$36,MATCH(Comprado!$C$16,Cooler!$B$4:$B$131,0),MATCH(Comprado!G3,Cooler!$B$3:$U$3,0))</f>
        <v>160</v>
      </c>
      <c r="H16" s="3">
        <f>INDEX(Cooler!$B$4:$U$36,MATCH(Comprado!$C$16,Cooler!$B$4:$B$131,0),MATCH(Comprado!H3,Cooler!$B$3:$U$3,0))</f>
        <v>160</v>
      </c>
      <c r="I16" s="3"/>
      <c r="J16" s="3"/>
      <c r="K16" s="3">
        <f t="shared" si="2"/>
        <v>0</v>
      </c>
      <c r="L16" s="3">
        <f t="shared" si="3"/>
        <v>-160</v>
      </c>
    </row>
    <row r="17" spans="2:12" x14ac:dyDescent="0.25">
      <c r="B17" s="8" t="s">
        <v>84</v>
      </c>
      <c r="C17" s="8"/>
      <c r="D17" s="8"/>
      <c r="E17" s="8"/>
      <c r="F17" s="4">
        <f t="shared" ref="F17:L17" si="4">SUM(F4:F15)</f>
        <v>5996</v>
      </c>
      <c r="G17" s="4">
        <f t="shared" si="4"/>
        <v>6751</v>
      </c>
      <c r="H17" s="4">
        <f t="shared" si="4"/>
        <v>6864</v>
      </c>
      <c r="I17" s="4">
        <f t="shared" si="4"/>
        <v>3070</v>
      </c>
      <c r="J17" s="4">
        <f t="shared" si="4"/>
        <v>53.77</v>
      </c>
      <c r="K17" s="4">
        <f t="shared" si="4"/>
        <v>3123.7700000000004</v>
      </c>
      <c r="L17" s="4">
        <f t="shared" si="4"/>
        <v>-3681</v>
      </c>
    </row>
    <row r="19" spans="2:12" x14ac:dyDescent="0.25">
      <c r="K19" s="4">
        <f>3121.77+550+1500+300</f>
        <v>5471.77</v>
      </c>
    </row>
  </sheetData>
  <mergeCells count="1">
    <mergeCell ref="B17:E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9"/>
  <sheetViews>
    <sheetView topLeftCell="J1" workbookViewId="0">
      <selection activeCell="J9" sqref="J9"/>
    </sheetView>
  </sheetViews>
  <sheetFormatPr defaultRowHeight="15" x14ac:dyDescent="0.25"/>
  <cols>
    <col min="4" max="4" width="19.42578125" bestFit="1" customWidth="1"/>
    <col min="5" max="5" width="23" bestFit="1" customWidth="1"/>
    <col min="7" max="7" width="11.85546875" style="3" bestFit="1" customWidth="1"/>
    <col min="8" max="8" width="11.7109375" style="3" bestFit="1" customWidth="1"/>
    <col min="9" max="9" width="14.140625" style="3" bestFit="1" customWidth="1"/>
    <col min="10" max="10" width="255.7109375" bestFit="1" customWidth="1"/>
  </cols>
  <sheetData>
    <row r="3" spans="1:10" x14ac:dyDescent="0.25">
      <c r="B3" s="8" t="s">
        <v>3</v>
      </c>
      <c r="C3" s="8"/>
      <c r="D3" s="8"/>
      <c r="E3" s="8"/>
      <c r="F3" s="8"/>
      <c r="G3" s="8"/>
      <c r="H3" s="8"/>
      <c r="I3" s="8"/>
    </row>
    <row r="4" spans="1:10" x14ac:dyDescent="0.25">
      <c r="B4" t="s">
        <v>74</v>
      </c>
      <c r="C4" t="s">
        <v>0</v>
      </c>
      <c r="D4" t="s">
        <v>18</v>
      </c>
      <c r="E4" t="s">
        <v>22</v>
      </c>
      <c r="F4" t="s">
        <v>5</v>
      </c>
      <c r="G4" s="3" t="s">
        <v>8</v>
      </c>
      <c r="H4" s="3" t="s">
        <v>7</v>
      </c>
      <c r="I4" s="3" t="s">
        <v>13</v>
      </c>
      <c r="J4" s="1" t="s">
        <v>14</v>
      </c>
    </row>
    <row r="5" spans="1:10" x14ac:dyDescent="0.25">
      <c r="B5">
        <v>1</v>
      </c>
      <c r="C5" t="s">
        <v>20</v>
      </c>
      <c r="D5" t="s">
        <v>21</v>
      </c>
      <c r="E5" t="s">
        <v>23</v>
      </c>
      <c r="F5" t="s">
        <v>24</v>
      </c>
      <c r="G5" s="3">
        <v>839</v>
      </c>
      <c r="H5" s="3">
        <v>839</v>
      </c>
      <c r="I5" s="3">
        <v>839</v>
      </c>
      <c r="J5" s="2" t="s">
        <v>19</v>
      </c>
    </row>
    <row r="6" spans="1:10" x14ac:dyDescent="0.25">
      <c r="B6">
        <v>2</v>
      </c>
      <c r="C6" t="s">
        <v>25</v>
      </c>
      <c r="D6" t="s">
        <v>26</v>
      </c>
      <c r="E6" t="s">
        <v>27</v>
      </c>
      <c r="F6" t="s">
        <v>24</v>
      </c>
      <c r="G6" s="3">
        <v>979</v>
      </c>
      <c r="H6" s="3">
        <v>979</v>
      </c>
      <c r="I6" s="3">
        <v>979</v>
      </c>
      <c r="J6" s="2" t="s">
        <v>28</v>
      </c>
    </row>
    <row r="7" spans="1:10" x14ac:dyDescent="0.25">
      <c r="B7">
        <v>3</v>
      </c>
      <c r="C7" t="s">
        <v>25</v>
      </c>
      <c r="D7" t="s">
        <v>110</v>
      </c>
      <c r="E7" t="s">
        <v>111</v>
      </c>
      <c r="F7" t="s">
        <v>112</v>
      </c>
      <c r="G7" s="3">
        <v>1250</v>
      </c>
      <c r="H7" s="3">
        <v>1250</v>
      </c>
      <c r="I7" s="3">
        <v>1250</v>
      </c>
      <c r="J7" s="2" t="s">
        <v>109</v>
      </c>
    </row>
    <row r="8" spans="1:10" x14ac:dyDescent="0.25">
      <c r="A8" s="3"/>
      <c r="B8">
        <v>4</v>
      </c>
      <c r="C8" t="s">
        <v>25</v>
      </c>
      <c r="D8" t="s">
        <v>126</v>
      </c>
      <c r="E8" t="s">
        <v>111</v>
      </c>
      <c r="F8" t="s">
        <v>24</v>
      </c>
      <c r="G8" s="3">
        <v>1500</v>
      </c>
      <c r="H8" s="3">
        <v>1500</v>
      </c>
      <c r="I8" s="3">
        <v>1500</v>
      </c>
      <c r="J8" s="2" t="s">
        <v>125</v>
      </c>
    </row>
    <row r="9" spans="1:10" x14ac:dyDescent="0.25">
      <c r="A9" s="3"/>
      <c r="B9">
        <v>5</v>
      </c>
      <c r="C9" t="s">
        <v>25</v>
      </c>
      <c r="D9" t="s">
        <v>152</v>
      </c>
      <c r="E9" t="s">
        <v>111</v>
      </c>
      <c r="F9" t="s">
        <v>24</v>
      </c>
      <c r="G9" s="3">
        <v>1370</v>
      </c>
      <c r="H9" s="3">
        <v>1370</v>
      </c>
      <c r="I9" s="3">
        <v>1370</v>
      </c>
      <c r="J9" s="2" t="s">
        <v>153</v>
      </c>
    </row>
  </sheetData>
  <mergeCells count="1">
    <mergeCell ref="B3:I3"/>
  </mergeCells>
  <hyperlinks>
    <hyperlink ref="J5" r:id="rId1" display="https://www.kabum.com.br/cgi-local/site/produtos/descricao.cgi?codigo=99683&amp;origem=48&amp;utm_source=ZOOM&amp;utm_medium=COMPARADOR&amp;utm_term=PROCESSADOR%20INTEL%20CORE%20I5%209400F%20COFFEE%20LAKE%20CACHE%209MB%202%209GHZ%204%201GHZ%20MAX%20TURBO%20LGA%201151%20SEM%20VIDEO%20BX80684I59400F&amp;utm_content=INTEL&amp;utm_campaign=PROCESSADOR%20INTEL%20CORE%20I5%209400F%20COFFEE%20LAKE%20CACHE%209MB%202%209GHZ%204%201GHZ%20MAX%20TURBO%20LGA%201151%20SEM%20VIDEO%20BX80684I59400F" xr:uid="{00000000-0004-0000-0100-000000000000}"/>
    <hyperlink ref="J6" r:id="rId2" display="https://www.kabum.com.br/cgi-local/site/produtos/descricao.cgi?codigo=95563&amp;origem=48&amp;utm_source=ZOOM&amp;utm_medium=COMPARADOR&amp;utm_term=PROCESSADOR%20AMD%20RYZEN%205%202600X%20COOLER%20WRAITH%20SPIRE%20CACHE%2019MB%203%206GHZ%204%2025GHZ%20MAX%20TURBO%20AM4%20SEM%20VIDEO%20YD260XBCAFBOX&amp;utm_content=AMD&amp;utm_campaign=PROCESSADOR%20AMD%20RYZEN%205%202600X%20COOLER%20WRAITH%20SPIRE%20CACHE%2019MB%203%206GHZ%204%2025GHZ%20MAX%20TURBO%20AM4%20SEM%20VIDEO%20YD260XBCAFBOX" xr:uid="{00000000-0004-0000-0100-000001000000}"/>
    <hyperlink ref="J7" r:id="rId3" xr:uid="{2034CF8A-D16A-47E3-AC92-9CE2A996B89C}"/>
    <hyperlink ref="J8" r:id="rId4" xr:uid="{2580AFE2-7E88-4D6B-A69E-08D001A4D241}"/>
    <hyperlink ref="J9" r:id="rId5" xr:uid="{FAF983BC-5F92-4F3E-A652-6C8B2D313A4C}"/>
  </hyperlinks>
  <pageMargins left="0.511811024" right="0.511811024" top="0.78740157499999996" bottom="0.78740157499999996" header="0.31496062000000002" footer="0.31496062000000002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C830-7CAC-44B7-BF92-9D6ACA924EAA}">
  <dimension ref="B2:I7"/>
  <sheetViews>
    <sheetView workbookViewId="0">
      <selection activeCell="H7" sqref="H7"/>
    </sheetView>
  </sheetViews>
  <sheetFormatPr defaultRowHeight="15" x14ac:dyDescent="0.25"/>
  <cols>
    <col min="3" max="3" width="13.5703125" bestFit="1" customWidth="1"/>
    <col min="4" max="4" width="9.85546875" bestFit="1" customWidth="1"/>
    <col min="5" max="5" width="10.140625" style="3" bestFit="1" customWidth="1"/>
    <col min="6" max="6" width="12" style="3" bestFit="1" customWidth="1"/>
    <col min="7" max="7" width="12.7109375" style="3" bestFit="1" customWidth="1"/>
    <col min="8" max="8" width="14.140625" bestFit="1" customWidth="1"/>
  </cols>
  <sheetData>
    <row r="2" spans="2:9" x14ac:dyDescent="0.25">
      <c r="B2" s="8" t="s">
        <v>138</v>
      </c>
      <c r="C2" s="8"/>
      <c r="D2" s="8"/>
      <c r="E2" s="8"/>
      <c r="F2" s="8"/>
      <c r="G2" s="8"/>
      <c r="H2" s="8"/>
    </row>
    <row r="3" spans="2:9" x14ac:dyDescent="0.25">
      <c r="B3" t="s">
        <v>74</v>
      </c>
      <c r="C3" t="s">
        <v>0</v>
      </c>
      <c r="D3" t="s">
        <v>5</v>
      </c>
      <c r="E3" s="3" t="s">
        <v>8</v>
      </c>
      <c r="F3" s="3" t="s">
        <v>7</v>
      </c>
      <c r="G3" s="3" t="s">
        <v>13</v>
      </c>
      <c r="H3" s="1" t="s">
        <v>14</v>
      </c>
    </row>
    <row r="4" spans="2:9" x14ac:dyDescent="0.25">
      <c r="B4">
        <v>1</v>
      </c>
      <c r="C4" t="s">
        <v>47</v>
      </c>
      <c r="D4" t="s">
        <v>112</v>
      </c>
      <c r="E4" s="3">
        <v>160</v>
      </c>
      <c r="F4" s="3">
        <v>160</v>
      </c>
      <c r="G4" s="3">
        <v>160</v>
      </c>
      <c r="H4" s="2" t="s">
        <v>142</v>
      </c>
      <c r="I4" s="2"/>
    </row>
    <row r="6" spans="2:9" x14ac:dyDescent="0.25">
      <c r="H6" s="2" t="s">
        <v>174</v>
      </c>
    </row>
    <row r="7" spans="2:9" x14ac:dyDescent="0.25">
      <c r="H7" s="2" t="s">
        <v>175</v>
      </c>
    </row>
  </sheetData>
  <mergeCells count="1">
    <mergeCell ref="B2:H2"/>
  </mergeCells>
  <hyperlinks>
    <hyperlink ref="H4" r:id="rId1" xr:uid="{0D852801-EE30-4B07-ADAA-D63CEEE2B28A}"/>
    <hyperlink ref="H6" r:id="rId2" xr:uid="{FC6000FF-2374-473E-9FF8-04B210E7E448}"/>
    <hyperlink ref="H7" r:id="rId3" xr:uid="{8DEE7219-5EAA-4CF7-B26D-FDFBA42D735B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BF996-7028-4BAC-8723-8C240D667685}">
  <dimension ref="B2:I8"/>
  <sheetViews>
    <sheetView workbookViewId="0">
      <selection activeCell="H8" sqref="H8"/>
    </sheetView>
  </sheetViews>
  <sheetFormatPr defaultRowHeight="15" x14ac:dyDescent="0.25"/>
  <cols>
    <col min="6" max="8" width="10.140625" style="3" bestFit="1" customWidth="1"/>
  </cols>
  <sheetData>
    <row r="2" spans="2:9" x14ac:dyDescent="0.25">
      <c r="B2" s="8" t="s">
        <v>100</v>
      </c>
      <c r="C2" s="8"/>
      <c r="D2" s="8"/>
      <c r="E2" s="8"/>
      <c r="F2" s="8"/>
      <c r="G2" s="8"/>
      <c r="H2" s="8"/>
    </row>
    <row r="3" spans="2:9" x14ac:dyDescent="0.25">
      <c r="B3" t="s">
        <v>74</v>
      </c>
      <c r="C3" t="s">
        <v>0</v>
      </c>
      <c r="D3" t="s">
        <v>102</v>
      </c>
      <c r="E3" t="s">
        <v>5</v>
      </c>
      <c r="F3" s="3" t="s">
        <v>8</v>
      </c>
      <c r="G3" s="3" t="s">
        <v>7</v>
      </c>
      <c r="H3" s="3" t="s">
        <v>13</v>
      </c>
      <c r="I3" s="1" t="s">
        <v>14</v>
      </c>
    </row>
    <row r="4" spans="2:9" x14ac:dyDescent="0.25">
      <c r="B4">
        <v>1</v>
      </c>
      <c r="C4" t="s">
        <v>11</v>
      </c>
      <c r="D4" t="s">
        <v>20</v>
      </c>
      <c r="E4" t="s">
        <v>24</v>
      </c>
      <c r="F4" s="3">
        <v>495</v>
      </c>
      <c r="G4" s="3">
        <v>495</v>
      </c>
      <c r="H4" s="3">
        <v>495</v>
      </c>
      <c r="I4" s="2" t="s">
        <v>101</v>
      </c>
    </row>
    <row r="5" spans="2:9" x14ac:dyDescent="0.25">
      <c r="B5">
        <v>2</v>
      </c>
      <c r="C5" t="s">
        <v>16</v>
      </c>
      <c r="D5" t="s">
        <v>25</v>
      </c>
      <c r="E5" t="s">
        <v>24</v>
      </c>
      <c r="F5" s="3">
        <v>560</v>
      </c>
      <c r="G5" s="3">
        <v>560</v>
      </c>
      <c r="H5" s="3">
        <v>670</v>
      </c>
      <c r="I5" s="2" t="s">
        <v>103</v>
      </c>
    </row>
    <row r="6" spans="2:9" x14ac:dyDescent="0.25">
      <c r="B6">
        <v>3</v>
      </c>
      <c r="C6" t="s">
        <v>16</v>
      </c>
      <c r="D6" t="s">
        <v>25</v>
      </c>
      <c r="E6" t="s">
        <v>24</v>
      </c>
      <c r="F6" s="3">
        <v>820</v>
      </c>
      <c r="G6" s="3">
        <v>820</v>
      </c>
      <c r="H6" s="3">
        <v>820</v>
      </c>
      <c r="I6" s="2" t="s">
        <v>127</v>
      </c>
    </row>
    <row r="7" spans="2:9" x14ac:dyDescent="0.25">
      <c r="B7">
        <v>4</v>
      </c>
      <c r="C7" t="s">
        <v>16</v>
      </c>
      <c r="D7" t="s">
        <v>25</v>
      </c>
      <c r="E7" t="s">
        <v>24</v>
      </c>
      <c r="F7" s="3">
        <v>520</v>
      </c>
      <c r="G7" s="3">
        <v>520</v>
      </c>
      <c r="H7" s="3">
        <v>520</v>
      </c>
      <c r="I7" s="2" t="s">
        <v>128</v>
      </c>
    </row>
    <row r="8" spans="2:9" x14ac:dyDescent="0.25">
      <c r="B8">
        <v>5</v>
      </c>
      <c r="C8" t="s">
        <v>16</v>
      </c>
      <c r="D8" t="s">
        <v>25</v>
      </c>
      <c r="E8" t="s">
        <v>24</v>
      </c>
      <c r="F8" s="3">
        <v>660</v>
      </c>
      <c r="G8" s="3">
        <v>660</v>
      </c>
      <c r="H8" s="3">
        <v>660</v>
      </c>
      <c r="I8" s="2" t="s">
        <v>132</v>
      </c>
    </row>
  </sheetData>
  <mergeCells count="1">
    <mergeCell ref="B2:H2"/>
  </mergeCells>
  <hyperlinks>
    <hyperlink ref="I4" r:id="rId1" xr:uid="{6C5E3A68-CE2F-461B-9D25-C50A2CACAFD7}"/>
    <hyperlink ref="I5" r:id="rId2" xr:uid="{5EEC1B29-291C-4A0B-80A7-2BD25BA067AC}"/>
    <hyperlink ref="I6" r:id="rId3" xr:uid="{72E3C883-117D-4AC5-A894-BBA3580E8986}"/>
    <hyperlink ref="I7" r:id="rId4" xr:uid="{D1EBFB06-D439-4746-9A37-A495B1535800}"/>
    <hyperlink ref="I8" r:id="rId5" xr:uid="{9F4448C1-1F6D-4095-AAC2-90F39C5D69C2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10"/>
  <sheetViews>
    <sheetView workbookViewId="0">
      <selection activeCell="J10" sqref="J10"/>
    </sheetView>
  </sheetViews>
  <sheetFormatPr defaultRowHeight="15" x14ac:dyDescent="0.25"/>
  <cols>
    <col min="3" max="3" width="11.7109375" bestFit="1" customWidth="1"/>
    <col min="5" max="5" width="10.85546875" bestFit="1" customWidth="1"/>
    <col min="6" max="6" width="9.85546875" bestFit="1" customWidth="1"/>
    <col min="7" max="7" width="11.85546875" style="3" bestFit="1" customWidth="1"/>
    <col min="8" max="9" width="10.140625" style="3" bestFit="1" customWidth="1"/>
  </cols>
  <sheetData>
    <row r="2" spans="2:10" x14ac:dyDescent="0.25">
      <c r="B2" s="8" t="s">
        <v>3</v>
      </c>
      <c r="C2" s="8"/>
      <c r="D2" s="8"/>
      <c r="E2" s="8"/>
      <c r="F2" s="8"/>
      <c r="G2" s="8"/>
      <c r="H2" s="8"/>
      <c r="I2" s="8"/>
    </row>
    <row r="3" spans="2:10" x14ac:dyDescent="0.25">
      <c r="B3" t="s">
        <v>74</v>
      </c>
      <c r="C3" t="s">
        <v>0</v>
      </c>
      <c r="D3" t="s">
        <v>1</v>
      </c>
      <c r="E3" t="s">
        <v>29</v>
      </c>
      <c r="F3" t="s">
        <v>5</v>
      </c>
      <c r="G3" s="3" t="s">
        <v>8</v>
      </c>
      <c r="H3" s="3" t="s">
        <v>7</v>
      </c>
      <c r="I3" s="3" t="s">
        <v>13</v>
      </c>
      <c r="J3" s="1" t="s">
        <v>14</v>
      </c>
    </row>
    <row r="4" spans="2:10" x14ac:dyDescent="0.25">
      <c r="B4">
        <v>1</v>
      </c>
      <c r="C4" t="s">
        <v>30</v>
      </c>
      <c r="D4" t="s">
        <v>31</v>
      </c>
      <c r="E4" t="s">
        <v>35</v>
      </c>
      <c r="F4" t="s">
        <v>24</v>
      </c>
      <c r="G4" s="3">
        <v>235</v>
      </c>
      <c r="H4" s="3">
        <v>235</v>
      </c>
      <c r="I4" s="3">
        <v>235</v>
      </c>
      <c r="J4" s="2" t="s">
        <v>32</v>
      </c>
    </row>
    <row r="5" spans="2:10" x14ac:dyDescent="0.25">
      <c r="B5">
        <v>2</v>
      </c>
      <c r="C5" t="s">
        <v>30</v>
      </c>
      <c r="D5" t="s">
        <v>31</v>
      </c>
      <c r="E5" t="s">
        <v>34</v>
      </c>
      <c r="F5" t="s">
        <v>24</v>
      </c>
      <c r="G5" s="3">
        <v>235</v>
      </c>
      <c r="H5" s="3">
        <v>235</v>
      </c>
      <c r="I5" s="3">
        <v>235</v>
      </c>
      <c r="J5" s="2" t="s">
        <v>33</v>
      </c>
    </row>
    <row r="6" spans="2:10" x14ac:dyDescent="0.25">
      <c r="B6">
        <v>3</v>
      </c>
      <c r="C6" t="s">
        <v>30</v>
      </c>
      <c r="D6" t="s">
        <v>37</v>
      </c>
      <c r="E6" t="s">
        <v>38</v>
      </c>
      <c r="F6" t="s">
        <v>12</v>
      </c>
      <c r="G6" s="3">
        <v>630</v>
      </c>
      <c r="H6" s="3">
        <v>630</v>
      </c>
      <c r="I6" s="3">
        <v>630</v>
      </c>
      <c r="J6" s="2" t="s">
        <v>36</v>
      </c>
    </row>
    <row r="7" spans="2:10" x14ac:dyDescent="0.25">
      <c r="B7">
        <v>4</v>
      </c>
      <c r="C7" t="s">
        <v>105</v>
      </c>
      <c r="D7" t="s">
        <v>31</v>
      </c>
      <c r="E7" t="s">
        <v>106</v>
      </c>
      <c r="F7" t="s">
        <v>24</v>
      </c>
      <c r="G7" s="3">
        <v>250</v>
      </c>
      <c r="H7" s="3">
        <v>250</v>
      </c>
      <c r="I7" s="3">
        <v>250</v>
      </c>
      <c r="J7" s="2" t="s">
        <v>107</v>
      </c>
    </row>
    <row r="8" spans="2:10" x14ac:dyDescent="0.25">
      <c r="B8">
        <v>5</v>
      </c>
      <c r="C8" t="s">
        <v>105</v>
      </c>
      <c r="D8" t="s">
        <v>37</v>
      </c>
      <c r="E8" t="s">
        <v>106</v>
      </c>
      <c r="F8" t="s">
        <v>24</v>
      </c>
      <c r="G8" s="3">
        <v>532</v>
      </c>
      <c r="H8" s="3">
        <v>532</v>
      </c>
      <c r="I8" s="3">
        <v>532</v>
      </c>
      <c r="J8" s="2" t="s">
        <v>108</v>
      </c>
    </row>
    <row r="9" spans="2:10" x14ac:dyDescent="0.25">
      <c r="B9">
        <v>6</v>
      </c>
      <c r="C9" t="s">
        <v>140</v>
      </c>
      <c r="D9" t="s">
        <v>31</v>
      </c>
      <c r="E9" t="s">
        <v>38</v>
      </c>
      <c r="F9" t="s">
        <v>24</v>
      </c>
      <c r="G9" s="3">
        <v>300</v>
      </c>
      <c r="H9" s="3">
        <v>300</v>
      </c>
      <c r="I9" s="3">
        <v>300</v>
      </c>
      <c r="J9" s="2" t="s">
        <v>139</v>
      </c>
    </row>
    <row r="10" spans="2:10" x14ac:dyDescent="0.25">
      <c r="B10">
        <v>7</v>
      </c>
      <c r="C10" t="s">
        <v>30</v>
      </c>
      <c r="D10" t="s">
        <v>31</v>
      </c>
      <c r="E10" t="s">
        <v>154</v>
      </c>
      <c r="F10" t="s">
        <v>24</v>
      </c>
      <c r="G10" s="3">
        <v>310</v>
      </c>
      <c r="H10" s="3">
        <v>310</v>
      </c>
      <c r="I10" s="3">
        <v>310</v>
      </c>
      <c r="J10" s="2" t="s">
        <v>155</v>
      </c>
    </row>
  </sheetData>
  <mergeCells count="1">
    <mergeCell ref="B2:I2"/>
  </mergeCells>
  <phoneticPr fontId="4" type="noConversion"/>
  <hyperlinks>
    <hyperlink ref="J4" r:id="rId1" xr:uid="{00000000-0004-0000-0200-000000000000}"/>
    <hyperlink ref="J5" r:id="rId2" display="https://www.kabum.com.br/cgi-local/site/produtos/descricao_ofertas.cgi?codigo=103547&amp;origem=48&amp;utm_source=ZOOM&amp;utm_medium=COMPARADOR&amp;utm_term=MEMORIA%20HYPERX%20FURY%208GB%202666MHZ%20DDR4%20CL16%20PRETO%20HX426C16FB3%208&amp;utm_content=DDR-4&amp;utm_campaign=MEMORIA%20HYPERX%20FURY%208GB%202666MHZ%20DDR4%20CL16%20PRETO%20HX426C16FB3%208" xr:uid="{00000000-0004-0000-0200-000001000000}"/>
    <hyperlink ref="J6" r:id="rId3" xr:uid="{00000000-0004-0000-0200-000002000000}"/>
    <hyperlink ref="J7" r:id="rId4" xr:uid="{7E69861F-E232-4679-B9AF-73FEBC32F702}"/>
    <hyperlink ref="J8" r:id="rId5" xr:uid="{301A28FD-01D2-4FF0-8BCB-D4BA98F8DCAB}"/>
    <hyperlink ref="J9" r:id="rId6" xr:uid="{73B239DC-7583-4328-9C90-9FA173B031B7}"/>
    <hyperlink ref="J10" r:id="rId7" xr:uid="{4D3C3F2E-2EC3-4730-B3A7-B1693C4901C8}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9"/>
  <sheetViews>
    <sheetView workbookViewId="0">
      <selection activeCell="F10" sqref="F10"/>
    </sheetView>
  </sheetViews>
  <sheetFormatPr defaultRowHeight="15" x14ac:dyDescent="0.25"/>
  <cols>
    <col min="3" max="3" width="10" bestFit="1" customWidth="1"/>
    <col min="4" max="4" width="14.140625" bestFit="1" customWidth="1"/>
    <col min="5" max="5" width="14" bestFit="1" customWidth="1"/>
    <col min="6" max="6" width="11.85546875" style="3" bestFit="1" customWidth="1"/>
    <col min="7" max="7" width="10.140625" style="3" bestFit="1" customWidth="1"/>
    <col min="8" max="8" width="14.28515625" style="3" bestFit="1" customWidth="1"/>
  </cols>
  <sheetData>
    <row r="2" spans="2:9" x14ac:dyDescent="0.25">
      <c r="B2" s="8" t="s">
        <v>3</v>
      </c>
      <c r="C2" s="8"/>
      <c r="D2" s="8"/>
      <c r="E2" s="8"/>
      <c r="F2" s="8"/>
      <c r="G2" s="8"/>
      <c r="H2" s="8"/>
    </row>
    <row r="3" spans="2:9" x14ac:dyDescent="0.25">
      <c r="B3" t="s">
        <v>74</v>
      </c>
      <c r="C3" t="s">
        <v>0</v>
      </c>
      <c r="D3" t="s">
        <v>1</v>
      </c>
      <c r="E3" t="s">
        <v>5</v>
      </c>
      <c r="F3" s="3" t="s">
        <v>8</v>
      </c>
      <c r="G3" s="3" t="s">
        <v>7</v>
      </c>
      <c r="H3" s="3" t="s">
        <v>13</v>
      </c>
      <c r="I3" s="1" t="s">
        <v>14</v>
      </c>
    </row>
    <row r="4" spans="2:9" x14ac:dyDescent="0.25">
      <c r="B4">
        <v>1</v>
      </c>
      <c r="C4" t="s">
        <v>39</v>
      </c>
      <c r="D4" t="s">
        <v>40</v>
      </c>
      <c r="E4" t="s">
        <v>42</v>
      </c>
      <c r="F4" s="3">
        <v>159</v>
      </c>
      <c r="G4" s="3">
        <v>159</v>
      </c>
      <c r="H4" s="3">
        <v>159</v>
      </c>
      <c r="I4" s="2" t="s">
        <v>41</v>
      </c>
    </row>
    <row r="5" spans="2:9" x14ac:dyDescent="0.25">
      <c r="B5">
        <v>2</v>
      </c>
      <c r="C5" t="s">
        <v>39</v>
      </c>
      <c r="D5" t="s">
        <v>43</v>
      </c>
      <c r="E5" t="s">
        <v>24</v>
      </c>
      <c r="F5" s="3">
        <v>199</v>
      </c>
      <c r="G5" s="3">
        <v>199</v>
      </c>
      <c r="H5" s="3">
        <v>199</v>
      </c>
      <c r="I5" s="2" t="s">
        <v>44</v>
      </c>
    </row>
    <row r="6" spans="2:9" x14ac:dyDescent="0.25">
      <c r="B6">
        <v>3</v>
      </c>
      <c r="C6" t="s">
        <v>39</v>
      </c>
      <c r="D6" t="s">
        <v>45</v>
      </c>
      <c r="E6" t="s">
        <v>24</v>
      </c>
      <c r="F6" s="3">
        <v>379</v>
      </c>
      <c r="G6" s="3">
        <v>379</v>
      </c>
      <c r="H6" s="3">
        <v>379</v>
      </c>
      <c r="I6" s="2" t="s">
        <v>46</v>
      </c>
    </row>
    <row r="7" spans="2:9" x14ac:dyDescent="0.25">
      <c r="B7">
        <v>4</v>
      </c>
      <c r="C7" t="s">
        <v>39</v>
      </c>
      <c r="D7" t="s">
        <v>113</v>
      </c>
      <c r="E7" t="s">
        <v>24</v>
      </c>
      <c r="F7" s="3">
        <v>323</v>
      </c>
      <c r="G7" s="3">
        <v>323</v>
      </c>
      <c r="H7" s="3">
        <v>323</v>
      </c>
      <c r="I7" s="2" t="s">
        <v>114</v>
      </c>
    </row>
    <row r="8" spans="2:9" x14ac:dyDescent="0.25">
      <c r="B8">
        <v>5</v>
      </c>
      <c r="C8" t="s">
        <v>143</v>
      </c>
      <c r="D8" t="s">
        <v>43</v>
      </c>
      <c r="E8" t="s">
        <v>144</v>
      </c>
      <c r="F8" s="3">
        <v>195</v>
      </c>
      <c r="G8" s="3">
        <v>195</v>
      </c>
      <c r="H8" s="3">
        <v>195</v>
      </c>
      <c r="I8" s="2" t="s">
        <v>145</v>
      </c>
    </row>
    <row r="9" spans="2:9" x14ac:dyDescent="0.25">
      <c r="B9">
        <v>6</v>
      </c>
      <c r="C9" t="s">
        <v>39</v>
      </c>
      <c r="D9" t="s">
        <v>40</v>
      </c>
      <c r="E9" t="s">
        <v>144</v>
      </c>
      <c r="F9" s="3">
        <v>159</v>
      </c>
      <c r="G9" s="3">
        <v>201</v>
      </c>
      <c r="H9" s="3">
        <v>201</v>
      </c>
      <c r="I9" s="2" t="s">
        <v>156</v>
      </c>
    </row>
  </sheetData>
  <mergeCells count="1">
    <mergeCell ref="B2:H2"/>
  </mergeCells>
  <phoneticPr fontId="4" type="noConversion"/>
  <hyperlinks>
    <hyperlink ref="I4" r:id="rId1" xr:uid="{00000000-0004-0000-0300-000000000000}"/>
    <hyperlink ref="I5" r:id="rId2" xr:uid="{00000000-0004-0000-0300-000001000000}"/>
    <hyperlink ref="I6" r:id="rId3" xr:uid="{00000000-0004-0000-0300-000002000000}"/>
    <hyperlink ref="I7" r:id="rId4" xr:uid="{86CE33CA-05B7-44CE-A27F-9765046DCB05}"/>
    <hyperlink ref="I8" r:id="rId5" display="https://produto.mercadolivre.com.br/MLB-1178519964-ssd-240gb-wd-green-leitura-540mbs-sata-3-25-6gbs-_JM?matt_tool=90090532&amp;matt_word&amp;gclid=Cj0KCQjwpZT5BRCdARIsAGEX0zloRxVnYxz0HzhHvyNWY1MBEJgFsgJTkuT1DGnIXraofk1RGA13HykaAu-TEALw_wcB&amp;quantity=1&amp;variation=32948587916" xr:uid="{3909BDA5-9F3F-45BA-B136-58EB08164112}"/>
    <hyperlink ref="I9" r:id="rId6" location="searchVariation=MLB8902870&amp;position=1&amp;type=product&amp;tracking_id=03eff48f-5917-42a7-8617-05139ae2e4d1" display="https://www.mercadolivre.com.br/disco-solido-interno-sandisk-ssd-plus-sdssda-120g-g27-120gb/p/MLB8902870?source=search - searchVariation=MLB8902870&amp;position=1&amp;type=product&amp;tracking_id=03eff48f-5917-42a7-8617-05139ae2e4d1" xr:uid="{F8DD2093-D1F3-4102-8DCE-F595F1A726F4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J6"/>
  <sheetViews>
    <sheetView workbookViewId="0">
      <selection activeCell="J6" sqref="J6"/>
    </sheetView>
  </sheetViews>
  <sheetFormatPr defaultRowHeight="15" x14ac:dyDescent="0.25"/>
  <cols>
    <col min="4" max="4" width="9.42578125" bestFit="1" customWidth="1"/>
    <col min="5" max="5" width="9.42578125" customWidth="1"/>
    <col min="7" max="9" width="10.140625" style="3" bestFit="1" customWidth="1"/>
  </cols>
  <sheetData>
    <row r="2" spans="2:10" x14ac:dyDescent="0.25">
      <c r="B2" s="8" t="s">
        <v>3</v>
      </c>
      <c r="C2" s="8"/>
      <c r="D2" s="8"/>
      <c r="E2" s="8"/>
      <c r="F2" s="8"/>
      <c r="G2" s="8"/>
      <c r="H2" s="8"/>
      <c r="I2" s="8"/>
    </row>
    <row r="3" spans="2:10" x14ac:dyDescent="0.25">
      <c r="B3" t="s">
        <v>74</v>
      </c>
      <c r="C3" t="s">
        <v>0</v>
      </c>
      <c r="D3" t="s">
        <v>48</v>
      </c>
      <c r="E3" t="s">
        <v>94</v>
      </c>
      <c r="F3" t="s">
        <v>5</v>
      </c>
      <c r="G3" s="3" t="s">
        <v>8</v>
      </c>
      <c r="H3" s="3" t="s">
        <v>7</v>
      </c>
      <c r="I3" s="3" t="s">
        <v>13</v>
      </c>
      <c r="J3" s="1" t="s">
        <v>14</v>
      </c>
    </row>
    <row r="4" spans="2:10" x14ac:dyDescent="0.25">
      <c r="B4">
        <v>1</v>
      </c>
      <c r="C4" t="s">
        <v>88</v>
      </c>
      <c r="D4" t="s">
        <v>89</v>
      </c>
      <c r="E4" t="s">
        <v>96</v>
      </c>
      <c r="F4" t="s">
        <v>95</v>
      </c>
      <c r="G4" s="3">
        <v>349</v>
      </c>
      <c r="H4" s="3">
        <v>349</v>
      </c>
      <c r="I4" s="3">
        <v>349</v>
      </c>
      <c r="J4" s="2" t="s">
        <v>98</v>
      </c>
    </row>
    <row r="5" spans="2:10" x14ac:dyDescent="0.25">
      <c r="B5">
        <v>2</v>
      </c>
      <c r="C5" t="s">
        <v>88</v>
      </c>
      <c r="D5" t="s">
        <v>89</v>
      </c>
      <c r="E5" t="s">
        <v>96</v>
      </c>
      <c r="F5" t="s">
        <v>24</v>
      </c>
      <c r="G5" s="3">
        <v>390</v>
      </c>
      <c r="H5" s="3">
        <v>390</v>
      </c>
      <c r="I5" s="3">
        <v>390</v>
      </c>
      <c r="J5" s="2" t="s">
        <v>97</v>
      </c>
    </row>
    <row r="6" spans="2:10" x14ac:dyDescent="0.25">
      <c r="B6">
        <v>3</v>
      </c>
      <c r="C6" t="s">
        <v>121</v>
      </c>
      <c r="D6" t="s">
        <v>89</v>
      </c>
      <c r="E6" t="s">
        <v>122</v>
      </c>
      <c r="F6" t="s">
        <v>24</v>
      </c>
      <c r="G6" s="3">
        <v>390</v>
      </c>
      <c r="H6" s="3">
        <v>390</v>
      </c>
      <c r="I6" s="3">
        <v>390</v>
      </c>
      <c r="J6" s="2" t="s">
        <v>120</v>
      </c>
    </row>
  </sheetData>
  <mergeCells count="1">
    <mergeCell ref="B2:I2"/>
  </mergeCells>
  <hyperlinks>
    <hyperlink ref="J5" r:id="rId1" xr:uid="{26AFACC2-77DB-47A6-B55B-64DD979FD6B9}"/>
    <hyperlink ref="J4" r:id="rId2" xr:uid="{ABFCF115-0BBB-49E5-8498-0296A327FF40}"/>
    <hyperlink ref="J6" r:id="rId3" xr:uid="{E943E6B0-8205-4B7A-A607-12BFABB0F654}"/>
  </hyperlinks>
  <pageMargins left="0.511811024" right="0.511811024" top="0.78740157499999996" bottom="0.78740157499999996" header="0.31496062000000002" footer="0.31496062000000002"/>
  <pageSetup paperSize="9" orientation="portrait" verticalDpi="0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9"/>
  <sheetViews>
    <sheetView workbookViewId="0">
      <selection activeCell="I9" sqref="I9"/>
    </sheetView>
  </sheetViews>
  <sheetFormatPr defaultRowHeight="15" x14ac:dyDescent="0.25"/>
  <cols>
    <col min="3" max="3" width="13.5703125" bestFit="1" customWidth="1"/>
    <col min="6" max="6" width="11.85546875" style="3" bestFit="1" customWidth="1"/>
    <col min="7" max="8" width="10.140625" style="3" bestFit="1" customWidth="1"/>
  </cols>
  <sheetData>
    <row r="2" spans="2:9" x14ac:dyDescent="0.25">
      <c r="B2" s="8" t="s">
        <v>3</v>
      </c>
      <c r="C2" s="8"/>
      <c r="D2" s="8"/>
      <c r="E2" s="8"/>
      <c r="F2" s="8"/>
      <c r="G2" s="8"/>
      <c r="H2" s="8"/>
    </row>
    <row r="3" spans="2:9" x14ac:dyDescent="0.25">
      <c r="B3" t="s">
        <v>74</v>
      </c>
      <c r="C3" t="s">
        <v>0</v>
      </c>
      <c r="D3" t="s">
        <v>48</v>
      </c>
      <c r="E3" t="s">
        <v>5</v>
      </c>
      <c r="F3" s="3" t="s">
        <v>8</v>
      </c>
      <c r="G3" s="3" t="s">
        <v>7</v>
      </c>
      <c r="H3" s="3" t="s">
        <v>13</v>
      </c>
      <c r="I3" s="1" t="s">
        <v>14</v>
      </c>
    </row>
    <row r="4" spans="2:9" x14ac:dyDescent="0.25">
      <c r="B4">
        <v>1</v>
      </c>
      <c r="C4" t="s">
        <v>47</v>
      </c>
      <c r="D4" t="s">
        <v>49</v>
      </c>
      <c r="E4" t="s">
        <v>24</v>
      </c>
      <c r="F4" s="3">
        <v>270</v>
      </c>
      <c r="G4" s="3">
        <v>270</v>
      </c>
      <c r="H4" s="3">
        <v>350</v>
      </c>
      <c r="I4" s="2" t="s">
        <v>50</v>
      </c>
    </row>
    <row r="5" spans="2:9" x14ac:dyDescent="0.25">
      <c r="B5">
        <v>2</v>
      </c>
      <c r="C5" t="s">
        <v>47</v>
      </c>
      <c r="D5" t="s">
        <v>150</v>
      </c>
      <c r="E5" t="s">
        <v>24</v>
      </c>
      <c r="F5" s="3">
        <v>440</v>
      </c>
      <c r="G5" s="3">
        <v>440</v>
      </c>
      <c r="H5" s="3">
        <v>440</v>
      </c>
      <c r="I5" s="2" t="s">
        <v>129</v>
      </c>
    </row>
    <row r="6" spans="2:9" x14ac:dyDescent="0.25">
      <c r="B6">
        <v>3</v>
      </c>
      <c r="C6" t="s">
        <v>149</v>
      </c>
      <c r="D6" t="s">
        <v>150</v>
      </c>
      <c r="E6" t="s">
        <v>24</v>
      </c>
      <c r="F6" s="3">
        <v>380</v>
      </c>
      <c r="G6" s="3">
        <v>380</v>
      </c>
      <c r="H6" s="3">
        <v>380</v>
      </c>
      <c r="I6" s="2" t="s">
        <v>151</v>
      </c>
    </row>
    <row r="8" spans="2:9" x14ac:dyDescent="0.25">
      <c r="I8" s="2" t="s">
        <v>172</v>
      </c>
    </row>
    <row r="9" spans="2:9" x14ac:dyDescent="0.25">
      <c r="I9" s="2" t="s">
        <v>173</v>
      </c>
    </row>
  </sheetData>
  <mergeCells count="1">
    <mergeCell ref="B2:H2"/>
  </mergeCells>
  <hyperlinks>
    <hyperlink ref="I4" r:id="rId1" display="https://www.kabum.com.br/cgi-local/site/produtos/descricao.cgi?codigo=93995&amp;origem=48&amp;utm_source=ZOOM&amp;utm_medium=COMPARADOR&amp;utm_term=FONTE%20COOLER%20MASTER%20ATX%20500W%2080%20PLUS%20WHITE%20MASTERWATT%20LITE%20MPX%205001%20ACAAW%20WO&amp;utm_content=LINHA-500-W&amp;utm_campaign=FONTE%20COOLER%20MASTER%20ATX%20500W%2080%20PLUS%20WHITE%20MASTERWATT%20LITE%20MPX%205001%20ACAAW%20WO" xr:uid="{00000000-0004-0000-0500-000000000000}"/>
    <hyperlink ref="I5" r:id="rId2" xr:uid="{6088F246-D8D4-4C88-AEF6-74E8524C11A9}"/>
    <hyperlink ref="I6" r:id="rId3" xr:uid="{499D34AD-1F01-480D-AA15-AE09510F11C6}"/>
    <hyperlink ref="I8" r:id="rId4" xr:uid="{B150C56A-B384-4D1B-8125-9603492F7313}"/>
    <hyperlink ref="I9" r:id="rId5" xr:uid="{9EA4EB32-CDE8-47E7-93C3-B46D7EF8CB7B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H13"/>
  <sheetViews>
    <sheetView tabSelected="1" workbookViewId="0">
      <selection activeCell="F12" sqref="F12"/>
    </sheetView>
  </sheetViews>
  <sheetFormatPr defaultRowHeight="15" x14ac:dyDescent="0.25"/>
  <cols>
    <col min="5" max="5" width="11.85546875" style="3" bestFit="1" customWidth="1"/>
    <col min="6" max="7" width="10.140625" style="3" bestFit="1" customWidth="1"/>
  </cols>
  <sheetData>
    <row r="2" spans="2:8" x14ac:dyDescent="0.25">
      <c r="B2" s="8" t="s">
        <v>3</v>
      </c>
      <c r="C2" s="8"/>
      <c r="D2" s="8"/>
      <c r="E2" s="8"/>
      <c r="F2" s="8"/>
      <c r="G2" s="8"/>
    </row>
    <row r="3" spans="2:8" x14ac:dyDescent="0.25">
      <c r="B3" t="s">
        <v>74</v>
      </c>
      <c r="C3" t="s">
        <v>0</v>
      </c>
      <c r="D3" t="s">
        <v>5</v>
      </c>
      <c r="E3" s="3" t="s">
        <v>8</v>
      </c>
      <c r="F3" s="3" t="s">
        <v>7</v>
      </c>
      <c r="G3" s="3" t="s">
        <v>13</v>
      </c>
      <c r="H3" s="1" t="s">
        <v>14</v>
      </c>
    </row>
    <row r="4" spans="2:8" x14ac:dyDescent="0.25">
      <c r="B4">
        <v>1</v>
      </c>
      <c r="C4" t="s">
        <v>51</v>
      </c>
      <c r="D4" t="s">
        <v>24</v>
      </c>
      <c r="E4" s="3">
        <v>128</v>
      </c>
      <c r="F4" s="3">
        <v>128</v>
      </c>
      <c r="G4" s="3">
        <v>128</v>
      </c>
      <c r="H4" s="2" t="s">
        <v>52</v>
      </c>
    </row>
    <row r="5" spans="2:8" x14ac:dyDescent="0.25">
      <c r="B5">
        <v>2</v>
      </c>
      <c r="C5" t="s">
        <v>124</v>
      </c>
      <c r="D5" t="s">
        <v>112</v>
      </c>
      <c r="E5" s="3">
        <v>300</v>
      </c>
      <c r="F5" s="3">
        <v>300</v>
      </c>
      <c r="G5" s="3">
        <v>300</v>
      </c>
      <c r="H5" s="2" t="s">
        <v>123</v>
      </c>
    </row>
    <row r="6" spans="2:8" x14ac:dyDescent="0.25">
      <c r="B6">
        <v>3</v>
      </c>
      <c r="C6" t="s">
        <v>147</v>
      </c>
      <c r="D6" t="s">
        <v>148</v>
      </c>
      <c r="E6" s="3">
        <v>290</v>
      </c>
      <c r="F6" s="3">
        <v>290</v>
      </c>
      <c r="G6" s="3">
        <v>290</v>
      </c>
      <c r="H6" s="2" t="s">
        <v>146</v>
      </c>
    </row>
    <row r="7" spans="2:8" x14ac:dyDescent="0.25">
      <c r="B7">
        <v>4</v>
      </c>
      <c r="C7" t="s">
        <v>147</v>
      </c>
      <c r="D7" t="s">
        <v>112</v>
      </c>
      <c r="E7" s="3">
        <v>310</v>
      </c>
      <c r="F7" s="3">
        <v>310</v>
      </c>
      <c r="G7" s="3">
        <v>310</v>
      </c>
      <c r="H7" s="2" t="s">
        <v>158</v>
      </c>
    </row>
    <row r="9" spans="2:8" x14ac:dyDescent="0.25">
      <c r="H9" s="2" t="s">
        <v>170</v>
      </c>
    </row>
    <row r="10" spans="2:8" x14ac:dyDescent="0.25">
      <c r="H10" s="2" t="s">
        <v>171</v>
      </c>
    </row>
    <row r="11" spans="2:8" x14ac:dyDescent="0.25">
      <c r="H11" s="2" t="s">
        <v>176</v>
      </c>
    </row>
    <row r="12" spans="2:8" x14ac:dyDescent="0.25">
      <c r="H12" s="2" t="s">
        <v>177</v>
      </c>
    </row>
    <row r="13" spans="2:8" x14ac:dyDescent="0.25">
      <c r="H13" s="2" t="s">
        <v>178</v>
      </c>
    </row>
  </sheetData>
  <mergeCells count="1">
    <mergeCell ref="B2:G2"/>
  </mergeCells>
  <hyperlinks>
    <hyperlink ref="H4" r:id="rId1" xr:uid="{00000000-0004-0000-0600-000000000000}"/>
    <hyperlink ref="H5" r:id="rId2" xr:uid="{1F93E29E-8814-44C2-99CB-28E5B3C25E18}"/>
    <hyperlink ref="H6" r:id="rId3" xr:uid="{BE31BDB6-2B46-44A9-A0CA-3C2B4D3A4140}"/>
    <hyperlink ref="H7" r:id="rId4" xr:uid="{14FF124C-9073-4F6C-B73C-A4AE98FD1BAD}"/>
    <hyperlink ref="H9" r:id="rId5" xr:uid="{49C234C8-1E8F-4D44-8B96-80BD737EA8C1}"/>
    <hyperlink ref="H10" r:id="rId6" xr:uid="{26EF2822-CF90-4908-A443-06D48757434F}"/>
    <hyperlink ref="H11" r:id="rId7" xr:uid="{48E75B2E-1217-41EB-87D9-A175316653A4}"/>
    <hyperlink ref="H12" r:id="rId8" xr:uid="{F6D0B98F-ED50-44A6-956C-4DD2A669E647}"/>
    <hyperlink ref="H13" r:id="rId9" xr:uid="{94420614-A1C5-4AB5-8946-E3AD20C71605}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Placa de video</vt:lpstr>
      <vt:lpstr>Processador</vt:lpstr>
      <vt:lpstr>Cooler</vt:lpstr>
      <vt:lpstr>Placa Mãe</vt:lpstr>
      <vt:lpstr>Memória RAM</vt:lpstr>
      <vt:lpstr>SSD</vt:lpstr>
      <vt:lpstr>HD</vt:lpstr>
      <vt:lpstr>Fonte</vt:lpstr>
      <vt:lpstr>Gabinete</vt:lpstr>
      <vt:lpstr>Monitor</vt:lpstr>
      <vt:lpstr>Teclado</vt:lpstr>
      <vt:lpstr>Resumo</vt:lpstr>
      <vt:lpstr>Comprado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2020-02-22T19:20:41Z</dcterms:created>
  <dcterms:modified xsi:type="dcterms:W3CDTF">2020-08-07T16:35:23Z</dcterms:modified>
</cp:coreProperties>
</file>