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ate1904="1"/>
  <mc:AlternateContent xmlns:mc="http://schemas.openxmlformats.org/markup-compatibility/2006">
    <mc:Choice Requires="x15">
      <x15ac:absPath xmlns:x15ac="http://schemas.microsoft.com/office/spreadsheetml/2010/11/ac" url="/Users/fabu1da/Desktop/schoolstuff/mastersThesis/Project/hamonize/files/"/>
    </mc:Choice>
  </mc:AlternateContent>
  <xr:revisionPtr revIDLastSave="0" documentId="8_{0829FEF6-811E-714B-B314-3FC68B5977A9}" xr6:coauthVersionLast="47" xr6:coauthVersionMax="47" xr10:uidLastSave="{00000000-0000-0000-0000-000000000000}"/>
  <bookViews>
    <workbookView xWindow="0" yWindow="740" windowWidth="29400" windowHeight="17280" activeTab="2" xr2:uid="{00000000-000D-0000-FFFF-FFFF00000000}"/>
  </bookViews>
  <sheets>
    <sheet name="Vorgabe" sheetId="1" r:id="rId1"/>
    <sheet name="Januar" sheetId="2" r:id="rId2"/>
    <sheet name="Februar" sheetId="4" r:id="rId3"/>
    <sheet name="März" sheetId="5" r:id="rId4"/>
    <sheet name="April" sheetId="6" r:id="rId5"/>
    <sheet name="Mai" sheetId="7" r:id="rId6"/>
    <sheet name="Juni" sheetId="8" r:id="rId7"/>
    <sheet name="Juli" sheetId="9" r:id="rId8"/>
    <sheet name="August" sheetId="10" r:id="rId9"/>
    <sheet name="September" sheetId="11" r:id="rId10"/>
    <sheet name="Oktober" sheetId="12" r:id="rId11"/>
    <sheet name="November" sheetId="13" r:id="rId12"/>
    <sheet name="Tabelle1" sheetId="15" state="hidden" r:id="rId13"/>
    <sheet name="Dezember" sheetId="14"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6" i="14" l="1"/>
  <c r="I36" i="14"/>
  <c r="H36" i="14"/>
  <c r="J35" i="14"/>
  <c r="I35" i="14"/>
  <c r="H35" i="14"/>
  <c r="J34" i="14"/>
  <c r="I34" i="14"/>
  <c r="H34" i="14"/>
  <c r="J29" i="14"/>
  <c r="I29" i="14"/>
  <c r="H29" i="14"/>
  <c r="J28" i="14"/>
  <c r="I28" i="14"/>
  <c r="H28" i="14"/>
  <c r="J27" i="14"/>
  <c r="I27" i="14"/>
  <c r="H27" i="14"/>
  <c r="J24" i="14"/>
  <c r="I24" i="14"/>
  <c r="H24" i="14"/>
  <c r="J23" i="14"/>
  <c r="I23" i="14"/>
  <c r="H23" i="14"/>
  <c r="J22" i="14"/>
  <c r="I22" i="14"/>
  <c r="H22" i="14"/>
  <c r="J21" i="14"/>
  <c r="I21" i="14"/>
  <c r="H21" i="14"/>
  <c r="J20" i="14"/>
  <c r="I20" i="14"/>
  <c r="H20" i="14"/>
  <c r="J17" i="14"/>
  <c r="I17" i="14"/>
  <c r="H17" i="14"/>
  <c r="J16" i="14"/>
  <c r="I16" i="14"/>
  <c r="H16" i="14"/>
  <c r="J15" i="14"/>
  <c r="I15" i="14"/>
  <c r="H15" i="14"/>
  <c r="J14" i="14"/>
  <c r="I14" i="14"/>
  <c r="H14" i="14"/>
  <c r="J13" i="14"/>
  <c r="I13" i="14"/>
  <c r="H13" i="14"/>
  <c r="J10" i="14"/>
  <c r="I10" i="14"/>
  <c r="H10" i="14"/>
  <c r="J9" i="14"/>
  <c r="I9" i="14"/>
  <c r="H9" i="14"/>
  <c r="J8" i="14"/>
  <c r="I8" i="14"/>
  <c r="H8" i="14"/>
  <c r="J7" i="14"/>
  <c r="I7" i="14"/>
  <c r="H7" i="14"/>
  <c r="J6" i="14"/>
  <c r="I6" i="14"/>
  <c r="H6" i="14"/>
  <c r="J33" i="13"/>
  <c r="I33" i="13"/>
  <c r="H33" i="13"/>
  <c r="J32" i="13"/>
  <c r="I32" i="13"/>
  <c r="H32" i="13"/>
  <c r="H31" i="13"/>
  <c r="H30" i="13"/>
  <c r="H29" i="13"/>
  <c r="J26" i="13"/>
  <c r="I26" i="13"/>
  <c r="H26" i="13"/>
  <c r="J25" i="13"/>
  <c r="I25" i="13"/>
  <c r="H25" i="13"/>
  <c r="J24" i="13"/>
  <c r="I24" i="13"/>
  <c r="H24" i="13"/>
  <c r="J23" i="13"/>
  <c r="I23" i="13"/>
  <c r="H23" i="13"/>
  <c r="H22" i="13"/>
  <c r="J19" i="13"/>
  <c r="I19" i="13"/>
  <c r="H19" i="13"/>
  <c r="J18" i="13"/>
  <c r="I18" i="13"/>
  <c r="H18" i="13"/>
  <c r="J17" i="13"/>
  <c r="I17" i="13"/>
  <c r="H17" i="13"/>
  <c r="J16" i="13"/>
  <c r="I16" i="13"/>
  <c r="H16" i="13"/>
  <c r="H15" i="13"/>
  <c r="H12" i="13"/>
  <c r="J11" i="13"/>
  <c r="I11" i="13"/>
  <c r="H11" i="13"/>
  <c r="H10" i="13"/>
  <c r="H9" i="13"/>
  <c r="H8" i="13"/>
  <c r="B36" i="12"/>
  <c r="J35" i="12"/>
  <c r="I35" i="12"/>
  <c r="H35" i="12"/>
  <c r="J34" i="12"/>
  <c r="I34" i="12"/>
  <c r="H34" i="12"/>
  <c r="J33" i="12"/>
  <c r="I33" i="12"/>
  <c r="H33" i="12"/>
  <c r="H32" i="12"/>
  <c r="J29" i="12"/>
  <c r="I29" i="12"/>
  <c r="H29" i="12"/>
  <c r="J28" i="12"/>
  <c r="I28" i="12"/>
  <c r="H28" i="12"/>
  <c r="J27" i="12"/>
  <c r="I27" i="12"/>
  <c r="H27" i="12"/>
  <c r="J26" i="12"/>
  <c r="I26" i="12"/>
  <c r="H26" i="12"/>
  <c r="H25" i="12"/>
  <c r="J22" i="12"/>
  <c r="I22" i="12"/>
  <c r="H22" i="12"/>
  <c r="J21" i="12"/>
  <c r="I21" i="12"/>
  <c r="H21" i="12"/>
  <c r="J20" i="12"/>
  <c r="I20" i="12"/>
  <c r="H20" i="12"/>
  <c r="H19" i="12"/>
  <c r="H18" i="12"/>
  <c r="H15" i="12"/>
  <c r="J14" i="12"/>
  <c r="I14" i="12"/>
  <c r="H14" i="12"/>
  <c r="H13" i="12"/>
  <c r="H12" i="12"/>
  <c r="H11" i="12"/>
  <c r="J34" i="11"/>
  <c r="I34" i="11"/>
  <c r="H34" i="11"/>
  <c r="J31" i="11"/>
  <c r="I31" i="11"/>
  <c r="H31" i="11"/>
  <c r="J30" i="11"/>
  <c r="I30" i="11"/>
  <c r="H30" i="11"/>
  <c r="J29" i="11"/>
  <c r="I29" i="11"/>
  <c r="H29" i="11"/>
  <c r="J28" i="11"/>
  <c r="I28" i="11"/>
  <c r="H28" i="11"/>
  <c r="J27" i="11"/>
  <c r="I27" i="11"/>
  <c r="H27" i="11"/>
  <c r="J24" i="11"/>
  <c r="I24" i="11"/>
  <c r="H24" i="11"/>
  <c r="J23" i="11"/>
  <c r="I23" i="11"/>
  <c r="H23" i="11"/>
  <c r="J22" i="11"/>
  <c r="I22" i="11"/>
  <c r="H22" i="11"/>
  <c r="J21" i="11"/>
  <c r="I21" i="11"/>
  <c r="H21" i="11"/>
  <c r="J20" i="11"/>
  <c r="I20" i="11"/>
  <c r="H20" i="11"/>
  <c r="J17" i="11"/>
  <c r="I17" i="11"/>
  <c r="H17" i="11"/>
  <c r="J16" i="11"/>
  <c r="I16" i="11"/>
  <c r="H16" i="11"/>
  <c r="J15" i="11"/>
  <c r="I15" i="11"/>
  <c r="H15" i="11"/>
  <c r="J14" i="11"/>
  <c r="I14" i="11"/>
  <c r="H14" i="11"/>
  <c r="H13" i="11"/>
  <c r="J10" i="11"/>
  <c r="I10" i="11"/>
  <c r="H10" i="11"/>
  <c r="J9" i="11"/>
  <c r="I9" i="11"/>
  <c r="H9" i="11"/>
  <c r="J8" i="11"/>
  <c r="I8" i="11"/>
  <c r="H8" i="11"/>
  <c r="J7" i="11"/>
  <c r="I7" i="11"/>
  <c r="H7" i="11"/>
  <c r="J6" i="11"/>
  <c r="I6" i="11"/>
  <c r="H6" i="11"/>
  <c r="J34" i="10"/>
  <c r="I34" i="10"/>
  <c r="H34" i="10"/>
  <c r="J33" i="10"/>
  <c r="I33" i="10"/>
  <c r="H33" i="10"/>
  <c r="J32" i="10"/>
  <c r="I32" i="10"/>
  <c r="H32" i="10"/>
  <c r="J27" i="10"/>
  <c r="I27" i="10"/>
  <c r="H27" i="10"/>
  <c r="J26" i="10"/>
  <c r="I26" i="10"/>
  <c r="H26" i="10"/>
  <c r="J25" i="10"/>
  <c r="I25" i="10"/>
  <c r="H25" i="10"/>
  <c r="J24" i="10"/>
  <c r="I24" i="10"/>
  <c r="H24" i="10"/>
  <c r="H17" i="10"/>
  <c r="H16" i="10"/>
  <c r="H10" i="10"/>
  <c r="H9" i="10"/>
  <c r="H9" i="9"/>
  <c r="J8" i="9"/>
  <c r="I8" i="9"/>
  <c r="H8" i="9"/>
  <c r="J7" i="9"/>
  <c r="I7" i="9"/>
  <c r="H7" i="9"/>
  <c r="H6" i="9"/>
  <c r="J36" i="9"/>
  <c r="I36" i="9"/>
  <c r="H36" i="9"/>
  <c r="J35" i="9"/>
  <c r="I35" i="9"/>
  <c r="H35" i="9"/>
  <c r="J34" i="9"/>
  <c r="I34" i="9"/>
  <c r="H34" i="9"/>
  <c r="H33" i="9"/>
  <c r="H30" i="9"/>
  <c r="J29" i="9"/>
  <c r="I29" i="9"/>
  <c r="H29" i="9"/>
  <c r="J28" i="9"/>
  <c r="I28" i="9"/>
  <c r="H28" i="9"/>
  <c r="J27" i="9"/>
  <c r="I27" i="9"/>
  <c r="H27" i="9"/>
  <c r="H26" i="9"/>
  <c r="H23" i="9"/>
  <c r="J22" i="9"/>
  <c r="I22" i="9"/>
  <c r="H22" i="9"/>
  <c r="J21" i="9"/>
  <c r="I21" i="9"/>
  <c r="H21" i="9"/>
  <c r="J20" i="9"/>
  <c r="I20" i="9"/>
  <c r="H20" i="9"/>
  <c r="H19" i="9"/>
  <c r="H16" i="9"/>
  <c r="J15" i="9"/>
  <c r="I15" i="9"/>
  <c r="H15" i="9"/>
  <c r="H14" i="9"/>
  <c r="H13" i="9"/>
  <c r="H12" i="9"/>
  <c r="H32" i="8"/>
  <c r="H31" i="8"/>
  <c r="H30" i="8"/>
  <c r="H29" i="8"/>
  <c r="J28" i="8"/>
  <c r="I28" i="8"/>
  <c r="H28" i="8"/>
  <c r="J25" i="8"/>
  <c r="I25" i="8"/>
  <c r="H25" i="8"/>
  <c r="J24" i="8"/>
  <c r="I24" i="8"/>
  <c r="H24" i="8"/>
  <c r="J23" i="8"/>
  <c r="I23" i="8"/>
  <c r="H23" i="8"/>
  <c r="J22" i="8"/>
  <c r="I22" i="8"/>
  <c r="H22" i="8"/>
  <c r="J21" i="8"/>
  <c r="I21" i="8"/>
  <c r="H21" i="8"/>
  <c r="J11" i="8"/>
  <c r="I11" i="8"/>
  <c r="H11" i="8"/>
  <c r="J10" i="8"/>
  <c r="I10" i="8"/>
  <c r="H10" i="8"/>
  <c r="J9" i="8"/>
  <c r="I9" i="8"/>
  <c r="H9" i="8"/>
  <c r="J8" i="8"/>
  <c r="I8" i="8"/>
  <c r="H8" i="8"/>
  <c r="J7" i="8"/>
  <c r="I7" i="8"/>
  <c r="H7" i="8"/>
  <c r="J35" i="7"/>
  <c r="I35" i="7"/>
  <c r="H35" i="7"/>
  <c r="J33" i="7"/>
  <c r="I33" i="7"/>
  <c r="H33" i="7"/>
  <c r="J32" i="7"/>
  <c r="I32" i="7"/>
  <c r="H32" i="7"/>
  <c r="J31" i="7"/>
  <c r="I31" i="7"/>
  <c r="H31" i="7"/>
  <c r="J28" i="7"/>
  <c r="I28" i="7"/>
  <c r="H28" i="7"/>
  <c r="J27" i="7"/>
  <c r="I27" i="7"/>
  <c r="H27" i="7"/>
  <c r="J26" i="7"/>
  <c r="I26" i="7"/>
  <c r="H26" i="7"/>
  <c r="J25" i="7"/>
  <c r="I25" i="7"/>
  <c r="H25" i="7"/>
  <c r="H24" i="7"/>
  <c r="J21" i="7"/>
  <c r="I21" i="7"/>
  <c r="H21" i="7"/>
  <c r="J20" i="7"/>
  <c r="I20" i="7"/>
  <c r="H20" i="7"/>
  <c r="H19" i="7"/>
  <c r="J18" i="7"/>
  <c r="I18" i="7"/>
  <c r="H18" i="7"/>
  <c r="H17" i="7"/>
  <c r="J14" i="7"/>
  <c r="I14" i="7"/>
  <c r="H14" i="7"/>
  <c r="H13" i="7"/>
  <c r="J12" i="7"/>
  <c r="I12" i="7"/>
  <c r="H12" i="7"/>
  <c r="J11" i="7"/>
  <c r="I11" i="7"/>
  <c r="H11" i="7"/>
  <c r="J10" i="7"/>
  <c r="I10" i="7"/>
  <c r="H10" i="7"/>
  <c r="J9" i="7"/>
  <c r="I9" i="7"/>
  <c r="J8" i="7"/>
  <c r="I8" i="7"/>
  <c r="J35" i="6"/>
  <c r="I35" i="6"/>
  <c r="H35" i="6"/>
  <c r="J34" i="6"/>
  <c r="I34" i="6"/>
  <c r="H34" i="6"/>
  <c r="J33" i="6"/>
  <c r="I33" i="6"/>
  <c r="H33" i="6"/>
  <c r="J30" i="6"/>
  <c r="I30" i="6"/>
  <c r="H30" i="6"/>
  <c r="J29" i="6"/>
  <c r="I29" i="6"/>
  <c r="H29" i="6"/>
  <c r="J28" i="6"/>
  <c r="I28" i="6"/>
  <c r="H28" i="6"/>
  <c r="J27" i="6"/>
  <c r="I27" i="6"/>
  <c r="H27" i="6"/>
  <c r="J22" i="6"/>
  <c r="I22" i="6"/>
  <c r="H22" i="6"/>
  <c r="J21" i="6"/>
  <c r="I21" i="6"/>
  <c r="H21" i="6"/>
  <c r="J20" i="6"/>
  <c r="I20" i="6"/>
  <c r="H20" i="6"/>
  <c r="H19" i="6"/>
  <c r="H16" i="6"/>
  <c r="J15" i="6"/>
  <c r="I15" i="6"/>
  <c r="H15" i="6"/>
  <c r="H14" i="6"/>
  <c r="J13" i="6"/>
  <c r="I13" i="6"/>
  <c r="H13" i="6"/>
  <c r="H12" i="6"/>
  <c r="H9" i="6"/>
  <c r="J8" i="6"/>
  <c r="I8" i="6"/>
  <c r="H8" i="6"/>
  <c r="J7" i="6"/>
  <c r="I7" i="6"/>
  <c r="H7" i="6"/>
  <c r="J6" i="6"/>
  <c r="I6" i="6"/>
  <c r="H6" i="6"/>
  <c r="J36" i="5"/>
  <c r="I36" i="5"/>
  <c r="H36" i="5"/>
  <c r="H33" i="5"/>
  <c r="J32" i="5"/>
  <c r="I32" i="5"/>
  <c r="H32" i="5"/>
  <c r="H31" i="5"/>
  <c r="J30" i="5"/>
  <c r="I30" i="5"/>
  <c r="H30" i="5"/>
  <c r="H29" i="5"/>
  <c r="H26" i="5"/>
  <c r="J25" i="5"/>
  <c r="I25" i="5"/>
  <c r="H25" i="5"/>
  <c r="H24" i="5"/>
  <c r="J23" i="5"/>
  <c r="I23" i="5"/>
  <c r="H23" i="5"/>
  <c r="H22" i="5"/>
  <c r="J19" i="5"/>
  <c r="I19" i="5"/>
  <c r="H19" i="5"/>
  <c r="J18" i="5"/>
  <c r="I18" i="5"/>
  <c r="H18" i="5"/>
  <c r="J17" i="5"/>
  <c r="I17" i="5"/>
  <c r="H17" i="5"/>
  <c r="J16" i="5"/>
  <c r="I16" i="5"/>
  <c r="H16" i="5"/>
  <c r="H15" i="5"/>
  <c r="H12" i="5"/>
  <c r="H11" i="5"/>
  <c r="H10" i="5"/>
  <c r="J9" i="5"/>
  <c r="I9" i="5"/>
  <c r="H9" i="5"/>
  <c r="H8" i="5"/>
  <c r="H33" i="4"/>
  <c r="H32" i="4"/>
  <c r="J31" i="4"/>
  <c r="I31" i="4"/>
  <c r="H31" i="4"/>
  <c r="H30" i="4"/>
  <c r="H29" i="4"/>
  <c r="H26" i="4"/>
  <c r="H25" i="4"/>
  <c r="J24" i="4"/>
  <c r="I24" i="4"/>
  <c r="H24" i="4"/>
  <c r="H23" i="4"/>
  <c r="H22" i="4"/>
  <c r="J19" i="4"/>
  <c r="I19" i="4"/>
  <c r="H19" i="4"/>
  <c r="J18" i="4"/>
  <c r="I18" i="4"/>
  <c r="H18" i="4"/>
  <c r="J17" i="4"/>
  <c r="I17" i="4"/>
  <c r="H17" i="4"/>
  <c r="I16" i="4"/>
  <c r="H16" i="4"/>
  <c r="J16" i="4" s="1"/>
  <c r="I15" i="4"/>
  <c r="H15" i="4"/>
  <c r="J15" i="4" s="1"/>
  <c r="H12" i="4"/>
  <c r="H11" i="4"/>
  <c r="I10" i="4"/>
  <c r="H10" i="4"/>
  <c r="J10" i="4" s="1"/>
  <c r="H9" i="4"/>
  <c r="H8" i="4"/>
  <c r="H22" i="2"/>
  <c r="H35" i="2"/>
  <c r="I34" i="2"/>
  <c r="H34" i="2"/>
  <c r="J34" i="2" s="1"/>
  <c r="H33" i="2"/>
  <c r="H32" i="2"/>
  <c r="H29" i="2"/>
  <c r="H28" i="2"/>
  <c r="I27" i="2"/>
  <c r="H27" i="2"/>
  <c r="J27" i="2" s="1"/>
  <c r="H26" i="2"/>
  <c r="H25" i="2"/>
  <c r="H21" i="2"/>
  <c r="I20" i="2"/>
  <c r="H20" i="2"/>
  <c r="J20" i="2" s="1"/>
  <c r="H19" i="2"/>
  <c r="H18" i="2"/>
  <c r="H15" i="2"/>
  <c r="H14" i="2"/>
  <c r="I13" i="2"/>
  <c r="H13" i="2"/>
  <c r="J13" i="2" s="1"/>
  <c r="H12" i="2"/>
  <c r="I26" i="8"/>
  <c r="J22" i="7"/>
  <c r="I22" i="7"/>
  <c r="I30" i="7"/>
  <c r="H7" i="12"/>
  <c r="J7" i="12" s="1"/>
  <c r="H6" i="12"/>
  <c r="I7" i="12"/>
  <c r="H35" i="11"/>
  <c r="J35" i="11" s="1"/>
  <c r="I35" i="11"/>
  <c r="I31" i="10"/>
  <c r="H31" i="10"/>
  <c r="H19" i="10"/>
  <c r="H18" i="10"/>
  <c r="H11" i="10"/>
  <c r="J15" i="8"/>
  <c r="H33" i="8"/>
  <c r="J34" i="7"/>
  <c r="I34" i="7"/>
  <c r="J1" i="4" l="1"/>
  <c r="J31" i="10"/>
  <c r="I16" i="8"/>
  <c r="J16" i="8" s="1"/>
  <c r="H16" i="8"/>
  <c r="I15" i="8"/>
  <c r="H15" i="8"/>
  <c r="H36" i="2"/>
  <c r="H23" i="10"/>
  <c r="H12" i="10"/>
  <c r="H17" i="8"/>
  <c r="J36" i="7"/>
  <c r="H7" i="2"/>
  <c r="I7" i="2"/>
  <c r="J7" i="2" s="1"/>
  <c r="H30" i="10"/>
  <c r="I8" i="2"/>
  <c r="H8" i="2"/>
  <c r="J8" i="2" s="1"/>
  <c r="H6" i="10" l="1"/>
  <c r="H18" i="8"/>
  <c r="I6" i="8"/>
  <c r="H6" i="8"/>
  <c r="J6" i="8" s="1"/>
  <c r="J30" i="7"/>
  <c r="J29" i="7"/>
  <c r="J1" i="7"/>
  <c r="I7" i="7"/>
  <c r="J7" i="7"/>
  <c r="J1" i="2" l="1"/>
  <c r="I35" i="8" l="1"/>
  <c r="H35" i="8"/>
  <c r="I34" i="8"/>
  <c r="H34" i="8"/>
  <c r="J34" i="8" s="1"/>
  <c r="I27" i="8"/>
  <c r="H27" i="8"/>
  <c r="J27" i="8" s="1"/>
  <c r="I20" i="8"/>
  <c r="H20" i="8"/>
  <c r="J20" i="8" s="1"/>
  <c r="H14" i="8"/>
  <c r="H13" i="8"/>
  <c r="J1" i="14"/>
  <c r="F1" i="14"/>
  <c r="C30" i="14" s="1"/>
  <c r="B30" i="14" s="1"/>
  <c r="F1" i="13"/>
  <c r="C35" i="13" s="1"/>
  <c r="F1" i="12"/>
  <c r="C34" i="12" s="1"/>
  <c r="B34" i="12" s="1"/>
  <c r="F1" i="11"/>
  <c r="C33" i="11" s="1"/>
  <c r="B33" i="11" s="1"/>
  <c r="F1" i="10"/>
  <c r="C36" i="10" s="1"/>
  <c r="F1" i="9"/>
  <c r="I33" i="8"/>
  <c r="J33" i="8" s="1"/>
  <c r="H26" i="8"/>
  <c r="J26" i="8" s="1"/>
  <c r="H19" i="8"/>
  <c r="H12" i="8"/>
  <c r="F1" i="8"/>
  <c r="C35" i="8" s="1"/>
  <c r="B35" i="8" s="1"/>
  <c r="F1" i="7"/>
  <c r="C6" i="7" s="1"/>
  <c r="B6" i="7" s="1"/>
  <c r="F1" i="2"/>
  <c r="C34" i="2" s="1"/>
  <c r="B34" i="2" s="1"/>
  <c r="J1" i="12" l="1"/>
  <c r="B35" i="13"/>
  <c r="B36" i="10"/>
  <c r="J1" i="11"/>
  <c r="J1" i="10"/>
  <c r="C33" i="10"/>
  <c r="B33" i="10" s="1"/>
  <c r="E1" i="10"/>
  <c r="C8" i="10"/>
  <c r="C10" i="10"/>
  <c r="C33" i="8"/>
  <c r="B33" i="8" s="1"/>
  <c r="E1" i="8"/>
  <c r="C9" i="8"/>
  <c r="C14" i="8"/>
  <c r="C17" i="8"/>
  <c r="B17" i="8" s="1"/>
  <c r="C28" i="8"/>
  <c r="B28" i="8" s="1"/>
  <c r="C33" i="9"/>
  <c r="C35" i="9"/>
  <c r="B35" i="9" s="1"/>
  <c r="C34" i="9"/>
  <c r="B34" i="9" s="1"/>
  <c r="C36" i="9"/>
  <c r="B36" i="9" s="1"/>
  <c r="C16" i="10"/>
  <c r="C30" i="2"/>
  <c r="C36" i="2"/>
  <c r="C32" i="2"/>
  <c r="C28" i="2"/>
  <c r="B28" i="2" s="1"/>
  <c r="C27" i="2"/>
  <c r="B27" i="2" s="1"/>
  <c r="C25" i="2"/>
  <c r="B25" i="2" s="1"/>
  <c r="C22" i="2"/>
  <c r="B22" i="2" s="1"/>
  <c r="C16" i="2"/>
  <c r="B16" i="2" s="1"/>
  <c r="C15" i="2"/>
  <c r="B15" i="2" s="1"/>
  <c r="C12" i="2"/>
  <c r="C10" i="2"/>
  <c r="B10" i="2" s="1"/>
  <c r="C6" i="2"/>
  <c r="E1" i="2"/>
  <c r="C9" i="2"/>
  <c r="B9" i="2" s="1"/>
  <c r="C13" i="2"/>
  <c r="C17" i="2"/>
  <c r="C23" i="2"/>
  <c r="C31" i="2"/>
  <c r="C35" i="2"/>
  <c r="C7" i="2"/>
  <c r="B7" i="2" s="1"/>
  <c r="C11" i="2"/>
  <c r="C21" i="2"/>
  <c r="C26" i="2"/>
  <c r="B26" i="2" s="1"/>
  <c r="C29" i="2"/>
  <c r="C33" i="2"/>
  <c r="C10" i="9"/>
  <c r="C16" i="9"/>
  <c r="C10" i="11"/>
  <c r="C16" i="11"/>
  <c r="B16" i="11" s="1"/>
  <c r="C6" i="12"/>
  <c r="B6" i="12" s="1"/>
  <c r="C9" i="12"/>
  <c r="B9" i="12" s="1"/>
  <c r="C12" i="12"/>
  <c r="C13" i="12"/>
  <c r="B13" i="12" s="1"/>
  <c r="C15" i="12"/>
  <c r="B15" i="12" s="1"/>
  <c r="D15" i="12" s="1" a="1"/>
  <c r="D15" i="12" s="1"/>
  <c r="C19" i="12"/>
  <c r="B19" i="12" s="1"/>
  <c r="C23" i="12"/>
  <c r="B23" i="12" s="1"/>
  <c r="C29" i="12"/>
  <c r="B29" i="12" s="1"/>
  <c r="C31" i="12"/>
  <c r="C6" i="13"/>
  <c r="B6" i="13" s="1"/>
  <c r="C7" i="13"/>
  <c r="C13" i="13"/>
  <c r="C15" i="13"/>
  <c r="B15" i="13" s="1"/>
  <c r="D15" i="13" s="1" a="1"/>
  <c r="D15" i="13" s="1"/>
  <c r="C19" i="13"/>
  <c r="C29" i="13"/>
  <c r="C31" i="13"/>
  <c r="B31" i="13" s="1"/>
  <c r="D31" i="13" s="1" a="1"/>
  <c r="D31" i="13" s="1"/>
  <c r="E1" i="14"/>
  <c r="C6" i="14"/>
  <c r="B6" i="14" s="1"/>
  <c r="C11" i="14"/>
  <c r="B11" i="14" s="1"/>
  <c r="C18" i="14"/>
  <c r="B18" i="14" s="1"/>
  <c r="C21" i="14"/>
  <c r="C34" i="7"/>
  <c r="B34" i="7" s="1"/>
  <c r="C36" i="7"/>
  <c r="B36" i="7" s="1"/>
  <c r="C13" i="7"/>
  <c r="C18" i="7"/>
  <c r="B18" i="7" s="1"/>
  <c r="C21" i="7"/>
  <c r="B21" i="7" s="1"/>
  <c r="C27" i="7"/>
  <c r="B27" i="7" s="1"/>
  <c r="C30" i="7"/>
  <c r="B30" i="7" s="1"/>
  <c r="C35" i="7"/>
  <c r="B35" i="7" s="1"/>
  <c r="E1" i="7"/>
  <c r="C7" i="7"/>
  <c r="B7" i="7" s="1"/>
  <c r="C8" i="7"/>
  <c r="B8" i="7" s="1"/>
  <c r="C11" i="7"/>
  <c r="B11" i="7" s="1"/>
  <c r="C12" i="7"/>
  <c r="B12" i="7" s="1"/>
  <c r="C15" i="7"/>
  <c r="C16" i="7"/>
  <c r="B16" i="7" s="1"/>
  <c r="C17" i="7"/>
  <c r="B17" i="7" s="1"/>
  <c r="C19" i="7"/>
  <c r="C22" i="7"/>
  <c r="B22" i="7" s="1"/>
  <c r="C25" i="7"/>
  <c r="B25" i="7" s="1"/>
  <c r="C28" i="7"/>
  <c r="B28" i="7" s="1"/>
  <c r="C29" i="7"/>
  <c r="B29" i="7" s="1"/>
  <c r="C31" i="7"/>
  <c r="B31" i="7" s="1"/>
  <c r="C33" i="7"/>
  <c r="B33" i="7" s="1"/>
  <c r="C11" i="8"/>
  <c r="B11" i="8" s="1"/>
  <c r="C13" i="8"/>
  <c r="C15" i="8"/>
  <c r="C19" i="8"/>
  <c r="B19" i="8" s="1"/>
  <c r="C23" i="8"/>
  <c r="C25" i="8"/>
  <c r="B25" i="8" s="1"/>
  <c r="C27" i="8"/>
  <c r="B27" i="8" s="1"/>
  <c r="C29" i="8"/>
  <c r="C31" i="8"/>
  <c r="E1" i="9"/>
  <c r="C8" i="9"/>
  <c r="B8" i="9" s="1"/>
  <c r="E1" i="11"/>
  <c r="C8" i="11"/>
  <c r="B8" i="11" s="1"/>
  <c r="C7" i="12"/>
  <c r="B7" i="12" s="1"/>
  <c r="C14" i="12"/>
  <c r="B14" i="12" s="1"/>
  <c r="C27" i="12"/>
  <c r="B27" i="12" s="1"/>
  <c r="E1" i="13"/>
  <c r="C9" i="13"/>
  <c r="C12" i="13"/>
  <c r="B12" i="13" s="1"/>
  <c r="C14" i="13"/>
  <c r="B14" i="13" s="1"/>
  <c r="C23" i="13"/>
  <c r="C27" i="13"/>
  <c r="B27" i="13" s="1"/>
  <c r="C35" i="14"/>
  <c r="C36" i="14"/>
  <c r="C7" i="14"/>
  <c r="B7" i="14" s="1"/>
  <c r="C12" i="14"/>
  <c r="B12" i="14" s="1"/>
  <c r="C17" i="14"/>
  <c r="B17" i="14" s="1"/>
  <c r="C25" i="14"/>
  <c r="B25" i="14" s="1"/>
  <c r="C28" i="14"/>
  <c r="C33" i="14"/>
  <c r="J1" i="13"/>
  <c r="J35" i="8"/>
  <c r="D6" i="12" a="1"/>
  <c r="D6" i="12" s="1"/>
  <c r="J1" i="8"/>
  <c r="C8" i="14"/>
  <c r="C22" i="14"/>
  <c r="C24" i="14"/>
  <c r="C26" i="14"/>
  <c r="C32" i="14"/>
  <c r="C34" i="14"/>
  <c r="C10" i="14"/>
  <c r="C16" i="14"/>
  <c r="C20" i="14"/>
  <c r="C9" i="14"/>
  <c r="C13" i="14"/>
  <c r="C14" i="14"/>
  <c r="C15" i="14"/>
  <c r="C19" i="14"/>
  <c r="C23" i="14"/>
  <c r="C27" i="14"/>
  <c r="C29" i="14"/>
  <c r="C31" i="14"/>
  <c r="C11" i="13"/>
  <c r="C17" i="13"/>
  <c r="C25" i="13"/>
  <c r="B25" i="13" s="1"/>
  <c r="C28" i="13"/>
  <c r="C33" i="13"/>
  <c r="B33" i="13" s="1"/>
  <c r="C8" i="13"/>
  <c r="B9" i="13"/>
  <c r="C10" i="13"/>
  <c r="B13" i="13"/>
  <c r="C16" i="13"/>
  <c r="B19" i="13"/>
  <c r="C20" i="13"/>
  <c r="B20" i="13" s="1"/>
  <c r="C22" i="13"/>
  <c r="B23" i="13"/>
  <c r="C24" i="13"/>
  <c r="C26" i="13"/>
  <c r="B26" i="13" s="1"/>
  <c r="C32" i="13"/>
  <c r="C34" i="13"/>
  <c r="B34" i="13" s="1"/>
  <c r="C18" i="13"/>
  <c r="C21" i="13"/>
  <c r="C30" i="13"/>
  <c r="D13" i="12" a="1"/>
  <c r="D13" i="12" s="1"/>
  <c r="C18" i="12"/>
  <c r="D19" i="12" a="1"/>
  <c r="D19" i="12" s="1"/>
  <c r="C21" i="12"/>
  <c r="B21" i="12" s="1"/>
  <c r="C30" i="12"/>
  <c r="C35" i="12"/>
  <c r="B35" i="12" s="1"/>
  <c r="E1" i="12"/>
  <c r="C11" i="12"/>
  <c r="C17" i="12"/>
  <c r="C25" i="12"/>
  <c r="C28" i="12"/>
  <c r="B28" i="12" s="1"/>
  <c r="C33" i="12"/>
  <c r="B33" i="12" s="1"/>
  <c r="C8" i="12"/>
  <c r="B8" i="12" s="1"/>
  <c r="C10" i="12"/>
  <c r="C16" i="12"/>
  <c r="C20" i="12"/>
  <c r="B20" i="12" s="1"/>
  <c r="C22" i="12"/>
  <c r="B22" i="12" s="1"/>
  <c r="C24" i="12"/>
  <c r="C26" i="12"/>
  <c r="B26" i="12" s="1"/>
  <c r="C32" i="12"/>
  <c r="C35" i="11"/>
  <c r="B35" i="11" s="1"/>
  <c r="C30" i="11"/>
  <c r="C21" i="11"/>
  <c r="B21" i="11" s="1"/>
  <c r="C18" i="11"/>
  <c r="C12" i="11"/>
  <c r="C7" i="11"/>
  <c r="B7" i="11" s="1"/>
  <c r="C6" i="11"/>
  <c r="C31" i="11"/>
  <c r="C29" i="11"/>
  <c r="B29" i="11" s="1"/>
  <c r="C27" i="11"/>
  <c r="B27" i="11" s="1"/>
  <c r="C23" i="11"/>
  <c r="C19" i="11"/>
  <c r="C15" i="11"/>
  <c r="C14" i="11"/>
  <c r="C13" i="11"/>
  <c r="C9" i="11"/>
  <c r="C34" i="11"/>
  <c r="B34" i="11" s="1"/>
  <c r="C32" i="11"/>
  <c r="C26" i="11"/>
  <c r="B26" i="11" s="1"/>
  <c r="C24" i="11"/>
  <c r="C22" i="11"/>
  <c r="B22" i="11" s="1"/>
  <c r="C20" i="11"/>
  <c r="C17" i="11"/>
  <c r="C28" i="11"/>
  <c r="B28" i="11" s="1"/>
  <c r="B10" i="11"/>
  <c r="C11" i="11"/>
  <c r="C25" i="11"/>
  <c r="B25" i="11" s="1"/>
  <c r="C35" i="10"/>
  <c r="B35" i="10" s="1"/>
  <c r="C30" i="10"/>
  <c r="C21" i="10"/>
  <c r="B21" i="10" s="1"/>
  <c r="C18" i="10"/>
  <c r="C12" i="10"/>
  <c r="C7" i="10"/>
  <c r="B7" i="10" s="1"/>
  <c r="C6" i="10"/>
  <c r="C31" i="10"/>
  <c r="C29" i="10"/>
  <c r="C27" i="10"/>
  <c r="B27" i="10" s="1"/>
  <c r="C23" i="10"/>
  <c r="C19" i="10"/>
  <c r="C15" i="10"/>
  <c r="C14" i="10"/>
  <c r="C13" i="10"/>
  <c r="C9" i="10"/>
  <c r="C34" i="10"/>
  <c r="B34" i="10" s="1"/>
  <c r="C32" i="10"/>
  <c r="C26" i="10"/>
  <c r="B26" i="10" s="1"/>
  <c r="C24" i="10"/>
  <c r="C22" i="10"/>
  <c r="C20" i="10"/>
  <c r="B20" i="10" s="1"/>
  <c r="C17" i="10"/>
  <c r="C28" i="10"/>
  <c r="B28" i="10" s="1"/>
  <c r="B10" i="10"/>
  <c r="D10" i="10" s="1" a="1"/>
  <c r="D10" i="10" s="1"/>
  <c r="C11" i="10"/>
  <c r="B16" i="10"/>
  <c r="D16" i="10" s="1" a="1"/>
  <c r="D16" i="10" s="1"/>
  <c r="C25" i="10"/>
  <c r="B25" i="10" s="1"/>
  <c r="C30" i="9"/>
  <c r="C21" i="9"/>
  <c r="B21" i="9" s="1"/>
  <c r="C18" i="9"/>
  <c r="C12" i="9"/>
  <c r="C7" i="9"/>
  <c r="B7" i="9" s="1"/>
  <c r="C6" i="9"/>
  <c r="C31" i="9"/>
  <c r="C29" i="9"/>
  <c r="B29" i="9" s="1"/>
  <c r="C27" i="9"/>
  <c r="B27" i="9" s="1"/>
  <c r="C23" i="9"/>
  <c r="C19" i="9"/>
  <c r="C15" i="9"/>
  <c r="C14" i="9"/>
  <c r="C13" i="9"/>
  <c r="C9" i="9"/>
  <c r="C32" i="9"/>
  <c r="C26" i="9"/>
  <c r="C24" i="9"/>
  <c r="C22" i="9"/>
  <c r="B22" i="9" s="1"/>
  <c r="C20" i="9"/>
  <c r="B20" i="9" s="1"/>
  <c r="J1" i="9"/>
  <c r="C17" i="9"/>
  <c r="C28" i="9"/>
  <c r="B28" i="9" s="1"/>
  <c r="B10" i="9"/>
  <c r="C11" i="9"/>
  <c r="B16" i="9"/>
  <c r="D16" i="9" s="1" a="1"/>
  <c r="D16" i="9" s="1"/>
  <c r="C25" i="9"/>
  <c r="C8" i="8"/>
  <c r="B8" i="8" s="1"/>
  <c r="B9" i="8"/>
  <c r="C10" i="8"/>
  <c r="B13" i="8"/>
  <c r="I13" i="8" s="1"/>
  <c r="B14" i="8"/>
  <c r="I14" i="8" s="1"/>
  <c r="J14" i="8" s="1"/>
  <c r="B15" i="8"/>
  <c r="C16" i="8"/>
  <c r="C20" i="8"/>
  <c r="B20" i="8" s="1"/>
  <c r="C22" i="8"/>
  <c r="B23" i="8"/>
  <c r="C24" i="8"/>
  <c r="C26" i="8"/>
  <c r="B26" i="8" s="1"/>
  <c r="B31" i="8"/>
  <c r="D31" i="8" s="1" a="1"/>
  <c r="D31" i="8" s="1"/>
  <c r="C32" i="8"/>
  <c r="C34" i="8"/>
  <c r="B34" i="8" s="1"/>
  <c r="C6" i="8"/>
  <c r="C7" i="8"/>
  <c r="B7" i="8" s="1"/>
  <c r="C12" i="8"/>
  <c r="C18" i="8"/>
  <c r="C21" i="8"/>
  <c r="B21" i="8" s="1"/>
  <c r="C30" i="8"/>
  <c r="D17" i="7" a="1"/>
  <c r="D17" i="7" s="1"/>
  <c r="B15" i="7"/>
  <c r="B19" i="7"/>
  <c r="D19" i="7" s="1" a="1"/>
  <c r="D19" i="7" s="1"/>
  <c r="B13" i="7"/>
  <c r="D13" i="7" s="1" a="1"/>
  <c r="D13" i="7" s="1"/>
  <c r="C9" i="7"/>
  <c r="C10" i="7"/>
  <c r="C14" i="7"/>
  <c r="C20" i="7"/>
  <c r="B20" i="7" s="1"/>
  <c r="C23" i="7"/>
  <c r="C24" i="7"/>
  <c r="C26" i="7"/>
  <c r="B26" i="7" s="1"/>
  <c r="C32" i="7"/>
  <c r="D28" i="2" a="1"/>
  <c r="D28" i="2" s="1"/>
  <c r="D25" i="2" a="1"/>
  <c r="D25" i="2" s="1"/>
  <c r="D26" i="2" a="1"/>
  <c r="D26" i="2" s="1"/>
  <c r="B17" i="2"/>
  <c r="D22" i="2" a="1"/>
  <c r="D22" i="2" s="1"/>
  <c r="D15" i="2" a="1"/>
  <c r="D15" i="2" s="1"/>
  <c r="B29" i="2"/>
  <c r="B6" i="2"/>
  <c r="B23" i="2"/>
  <c r="C8" i="2"/>
  <c r="C14" i="2"/>
  <c r="C18" i="2"/>
  <c r="C19" i="2"/>
  <c r="C20" i="2"/>
  <c r="C24" i="2"/>
  <c r="J1" i="6"/>
  <c r="F1" i="6"/>
  <c r="C27" i="6" s="1"/>
  <c r="B27" i="6" s="1"/>
  <c r="F1" i="4"/>
  <c r="C20" i="4" s="1"/>
  <c r="B20" i="4" s="1"/>
  <c r="F1" i="5"/>
  <c r="C30" i="4"/>
  <c r="B30" i="4" s="1"/>
  <c r="D30" i="4" s="1" a="1"/>
  <c r="D30" i="4" s="1"/>
  <c r="C21" i="4"/>
  <c r="B21" i="4" s="1"/>
  <c r="C24" i="4"/>
  <c r="B24" i="4" s="1"/>
  <c r="E1" i="6"/>
  <c r="C19" i="6"/>
  <c r="C6" i="6"/>
  <c r="B6" i="6" s="1"/>
  <c r="C28" i="6"/>
  <c r="B28" i="6" s="1"/>
  <c r="C25" i="6"/>
  <c r="C15" i="6"/>
  <c r="B15" i="6" s="1"/>
  <c r="C26" i="6"/>
  <c r="C8" i="6"/>
  <c r="B8" i="6" s="1"/>
  <c r="C7" i="6"/>
  <c r="B7" i="6" s="1"/>
  <c r="C13" i="6"/>
  <c r="B13" i="6" s="1"/>
  <c r="C32" i="6"/>
  <c r="B32" i="6" s="1"/>
  <c r="C22" i="6"/>
  <c r="B22" i="6" s="1"/>
  <c r="C11" i="6"/>
  <c r="B11" i="6" s="1"/>
  <c r="C33" i="6"/>
  <c r="B33" i="6" s="1"/>
  <c r="C31" i="6"/>
  <c r="B31" i="6" s="1"/>
  <c r="C30" i="6"/>
  <c r="B30" i="6" s="1"/>
  <c r="C23" i="6"/>
  <c r="B23" i="6" s="1"/>
  <c r="C16" i="4"/>
  <c r="J30" i="4" l="1"/>
  <c r="I30" i="4"/>
  <c r="I15" i="2"/>
  <c r="J15" i="2" s="1"/>
  <c r="I22" i="2"/>
  <c r="J22" i="2" s="1"/>
  <c r="I26" i="2"/>
  <c r="J26" i="2" s="1"/>
  <c r="I25" i="2"/>
  <c r="J25" i="2" s="1"/>
  <c r="I28" i="2"/>
  <c r="J28" i="2" s="1"/>
  <c r="J13" i="7"/>
  <c r="I13" i="7"/>
  <c r="J19" i="7"/>
  <c r="I19" i="7"/>
  <c r="J17" i="7"/>
  <c r="I17" i="7"/>
  <c r="J31" i="8"/>
  <c r="I31" i="8"/>
  <c r="J16" i="9"/>
  <c r="I16" i="9"/>
  <c r="J16" i="10"/>
  <c r="I16" i="10"/>
  <c r="J10" i="10"/>
  <c r="I10" i="10"/>
  <c r="J19" i="12"/>
  <c r="I19" i="12"/>
  <c r="J13" i="12"/>
  <c r="I13" i="12"/>
  <c r="J31" i="13"/>
  <c r="I31" i="13"/>
  <c r="J15" i="13"/>
  <c r="I15" i="13"/>
  <c r="J15" i="12"/>
  <c r="I15" i="12"/>
  <c r="B29" i="13"/>
  <c r="D29" i="13" s="1" a="1"/>
  <c r="D29" i="13" s="1"/>
  <c r="B20" i="11"/>
  <c r="B28" i="13"/>
  <c r="B29" i="10"/>
  <c r="B25" i="12"/>
  <c r="D25" i="12" a="1"/>
  <c r="D25" i="12" s="1"/>
  <c r="B26" i="14"/>
  <c r="B33" i="9"/>
  <c r="D33" i="9" a="1"/>
  <c r="D33" i="9" s="1"/>
  <c r="B8" i="10"/>
  <c r="C24" i="6"/>
  <c r="C21" i="6"/>
  <c r="B21" i="6" s="1"/>
  <c r="C29" i="6"/>
  <c r="B29" i="6" s="1"/>
  <c r="C35" i="6"/>
  <c r="B35" i="6" s="1"/>
  <c r="B21" i="13"/>
  <c r="B22" i="13"/>
  <c r="D22" i="13" s="1" a="1"/>
  <c r="D22" i="13" s="1"/>
  <c r="B20" i="14"/>
  <c r="B7" i="13"/>
  <c r="B25" i="6"/>
  <c r="B25" i="9"/>
  <c r="B26" i="9"/>
  <c r="D26" i="9" s="1" a="1"/>
  <c r="D26" i="9" s="1"/>
  <c r="B22" i="10"/>
  <c r="B8" i="13"/>
  <c r="D8" i="13" a="1"/>
  <c r="D8" i="13" s="1"/>
  <c r="B27" i="14"/>
  <c r="B33" i="14"/>
  <c r="B11" i="2"/>
  <c r="B26" i="6"/>
  <c r="B19" i="6"/>
  <c r="D19" i="6" a="1"/>
  <c r="D19" i="6" s="1"/>
  <c r="D23" i="10" a="1"/>
  <c r="D23" i="10" s="1"/>
  <c r="J23" i="10" s="1"/>
  <c r="B31" i="12"/>
  <c r="I6" i="12"/>
  <c r="J6" i="12" s="1"/>
  <c r="B22" i="8"/>
  <c r="B28" i="14"/>
  <c r="B29" i="8"/>
  <c r="D29" i="8" a="1"/>
  <c r="D29" i="8" s="1"/>
  <c r="B21" i="14"/>
  <c r="B12" i="12"/>
  <c r="D12" i="12" a="1"/>
  <c r="D12" i="12" s="1"/>
  <c r="B21" i="2"/>
  <c r="D21" i="2" a="1"/>
  <c r="D21" i="2" s="1"/>
  <c r="B12" i="2"/>
  <c r="D12" i="2" s="1" a="1"/>
  <c r="D12" i="2" s="1"/>
  <c r="J17" i="8"/>
  <c r="I17" i="8"/>
  <c r="C35" i="5"/>
  <c r="B35" i="5" s="1"/>
  <c r="C26" i="4"/>
  <c r="B26" i="4" s="1"/>
  <c r="D26" i="4" s="1" a="1"/>
  <c r="D26" i="4" s="1"/>
  <c r="C29" i="4"/>
  <c r="B29" i="4" s="1"/>
  <c r="D29" i="4" s="1" a="1"/>
  <c r="D29" i="4" s="1"/>
  <c r="C11" i="4"/>
  <c r="B11" i="4" s="1"/>
  <c r="D11" i="4" s="1" a="1"/>
  <c r="D11" i="4" s="1"/>
  <c r="C22" i="5"/>
  <c r="B22" i="5" s="1"/>
  <c r="C27" i="4"/>
  <c r="B27" i="4" s="1"/>
  <c r="C15" i="4"/>
  <c r="B15" i="4" s="1"/>
  <c r="C13" i="4"/>
  <c r="B13" i="4" s="1"/>
  <c r="C33" i="4"/>
  <c r="B33" i="4" s="1"/>
  <c r="D33" i="4" s="1" a="1"/>
  <c r="D33" i="4" s="1"/>
  <c r="C28" i="4"/>
  <c r="B28" i="4" s="1"/>
  <c r="C12" i="4"/>
  <c r="C23" i="4"/>
  <c r="B23" i="4" s="1"/>
  <c r="D23" i="4" s="1" a="1"/>
  <c r="D23" i="4" s="1"/>
  <c r="C10" i="5"/>
  <c r="B10" i="5" s="1"/>
  <c r="D10" i="5" s="1" a="1"/>
  <c r="D10" i="5" s="1"/>
  <c r="C31" i="5"/>
  <c r="C9" i="4"/>
  <c r="B9" i="4" s="1"/>
  <c r="D9" i="4" s="1" a="1"/>
  <c r="D9" i="4" s="1"/>
  <c r="C22" i="4"/>
  <c r="B22" i="4" s="1"/>
  <c r="D22" i="4" s="1" a="1"/>
  <c r="D22" i="4" s="1"/>
  <c r="C19" i="4"/>
  <c r="C6" i="4"/>
  <c r="C7" i="4"/>
  <c r="C8" i="4"/>
  <c r="E1" i="4"/>
  <c r="C31" i="4"/>
  <c r="B31" i="4" s="1"/>
  <c r="C18" i="4"/>
  <c r="B18" i="4" s="1"/>
  <c r="C32" i="4"/>
  <c r="C14" i="4"/>
  <c r="B14" i="4" s="1"/>
  <c r="C25" i="4"/>
  <c r="B25" i="4" s="1"/>
  <c r="D25" i="4" s="1" a="1"/>
  <c r="D25" i="4" s="1"/>
  <c r="C17" i="4"/>
  <c r="B17" i="4" s="1"/>
  <c r="C10" i="4"/>
  <c r="B10" i="4" s="1"/>
  <c r="B22" i="14"/>
  <c r="D12" i="13" a="1"/>
  <c r="D12" i="13" s="1"/>
  <c r="B36" i="14"/>
  <c r="B13" i="2"/>
  <c r="B29" i="14"/>
  <c r="B8" i="14"/>
  <c r="I16" i="7"/>
  <c r="J16" i="7" s="1"/>
  <c r="J15" i="7"/>
  <c r="C17" i="5"/>
  <c r="B17" i="5" s="1"/>
  <c r="C36" i="5"/>
  <c r="B36" i="5" s="1"/>
  <c r="D9" i="13" a="1"/>
  <c r="D9" i="13" s="1"/>
  <c r="B33" i="2"/>
  <c r="D33" i="2" s="1" a="1"/>
  <c r="D33" i="2" s="1"/>
  <c r="B35" i="2"/>
  <c r="D35" i="2" s="1" a="1"/>
  <c r="D35" i="2" s="1"/>
  <c r="B32" i="2"/>
  <c r="D32" i="2" s="1" a="1"/>
  <c r="D32" i="2" s="1"/>
  <c r="C10" i="6"/>
  <c r="C27" i="5"/>
  <c r="B27" i="5" s="1"/>
  <c r="C9" i="6"/>
  <c r="B9" i="6" s="1"/>
  <c r="C23" i="5"/>
  <c r="C16" i="6"/>
  <c r="C18" i="6"/>
  <c r="C34" i="6"/>
  <c r="B34" i="6" s="1"/>
  <c r="C14" i="6"/>
  <c r="B14" i="6" s="1"/>
  <c r="C17" i="6"/>
  <c r="C20" i="6"/>
  <c r="B20" i="6" s="1"/>
  <c r="C12" i="6"/>
  <c r="C14" i="5"/>
  <c r="B14" i="5" s="1"/>
  <c r="B34" i="14"/>
  <c r="B35" i="14"/>
  <c r="D29" i="2" a="1"/>
  <c r="D29" i="2" s="1"/>
  <c r="B31" i="2"/>
  <c r="B36" i="2"/>
  <c r="D36" i="2" s="1" a="1"/>
  <c r="D36" i="2" s="1"/>
  <c r="B30" i="2"/>
  <c r="D22" i="5" a="1"/>
  <c r="D22" i="5" s="1"/>
  <c r="C13" i="5"/>
  <c r="B13" i="5" s="1"/>
  <c r="J1" i="5"/>
  <c r="J13" i="8"/>
  <c r="B23" i="14"/>
  <c r="B13" i="14"/>
  <c r="B10" i="14"/>
  <c r="B24" i="14"/>
  <c r="B31" i="14"/>
  <c r="B19" i="14"/>
  <c r="B9" i="14"/>
  <c r="B15" i="14"/>
  <c r="B32" i="14"/>
  <c r="B14" i="14"/>
  <c r="B16" i="14"/>
  <c r="B18" i="13"/>
  <c r="B17" i="13"/>
  <c r="B24" i="13"/>
  <c r="B11" i="13"/>
  <c r="B30" i="13"/>
  <c r="D30" i="13" s="1" a="1"/>
  <c r="D30" i="13" s="1"/>
  <c r="B32" i="13"/>
  <c r="B16" i="13"/>
  <c r="B10" i="13"/>
  <c r="D10" i="13" s="1" a="1"/>
  <c r="D10" i="13" s="1"/>
  <c r="B32" i="12"/>
  <c r="D32" i="12" s="1" a="1"/>
  <c r="D32" i="12" s="1"/>
  <c r="B17" i="12"/>
  <c r="B16" i="12"/>
  <c r="B11" i="12"/>
  <c r="D11" i="12" s="1" a="1"/>
  <c r="D11" i="12" s="1"/>
  <c r="B30" i="12"/>
  <c r="B18" i="12"/>
  <c r="D18" i="12" s="1" a="1"/>
  <c r="D18" i="12" s="1"/>
  <c r="B24" i="12"/>
  <c r="B10" i="12"/>
  <c r="B32" i="11"/>
  <c r="B14" i="11"/>
  <c r="B30" i="11"/>
  <c r="B15" i="11"/>
  <c r="B12" i="11"/>
  <c r="B11" i="11"/>
  <c r="B17" i="11"/>
  <c r="B24" i="11"/>
  <c r="B9" i="11"/>
  <c r="B19" i="11"/>
  <c r="B31" i="11"/>
  <c r="B18" i="11"/>
  <c r="B13" i="11"/>
  <c r="D13" i="11" s="1" a="1"/>
  <c r="D13" i="11" s="1"/>
  <c r="B23" i="11"/>
  <c r="B6" i="11"/>
  <c r="B32" i="10"/>
  <c r="B14" i="10"/>
  <c r="B30" i="10"/>
  <c r="D30" i="10" s="1" a="1"/>
  <c r="D30" i="10" s="1"/>
  <c r="J30" i="10" s="1"/>
  <c r="B15" i="10"/>
  <c r="B12" i="10"/>
  <c r="B11" i="10"/>
  <c r="D11" i="10" s="1" a="1"/>
  <c r="D11" i="10" s="1"/>
  <c r="B17" i="10"/>
  <c r="D17" i="10" s="1" a="1"/>
  <c r="D17" i="10" s="1"/>
  <c r="B24" i="10"/>
  <c r="B9" i="10"/>
  <c r="D9" i="10" s="1" a="1"/>
  <c r="D9" i="10" s="1"/>
  <c r="B19" i="10"/>
  <c r="B31" i="10"/>
  <c r="B18" i="10"/>
  <c r="D18" i="10" s="1" a="1"/>
  <c r="D18" i="10" s="1"/>
  <c r="B13" i="10"/>
  <c r="B23" i="10"/>
  <c r="B6" i="10"/>
  <c r="D6" i="10" s="1" a="1"/>
  <c r="D6" i="10" s="1"/>
  <c r="I6" i="10" s="1"/>
  <c r="B32" i="9"/>
  <c r="B14" i="9"/>
  <c r="D14" i="9" s="1" a="1"/>
  <c r="D14" i="9" s="1"/>
  <c r="B30" i="9"/>
  <c r="D30" i="9" s="1" a="1"/>
  <c r="D30" i="9" s="1"/>
  <c r="B15" i="9"/>
  <c r="B12" i="9"/>
  <c r="D12" i="9" s="1" a="1"/>
  <c r="D12" i="9" s="1"/>
  <c r="B11" i="9"/>
  <c r="B17" i="9"/>
  <c r="B24" i="9"/>
  <c r="B9" i="9"/>
  <c r="D9" i="9" s="1" a="1"/>
  <c r="D9" i="9" s="1"/>
  <c r="B19" i="9"/>
  <c r="D19" i="9" s="1" a="1"/>
  <c r="D19" i="9" s="1"/>
  <c r="B31" i="9"/>
  <c r="B18" i="9"/>
  <c r="B13" i="9"/>
  <c r="D13" i="9" s="1" a="1"/>
  <c r="D13" i="9" s="1"/>
  <c r="B23" i="9"/>
  <c r="D23" i="9" s="1" a="1"/>
  <c r="D23" i="9" s="1"/>
  <c r="B6" i="9"/>
  <c r="D6" i="9" s="1" a="1"/>
  <c r="D6" i="9" s="1"/>
  <c r="I19" i="8"/>
  <c r="J19" i="8" s="1"/>
  <c r="B30" i="8"/>
  <c r="D30" i="8" s="1" a="1"/>
  <c r="D30" i="8" s="1"/>
  <c r="B16" i="8"/>
  <c r="B6" i="8"/>
  <c r="B10" i="8"/>
  <c r="B18" i="8"/>
  <c r="B24" i="8"/>
  <c r="B12" i="8"/>
  <c r="B32" i="8"/>
  <c r="D32" i="8" s="1" a="1"/>
  <c r="D32" i="8" s="1"/>
  <c r="B32" i="7"/>
  <c r="B14" i="7"/>
  <c r="B24" i="7"/>
  <c r="D24" i="7" s="1" a="1"/>
  <c r="D24" i="7" s="1"/>
  <c r="B10" i="7"/>
  <c r="B23" i="7"/>
  <c r="B9" i="7"/>
  <c r="B18" i="2"/>
  <c r="D18" i="2" s="1" a="1"/>
  <c r="D18" i="2" s="1"/>
  <c r="B24" i="2"/>
  <c r="B19" i="2"/>
  <c r="D19" i="2" s="1" a="1"/>
  <c r="D19" i="2" s="1"/>
  <c r="B14" i="2"/>
  <c r="D14" i="2" s="1" a="1"/>
  <c r="D14" i="2" s="1"/>
  <c r="B20" i="2"/>
  <c r="B8" i="2"/>
  <c r="B24" i="6"/>
  <c r="B16" i="4"/>
  <c r="D14" i="6" a="1"/>
  <c r="D14" i="6" s="1"/>
  <c r="B19" i="4"/>
  <c r="B32" i="4"/>
  <c r="D32" i="4" s="1" a="1"/>
  <c r="D32" i="4" s="1"/>
  <c r="B12" i="4"/>
  <c r="D12" i="4" s="1" a="1"/>
  <c r="D12" i="4" s="1"/>
  <c r="B18" i="6"/>
  <c r="B6" i="4"/>
  <c r="C24" i="5"/>
  <c r="C8" i="5"/>
  <c r="C26" i="5"/>
  <c r="C9" i="5"/>
  <c r="C32" i="5"/>
  <c r="B32" i="5" s="1"/>
  <c r="C28" i="5"/>
  <c r="C12" i="5"/>
  <c r="C11" i="5"/>
  <c r="C25" i="5"/>
  <c r="B25" i="5" s="1"/>
  <c r="C29" i="5"/>
  <c r="C16" i="5"/>
  <c r="C19" i="5"/>
  <c r="C20" i="5"/>
  <c r="C21" i="5"/>
  <c r="C34" i="5"/>
  <c r="C33" i="5"/>
  <c r="C30" i="5"/>
  <c r="C15" i="5"/>
  <c r="C18" i="5"/>
  <c r="B18" i="5" s="1"/>
  <c r="E1" i="5"/>
  <c r="C6" i="5"/>
  <c r="C7" i="5"/>
  <c r="J12" i="4" l="1"/>
  <c r="I12" i="4"/>
  <c r="J32" i="4"/>
  <c r="I32" i="4"/>
  <c r="J14" i="6"/>
  <c r="I14" i="6"/>
  <c r="I14" i="2"/>
  <c r="J14" i="2" s="1"/>
  <c r="J19" i="2"/>
  <c r="I19" i="2"/>
  <c r="I18" i="2"/>
  <c r="J18" i="2" s="1"/>
  <c r="J24" i="7"/>
  <c r="I24" i="7"/>
  <c r="J32" i="8"/>
  <c r="I32" i="8"/>
  <c r="J30" i="8"/>
  <c r="I30" i="8"/>
  <c r="J6" i="9"/>
  <c r="I6" i="9"/>
  <c r="J23" i="9"/>
  <c r="I23" i="9"/>
  <c r="J13" i="9"/>
  <c r="I13" i="9"/>
  <c r="J19" i="9"/>
  <c r="I19" i="9"/>
  <c r="J9" i="9"/>
  <c r="I9" i="9"/>
  <c r="J12" i="9"/>
  <c r="I12" i="9"/>
  <c r="J30" i="9"/>
  <c r="I30" i="9"/>
  <c r="J14" i="9"/>
  <c r="I14" i="9"/>
  <c r="J9" i="10"/>
  <c r="I9" i="10"/>
  <c r="J17" i="10"/>
  <c r="I17" i="10"/>
  <c r="J13" i="11"/>
  <c r="I13" i="11"/>
  <c r="J18" i="12"/>
  <c r="I18" i="12"/>
  <c r="J11" i="12"/>
  <c r="I11" i="12"/>
  <c r="J32" i="12"/>
  <c r="I32" i="12"/>
  <c r="J10" i="13"/>
  <c r="I10" i="13"/>
  <c r="J30" i="13"/>
  <c r="I30" i="13"/>
  <c r="J22" i="5"/>
  <c r="I22" i="5"/>
  <c r="I29" i="2"/>
  <c r="J29" i="2" s="1"/>
  <c r="I32" i="2"/>
  <c r="J32" i="2" s="1"/>
  <c r="I35" i="2"/>
  <c r="J35" i="2" s="1"/>
  <c r="J33" i="2"/>
  <c r="I33" i="2"/>
  <c r="J9" i="13"/>
  <c r="I9" i="13"/>
  <c r="J12" i="13"/>
  <c r="I12" i="13"/>
  <c r="J25" i="4"/>
  <c r="I25" i="4"/>
  <c r="J22" i="4"/>
  <c r="I22" i="4"/>
  <c r="J9" i="4"/>
  <c r="I9" i="4"/>
  <c r="J10" i="5"/>
  <c r="I10" i="5"/>
  <c r="J23" i="4"/>
  <c r="I23" i="4"/>
  <c r="J33" i="4"/>
  <c r="I33" i="4"/>
  <c r="J11" i="4"/>
  <c r="I11" i="4"/>
  <c r="J29" i="4"/>
  <c r="I29" i="4"/>
  <c r="J26" i="4"/>
  <c r="I26" i="4"/>
  <c r="I12" i="2"/>
  <c r="J12" i="2" s="1"/>
  <c r="I21" i="2"/>
  <c r="J21" i="2" s="1"/>
  <c r="J12" i="12"/>
  <c r="I12" i="12"/>
  <c r="J29" i="8"/>
  <c r="I29" i="8"/>
  <c r="J19" i="6"/>
  <c r="I19" i="6"/>
  <c r="J8" i="13"/>
  <c r="I8" i="13"/>
  <c r="J26" i="9"/>
  <c r="I26" i="9"/>
  <c r="J22" i="13"/>
  <c r="I22" i="13"/>
  <c r="J33" i="9"/>
  <c r="I33" i="9"/>
  <c r="J25" i="12"/>
  <c r="I25" i="12"/>
  <c r="J29" i="13"/>
  <c r="I29" i="13"/>
  <c r="D9" i="6" a="1"/>
  <c r="D9" i="6" s="1"/>
  <c r="I11" i="10"/>
  <c r="J11" i="10"/>
  <c r="J18" i="10"/>
  <c r="I18" i="10"/>
  <c r="B24" i="5"/>
  <c r="D24" i="5" s="1" a="1"/>
  <c r="D24" i="5" s="1"/>
  <c r="B31" i="5"/>
  <c r="D31" i="5" a="1"/>
  <c r="D31" i="5" s="1"/>
  <c r="I19" i="10"/>
  <c r="J19" i="10"/>
  <c r="J12" i="10"/>
  <c r="I12" i="10"/>
  <c r="B8" i="4"/>
  <c r="D8" i="4" s="1" a="1"/>
  <c r="D8" i="4" s="1"/>
  <c r="B10" i="6"/>
  <c r="B7" i="4"/>
  <c r="I23" i="7"/>
  <c r="J23" i="7" s="1"/>
  <c r="I18" i="8"/>
  <c r="J18" i="8" s="1"/>
  <c r="J6" i="10"/>
  <c r="I36" i="2"/>
  <c r="J36" i="2" s="1"/>
  <c r="B12" i="6"/>
  <c r="D12" i="6" s="1" a="1"/>
  <c r="D12" i="6" s="1"/>
  <c r="B17" i="6"/>
  <c r="B16" i="6"/>
  <c r="D16" i="6" s="1" a="1"/>
  <c r="D16" i="6" s="1"/>
  <c r="B23" i="5"/>
  <c r="J12" i="8"/>
  <c r="B30" i="5"/>
  <c r="B21" i="5"/>
  <c r="B29" i="5"/>
  <c r="D29" i="5" s="1" a="1"/>
  <c r="D29" i="5" s="1"/>
  <c r="B9" i="5"/>
  <c r="B8" i="5"/>
  <c r="D8" i="5" s="1" a="1"/>
  <c r="D8" i="5" s="1"/>
  <c r="B7" i="5"/>
  <c r="B6" i="5"/>
  <c r="B20" i="5"/>
  <c r="B12" i="5"/>
  <c r="D12" i="5" s="1" a="1"/>
  <c r="D12" i="5" s="1"/>
  <c r="B28" i="5"/>
  <c r="B26" i="5"/>
  <c r="D26" i="5" s="1" a="1"/>
  <c r="D26" i="5" s="1"/>
  <c r="B33" i="5"/>
  <c r="D33" i="5" s="1" a="1"/>
  <c r="D33" i="5" s="1"/>
  <c r="B19" i="5"/>
  <c r="B11" i="5"/>
  <c r="D11" i="5" s="1" a="1"/>
  <c r="D11" i="5" s="1"/>
  <c r="B15" i="5"/>
  <c r="D15" i="5" s="1" a="1"/>
  <c r="D15" i="5" s="1"/>
  <c r="B34" i="5"/>
  <c r="B16" i="5"/>
  <c r="J15" i="5" l="1"/>
  <c r="I15" i="5"/>
  <c r="J11" i="5"/>
  <c r="I11" i="5"/>
  <c r="J33" i="5"/>
  <c r="I33" i="5"/>
  <c r="J26" i="5"/>
  <c r="I26" i="5"/>
  <c r="J12" i="5"/>
  <c r="I12" i="5"/>
  <c r="J8" i="5"/>
  <c r="I8" i="5"/>
  <c r="J29" i="5"/>
  <c r="I29" i="5"/>
  <c r="J16" i="6"/>
  <c r="I16" i="6"/>
  <c r="J12" i="6"/>
  <c r="I12" i="6"/>
  <c r="J8" i="4"/>
  <c r="J2" i="4" s="1"/>
  <c r="I8" i="4"/>
  <c r="J31" i="5"/>
  <c r="I31" i="5"/>
  <c r="J24" i="5"/>
  <c r="I24" i="5"/>
  <c r="J9" i="6"/>
  <c r="I9" i="6"/>
  <c r="J2" i="13"/>
  <c r="J2" i="11"/>
  <c r="J2" i="10"/>
  <c r="J2" i="2"/>
  <c r="J3" i="2"/>
  <c r="J2" i="8"/>
  <c r="J2" i="14"/>
  <c r="J2" i="12"/>
  <c r="J2" i="9"/>
  <c r="J2" i="7"/>
  <c r="D3" i="4"/>
  <c r="J2" i="6" l="1"/>
  <c r="J2" i="5"/>
  <c r="J3" i="4"/>
  <c r="D3" i="5"/>
  <c r="J3" i="5" l="1"/>
  <c r="D3" i="6"/>
  <c r="J3" i="6" l="1"/>
  <c r="D3" i="7"/>
  <c r="J3" i="7" l="1"/>
  <c r="D3" i="8"/>
  <c r="J3" i="8" l="1"/>
  <c r="D3" i="9"/>
  <c r="J3" i="9" l="1"/>
  <c r="D3" i="10"/>
  <c r="J3" i="10" l="1"/>
  <c r="D3" i="11"/>
  <c r="J3" i="11" l="1"/>
  <c r="D3" i="12"/>
  <c r="J3" i="12" l="1"/>
  <c r="D3" i="13"/>
  <c r="J3" i="13" l="1"/>
  <c r="D3" i="14"/>
  <c r="J3" i="1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IT-Services Medien Gruppe</author>
  </authors>
  <commentList>
    <comment ref="D1" authorId="0" shapeId="0" xr:uid="{00000000-0006-0000-0000-000001000000}">
      <text>
        <r>
          <rPr>
            <sz val="8"/>
            <color rgb="FF000000"/>
            <rFont val="Tahoma"/>
            <family val="2"/>
          </rPr>
          <t xml:space="preserve">Die mit einem Stern gekennzeichneten Feiertage sind bundesweite Feiertage. Löschen Sie Feiertage, die für Sie nicht gelten, mit der Taste "Entf" aus der Liste. 
</t>
        </r>
        <r>
          <rPr>
            <sz val="8"/>
            <color rgb="FF000000"/>
            <rFont val="Tahoma"/>
            <family val="2"/>
          </rPr>
          <t xml:space="preserve">
</t>
        </r>
        <r>
          <rPr>
            <b/>
            <sz val="8"/>
            <color rgb="FF000000"/>
            <rFont val="Tahoma"/>
            <family val="2"/>
          </rPr>
          <t xml:space="preserve">Für Folgejahre: </t>
        </r>
        <r>
          <rPr>
            <sz val="8"/>
            <color rgb="FF000000"/>
            <rFont val="Tahoma"/>
            <family val="2"/>
          </rPr>
          <t xml:space="preserve">
</t>
        </r>
        <r>
          <rPr>
            <sz val="8"/>
            <color rgb="FF000000"/>
            <rFont val="Tahoma"/>
            <family val="2"/>
          </rPr>
          <t xml:space="preserve">Geben Sie bei variablen Feiertagen (z.B. Ostern) in der Liste das Datum ein, auf das  im betreffenden Jahr der Feiertag fällt. 
</t>
        </r>
      </text>
    </comment>
    <comment ref="B2" authorId="0" shapeId="0" xr:uid="{00000000-0006-0000-0000-000002000000}">
      <text>
        <r>
          <rPr>
            <b/>
            <sz val="8"/>
            <color rgb="FF000000"/>
            <rFont val="Tahoma"/>
            <family val="2"/>
          </rPr>
          <t xml:space="preserve">So verwenden Sie die Arbeitszeitberechnung auch für Folgejahre: 
</t>
        </r>
        <r>
          <rPr>
            <sz val="8"/>
            <color rgb="FF000000"/>
            <rFont val="Tahoma"/>
            <family val="2"/>
          </rPr>
          <t xml:space="preserve">
</t>
        </r>
        <r>
          <rPr>
            <sz val="8"/>
            <color rgb="FF000000"/>
            <rFont val="Tahoma"/>
            <family val="2"/>
          </rPr>
          <t xml:space="preserve">Bevor Sie die Monatsblätter für 2004 ausfüllen, speichern Sie die Datei mit dem Befehl "Datei", "Speichern unter" gleich unter einem neuen Namen. 
</t>
        </r>
        <r>
          <rPr>
            <sz val="8"/>
            <color rgb="FF000000"/>
            <rFont val="Tahoma"/>
            <family val="2"/>
          </rPr>
          <t xml:space="preserve">
</t>
        </r>
        <r>
          <rPr>
            <sz val="8"/>
            <color rgb="FF000000"/>
            <rFont val="Tahoma"/>
            <family val="2"/>
          </rPr>
          <t xml:space="preserve">Nächstes Jahr geben Sie hier die neue Jahreszahl ein: </t>
        </r>
        <r>
          <rPr>
            <b/>
            <sz val="8"/>
            <color rgb="FF000000"/>
            <rFont val="Tahoma"/>
            <family val="2"/>
          </rPr>
          <t>2005</t>
        </r>
        <r>
          <rPr>
            <sz val="8"/>
            <color rgb="FF000000"/>
            <rFont val="Tahoma"/>
            <family val="2"/>
          </rPr>
          <t xml:space="preserve">. Dann aktualisieren sie  rechts in der Liste die Datumsangaben für Feiertage, die 2005 auf einen anderen Tag fallen. 
</t>
        </r>
        <r>
          <rPr>
            <sz val="8"/>
            <color rgb="FF000000"/>
            <rFont val="Tahoma"/>
            <family val="2"/>
          </rPr>
          <t xml:space="preserve">Diese Angaben können Sie auch gleich vor dem Speichern eintragen, sofern Ihnen die Daten der Feiertage schon bekannt sind.  
</t>
        </r>
        <r>
          <rPr>
            <sz val="8"/>
            <color rgb="FF000000"/>
            <rFont val="Tahoma"/>
            <family val="2"/>
          </rPr>
          <t xml:space="preserve">
</t>
        </r>
        <r>
          <rPr>
            <sz val="8"/>
            <color rgb="FF000000"/>
            <rFont val="Tahoma"/>
            <family val="2"/>
          </rPr>
          <t xml:space="preserve">In darauffolgenden Jahren gehen Sie genau so vor. Speichern Sie immer diese Datei für Folgejahre, da hier der Februar 29 Tage hat. Wenn Sie die Jahrestabelle in einem Jahr einsetzen, in dem der Februar nur 28 Tage hat, markieren Sie im Monatsblattregister "Februar" per Klick auf den Zeilenkopf "34" die ganze Zeile und löschen sie mit der Taste "Entf". </t>
        </r>
      </text>
    </comment>
    <comment ref="B3" authorId="0" shapeId="0" xr:uid="{00000000-0006-0000-0000-000003000000}">
      <text>
        <r>
          <rPr>
            <sz val="8"/>
            <color rgb="FF000000"/>
            <rFont val="Tahoma"/>
            <family val="2"/>
          </rPr>
          <t xml:space="preserve">Geben Sie hier die Stunden ein, die Sie gemäß Vertrag täglich arbeiten müssen. Dabei überschreiben Sie die Beispielwerte.
</t>
        </r>
        <r>
          <rPr>
            <sz val="8"/>
            <color rgb="FF000000"/>
            <rFont val="Tahoma"/>
            <family val="2"/>
          </rPr>
          <t xml:space="preserve">
</t>
        </r>
        <r>
          <rPr>
            <b/>
            <sz val="8"/>
            <color rgb="FF000000"/>
            <rFont val="Tahoma"/>
            <family val="2"/>
          </rPr>
          <t xml:space="preserve">Wichtig für Zeiteingaben: </t>
        </r>
        <r>
          <rPr>
            <sz val="8"/>
            <color rgb="FF000000"/>
            <rFont val="Tahoma"/>
            <family val="2"/>
          </rPr>
          <t xml:space="preserve">
</t>
        </r>
        <r>
          <rPr>
            <sz val="8"/>
            <color rgb="FF000000"/>
            <rFont val="Tahoma"/>
            <family val="2"/>
          </rPr>
          <t xml:space="preserve">Tippen Sie nach den Stunden einen Doppelpunkt und geben Sie die Minuten immer zweistellig ein. Denn aus der Eingabe </t>
        </r>
        <r>
          <rPr>
            <b/>
            <sz val="8"/>
            <color rgb="FF000000"/>
            <rFont val="Tahoma"/>
            <family val="2"/>
          </rPr>
          <t>7:3</t>
        </r>
        <r>
          <rPr>
            <sz val="8"/>
            <color rgb="FF000000"/>
            <rFont val="Tahoma"/>
            <family val="2"/>
          </rPr>
          <t xml:space="preserve"> anstelle von </t>
        </r>
        <r>
          <rPr>
            <b/>
            <sz val="8"/>
            <color rgb="FF000000"/>
            <rFont val="Tahoma"/>
            <family val="2"/>
          </rPr>
          <t>7:30</t>
        </r>
        <r>
          <rPr>
            <sz val="8"/>
            <color rgb="FF000000"/>
            <rFont val="Tahoma"/>
            <family val="2"/>
          </rPr>
          <t xml:space="preserve"> würde Excel automatisch "07:03" machen. </t>
        </r>
      </text>
    </comment>
    <comment ref="B4" authorId="0" shapeId="0" xr:uid="{00000000-0006-0000-0000-000004000000}">
      <text>
        <r>
          <rPr>
            <sz val="8"/>
            <color rgb="FF000000"/>
            <rFont val="Tahoma"/>
            <family val="2"/>
          </rPr>
          <t xml:space="preserve">Geben Sie hier die Gesamtlänge der Arbeitspausen pro Tag ein. 
</t>
        </r>
        <r>
          <rPr>
            <sz val="8"/>
            <color rgb="FF000000"/>
            <rFont val="Tahoma"/>
            <family val="2"/>
          </rPr>
          <t xml:space="preserve">Sind Ihre Pausen jeden Tag anders, lassen Sie die Zelle leer.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IT-Services Medien Gruppe</author>
  </authors>
  <commentList>
    <comment ref="D3" authorId="0" shapeId="0" xr:uid="{A14B4739-B487-4F13-9D42-EE219C9C3896}">
      <text>
        <r>
          <rPr>
            <sz val="8"/>
            <color indexed="81"/>
            <rFont val="Tahoma"/>
            <family val="2"/>
          </rPr>
          <t>Ab dem Februar-Blatt erscheint hier automatisch der Übertrag an Überstunden oder Fehlstunden aus dem Vormonat. Er wird auch in Zelle I3 bei der Summe der gesamten Über-/Fehlstunden berücksichtigt.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IT-Services Medien Gruppe</author>
  </authors>
  <commentList>
    <comment ref="D3" authorId="0" shapeId="0" xr:uid="{00000000-0006-0000-0200-000001000000}">
      <text>
        <r>
          <rPr>
            <sz val="8"/>
            <color indexed="81"/>
            <rFont val="Tahoma"/>
            <family val="2"/>
          </rPr>
          <t>Ab dem Februar-Blatt erscheint hier automatisch der Übertrag an Überstunden oder Fehlstunden aus dem Vormonat. Er wird auch in Zelle I3 bei der Summe der gesamten Über-/Fehlstunden berücksichtigt.</t>
        </r>
      </text>
    </comment>
  </commentList>
</comments>
</file>

<file path=xl/sharedStrings.xml><?xml version="1.0" encoding="utf-8"?>
<sst xmlns="http://schemas.openxmlformats.org/spreadsheetml/2006/main" count="379" uniqueCount="69">
  <si>
    <t>Feiertage</t>
  </si>
  <si>
    <t>Jahr</t>
  </si>
  <si>
    <t>*</t>
  </si>
  <si>
    <t>Neujahr</t>
  </si>
  <si>
    <t>bundesweiter Feiertag</t>
  </si>
  <si>
    <t>Arb.-Std./Tag</t>
  </si>
  <si>
    <t>Heilige drei Könige</t>
  </si>
  <si>
    <t>Feiertag in BaWü, Bay, Sa-An</t>
  </si>
  <si>
    <t>Pausenlänge</t>
  </si>
  <si>
    <t>Rosenmontag</t>
  </si>
  <si>
    <t>Beweglicher Feiertag</t>
  </si>
  <si>
    <t>Faschingsdienstag</t>
  </si>
  <si>
    <t>Aschermittwoch</t>
  </si>
  <si>
    <t>Valentinstag</t>
  </si>
  <si>
    <t>Besonderer Tag</t>
  </si>
  <si>
    <t>Frauentag</t>
  </si>
  <si>
    <t>Palmsonntag</t>
  </si>
  <si>
    <t>Gründonnerstag</t>
  </si>
  <si>
    <t>Karfreitag</t>
  </si>
  <si>
    <t>Ostersonntag</t>
  </si>
  <si>
    <t>Ostermontag</t>
  </si>
  <si>
    <t>Walpurgisnacht</t>
  </si>
  <si>
    <t>Tag der Arbeit</t>
  </si>
  <si>
    <t>Christi Himmelfahrt</t>
  </si>
  <si>
    <t>Muttertag</t>
  </si>
  <si>
    <t>Pfingstsonntag</t>
  </si>
  <si>
    <t>Pfingstmontag</t>
  </si>
  <si>
    <t>Fronleichnam</t>
  </si>
  <si>
    <t>Feiertag in BaWü, Bay, Hes, NRW, Rh-Pf, Sa-La</t>
  </si>
  <si>
    <t>Kindertag</t>
  </si>
  <si>
    <t>Mariä Himmelfahrt</t>
  </si>
  <si>
    <t>Feiertag in Bay, Sa-La</t>
  </si>
  <si>
    <t>Tag der Dt. Einheit</t>
  </si>
  <si>
    <t>Erntedankfest</t>
  </si>
  <si>
    <t>Reformationstag</t>
  </si>
  <si>
    <t>Feiertag in Me-Vo, BB, Sa-An, Sa, Thü</t>
  </si>
  <si>
    <t>Allerheiligen</t>
  </si>
  <si>
    <t>Feiertag in Bay, BaWü, Rh-Pf, NRW, Sa-La</t>
  </si>
  <si>
    <t>Allerseelen</t>
  </si>
  <si>
    <t>Martinstag</t>
  </si>
  <si>
    <t>Volkstrauertag</t>
  </si>
  <si>
    <t>Buß- und Bettag</t>
  </si>
  <si>
    <t>Feiertag in Sa</t>
  </si>
  <si>
    <t>Totensonntag</t>
  </si>
  <si>
    <t>1. Advent</t>
  </si>
  <si>
    <t>Nikolaustag</t>
  </si>
  <si>
    <t>2. Advent</t>
  </si>
  <si>
    <t>3. Advent</t>
  </si>
  <si>
    <t>4. Advent</t>
  </si>
  <si>
    <t>Heiligabend</t>
  </si>
  <si>
    <t>1. Weihnachtstag</t>
  </si>
  <si>
    <t>2. Weihnachtstag</t>
  </si>
  <si>
    <t>Silvester</t>
  </si>
  <si>
    <t>Arbeitszeitnachweis</t>
  </si>
  <si>
    <t>Gearbeitete Std. (Monat)</t>
  </si>
  <si>
    <t>Überstd./Fehlstd. (Monat)</t>
  </si>
  <si>
    <t>Übertrag</t>
  </si>
  <si>
    <t>Überstd./Fehlstd. (gesamt)</t>
  </si>
  <si>
    <t>Tag</t>
  </si>
  <si>
    <t>Datum</t>
  </si>
  <si>
    <t>Status</t>
  </si>
  <si>
    <t>Anfang</t>
  </si>
  <si>
    <t>Pause</t>
  </si>
  <si>
    <t>Ende</t>
  </si>
  <si>
    <t>Gearbeitet</t>
  </si>
  <si>
    <t>Tagessoll</t>
  </si>
  <si>
    <t>Differenz</t>
  </si>
  <si>
    <t>Feiertag</t>
  </si>
  <si>
    <t>Wochenende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</si>
</sst>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hh]:mm"/>
    <numFmt numFmtId="165" formatCode="mmmm"/>
    <numFmt numFmtId="166" formatCode="h:mm;@"/>
  </numFmts>
  <fonts count="17" x14ac:knownFonts="1">
    <font>
      <sz val="10"/>
      <name val="Arial"/>
    </font>
    <font>
      <sz val="8"/>
      <color indexed="81"/>
      <name val="Tahoma"/>
      <family val="2"/>
    </font>
    <font>
      <b/>
      <sz val="10"/>
      <name val="Arial"/>
      <family val="2"/>
    </font>
    <font>
      <b/>
      <sz val="12"/>
      <name val="Arial"/>
      <family val="2"/>
    </font>
    <font>
      <b/>
      <i/>
      <sz val="10"/>
      <name val="Arial"/>
      <family val="2"/>
    </font>
    <font>
      <sz val="11"/>
      <name val="Arial"/>
      <family val="2"/>
    </font>
    <font>
      <sz val="14"/>
      <name val="Arial"/>
      <family val="2"/>
    </font>
    <font>
      <sz val="12"/>
      <name val="Arial"/>
      <family val="2"/>
    </font>
    <font>
      <sz val="10"/>
      <name val="Arial"/>
      <family val="2"/>
    </font>
    <font>
      <b/>
      <sz val="18"/>
      <color indexed="9"/>
      <name val="Aharoni"/>
      <charset val="177"/>
    </font>
    <font>
      <b/>
      <i/>
      <sz val="11"/>
      <name val="Arial"/>
      <family val="2"/>
    </font>
    <font>
      <b/>
      <sz val="11"/>
      <name val="Aharoni"/>
      <charset val="177"/>
    </font>
    <font>
      <sz val="16"/>
      <color theme="0"/>
      <name val="Aharoni"/>
      <charset val="177"/>
    </font>
    <font>
      <sz val="10"/>
      <color rgb="FF92D050"/>
      <name val="Arial"/>
      <family val="2"/>
    </font>
    <font>
      <b/>
      <sz val="14"/>
      <color theme="0"/>
      <name val="Aharoni"/>
      <charset val="177"/>
    </font>
    <font>
      <sz val="8"/>
      <color rgb="FF000000"/>
      <name val="Tahoma"/>
      <family val="2"/>
    </font>
    <font>
      <b/>
      <sz val="8"/>
      <color rgb="FF000000"/>
      <name val="Tahoma"/>
      <family val="2"/>
    </font>
  </fonts>
  <fills count="8">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FFFF99"/>
        <bgColor indexed="64"/>
      </patternFill>
    </fill>
    <fill>
      <patternFill patternType="solid">
        <fgColor rgb="FFFFFF00"/>
        <bgColor indexed="64"/>
      </patternFill>
    </fill>
    <fill>
      <patternFill patternType="solid">
        <fgColor rgb="FFFFFFFF"/>
        <bgColor rgb="FF000000"/>
      </patternFill>
    </fill>
    <fill>
      <patternFill patternType="solid">
        <fgColor rgb="FFFFFF99"/>
        <bgColor rgb="FF000000"/>
      </patternFill>
    </fill>
  </fills>
  <borders count="17">
    <border>
      <left/>
      <right/>
      <top/>
      <bottom/>
      <diagonal/>
    </border>
    <border>
      <left style="thin">
        <color indexed="64"/>
      </left>
      <right style="thin">
        <color indexed="64"/>
      </right>
      <top style="thin">
        <color indexed="64"/>
      </top>
      <bottom style="thin">
        <color indexed="64"/>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double">
        <color indexed="64"/>
      </top>
      <bottom style="hair">
        <color indexed="64"/>
      </bottom>
      <diagonal/>
    </border>
    <border>
      <left style="double">
        <color indexed="64"/>
      </left>
      <right style="double">
        <color indexed="64"/>
      </right>
      <top style="hair">
        <color indexed="64"/>
      </top>
      <bottom style="hair">
        <color indexed="64"/>
      </bottom>
      <diagonal/>
    </border>
    <border>
      <left style="double">
        <color indexed="64"/>
      </left>
      <right style="double">
        <color indexed="64"/>
      </right>
      <top style="hair">
        <color indexed="64"/>
      </top>
      <bottom style="double">
        <color indexed="64"/>
      </bottom>
      <diagonal/>
    </border>
    <border>
      <left style="double">
        <color indexed="64"/>
      </left>
      <right style="double">
        <color indexed="64"/>
      </right>
      <top/>
      <bottom style="hair">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hair">
        <color indexed="64"/>
      </bottom>
      <diagonal/>
    </border>
    <border>
      <left style="double">
        <color indexed="64"/>
      </left>
      <right/>
      <top style="double">
        <color indexed="64"/>
      </top>
      <bottom/>
      <diagonal/>
    </border>
  </borders>
  <cellStyleXfs count="1">
    <xf numFmtId="0" fontId="0" fillId="0" borderId="0"/>
  </cellStyleXfs>
  <cellXfs count="89">
    <xf numFmtId="0" fontId="0" fillId="0" borderId="0" xfId="0"/>
    <xf numFmtId="0" fontId="0" fillId="0" borderId="0" xfId="0" applyAlignment="1">
      <alignment horizontal="center"/>
    </xf>
    <xf numFmtId="0" fontId="0" fillId="2" borderId="0" xfId="0" applyFill="1"/>
    <xf numFmtId="0" fontId="0" fillId="2" borderId="0" xfId="0" applyFill="1" applyAlignment="1">
      <alignment horizontal="center"/>
    </xf>
    <xf numFmtId="165" fontId="12" fillId="2" borderId="2" xfId="0" applyNumberFormat="1" applyFont="1" applyFill="1" applyBorder="1"/>
    <xf numFmtId="0" fontId="13" fillId="2" borderId="2" xfId="0" applyFont="1"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7" xfId="0" applyFill="1" applyBorder="1" applyAlignment="1">
      <alignment horizontal="center"/>
    </xf>
    <xf numFmtId="164" fontId="0" fillId="3" borderId="9" xfId="0" applyNumberFormat="1" applyFill="1" applyBorder="1"/>
    <xf numFmtId="164" fontId="5" fillId="3" borderId="9" xfId="0" applyNumberFormat="1" applyFont="1" applyFill="1" applyBorder="1"/>
    <xf numFmtId="0" fontId="4" fillId="3" borderId="9" xfId="0" applyFont="1" applyFill="1" applyBorder="1" applyAlignment="1">
      <alignment horizontal="center" vertical="center"/>
    </xf>
    <xf numFmtId="164" fontId="5" fillId="3" borderId="10" xfId="0" applyNumberFormat="1" applyFont="1" applyFill="1" applyBorder="1"/>
    <xf numFmtId="0" fontId="2" fillId="3" borderId="11" xfId="0" applyFont="1" applyFill="1" applyBorder="1"/>
    <xf numFmtId="0" fontId="2" fillId="3" borderId="12" xfId="0" applyFont="1" applyFill="1" applyBorder="1"/>
    <xf numFmtId="0" fontId="0" fillId="3" borderId="12" xfId="0" applyFill="1" applyBorder="1"/>
    <xf numFmtId="0" fontId="0" fillId="3" borderId="11" xfId="0" applyFill="1" applyBorder="1"/>
    <xf numFmtId="14" fontId="0" fillId="3" borderId="11" xfId="0" applyNumberFormat="1" applyFill="1" applyBorder="1"/>
    <xf numFmtId="14" fontId="0" fillId="3" borderId="12" xfId="0" applyNumberFormat="1" applyFill="1" applyBorder="1"/>
    <xf numFmtId="166" fontId="0" fillId="3" borderId="11" xfId="0" applyNumberFormat="1" applyFill="1" applyBorder="1"/>
    <xf numFmtId="164" fontId="0" fillId="3" borderId="11" xfId="0" applyNumberFormat="1" applyFill="1" applyBorder="1"/>
    <xf numFmtId="164" fontId="0" fillId="3" borderId="12" xfId="0" applyNumberFormat="1" applyFill="1" applyBorder="1"/>
    <xf numFmtId="0" fontId="2" fillId="3" borderId="13" xfId="0" applyFont="1" applyFill="1" applyBorder="1"/>
    <xf numFmtId="14" fontId="0" fillId="3" borderId="13" xfId="0" applyNumberFormat="1" applyFill="1" applyBorder="1"/>
    <xf numFmtId="0" fontId="0" fillId="3" borderId="13" xfId="0" applyFill="1" applyBorder="1"/>
    <xf numFmtId="164" fontId="0" fillId="3" borderId="13" xfId="0" applyNumberFormat="1" applyFill="1" applyBorder="1"/>
    <xf numFmtId="0" fontId="9" fillId="2" borderId="2" xfId="0" applyFont="1" applyFill="1" applyBorder="1" applyAlignment="1">
      <alignment horizontal="center"/>
    </xf>
    <xf numFmtId="0" fontId="0" fillId="2" borderId="4" xfId="0" applyFill="1" applyBorder="1" applyAlignment="1">
      <alignment horizontal="left" vertical="center"/>
    </xf>
    <xf numFmtId="0" fontId="0" fillId="2" borderId="5" xfId="0" applyFill="1" applyBorder="1" applyAlignment="1">
      <alignment horizontal="left" vertical="center"/>
    </xf>
    <xf numFmtId="0" fontId="0" fillId="0" borderId="0" xfId="0" applyAlignment="1">
      <alignment horizontal="left" vertical="center"/>
    </xf>
    <xf numFmtId="0" fontId="11" fillId="3" borderId="14" xfId="0" applyFont="1" applyFill="1" applyBorder="1" applyAlignment="1">
      <alignment horizontal="center" vertical="center"/>
    </xf>
    <xf numFmtId="0" fontId="8" fillId="3" borderId="15" xfId="0" applyFont="1" applyFill="1" applyBorder="1" applyAlignment="1">
      <alignment horizontal="left" vertical="center"/>
    </xf>
    <xf numFmtId="14" fontId="8" fillId="3" borderId="15" xfId="0" applyNumberFormat="1" applyFont="1" applyFill="1" applyBorder="1" applyAlignment="1">
      <alignment horizontal="right" vertical="center"/>
    </xf>
    <xf numFmtId="14" fontId="7" fillId="0" borderId="1" xfId="0" applyNumberFormat="1" applyFont="1" applyBorder="1" applyAlignment="1">
      <alignment horizontal="center"/>
    </xf>
    <xf numFmtId="0" fontId="7" fillId="0" borderId="1" xfId="0" applyFont="1" applyBorder="1" applyAlignment="1">
      <alignment horizontal="center"/>
    </xf>
    <xf numFmtId="0" fontId="0" fillId="0" borderId="1" xfId="0" applyBorder="1" applyAlignment="1">
      <alignment vertical="center" wrapText="1"/>
    </xf>
    <xf numFmtId="165" fontId="12" fillId="2" borderId="2" xfId="0" applyNumberFormat="1" applyFont="1" applyFill="1" applyBorder="1" applyAlignment="1">
      <alignment horizontal="right"/>
    </xf>
    <xf numFmtId="0" fontId="0" fillId="2" borderId="0" xfId="0" applyFill="1" applyAlignment="1">
      <alignment horizontal="right"/>
    </xf>
    <xf numFmtId="0" fontId="11" fillId="3" borderId="14" xfId="0" applyFont="1" applyFill="1" applyBorder="1" applyAlignment="1">
      <alignment horizontal="right" vertical="center"/>
    </xf>
    <xf numFmtId="164" fontId="0" fillId="3" borderId="11" xfId="0" applyNumberFormat="1" applyFill="1" applyBorder="1" applyAlignment="1">
      <alignment horizontal="right"/>
    </xf>
    <xf numFmtId="0" fontId="0" fillId="2" borderId="7" xfId="0" applyFill="1" applyBorder="1" applyAlignment="1">
      <alignment horizontal="right"/>
    </xf>
    <xf numFmtId="0" fontId="0" fillId="0" borderId="0" xfId="0" applyAlignment="1">
      <alignment horizontal="right"/>
    </xf>
    <xf numFmtId="0" fontId="13" fillId="2" borderId="2" xfId="0" applyFont="1" applyFill="1" applyBorder="1" applyAlignment="1">
      <alignment horizontal="right"/>
    </xf>
    <xf numFmtId="0" fontId="9" fillId="2" borderId="2" xfId="0" applyFont="1" applyFill="1" applyBorder="1" applyAlignment="1">
      <alignment horizontal="right"/>
    </xf>
    <xf numFmtId="164" fontId="0" fillId="3" borderId="12" xfId="0" applyNumberFormat="1" applyFill="1" applyBorder="1" applyAlignment="1">
      <alignment horizontal="right"/>
    </xf>
    <xf numFmtId="0" fontId="6" fillId="0" borderId="1" xfId="0" applyFont="1" applyBorder="1"/>
    <xf numFmtId="20" fontId="6" fillId="0" borderId="1" xfId="0" applyNumberFormat="1" applyFont="1" applyBorder="1"/>
    <xf numFmtId="0" fontId="0" fillId="0" borderId="0" xfId="0" applyAlignment="1">
      <alignment vertical="center" wrapText="1"/>
    </xf>
    <xf numFmtId="0" fontId="8" fillId="2" borderId="5" xfId="0" applyFont="1" applyFill="1" applyBorder="1" applyAlignment="1">
      <alignment horizontal="left" vertical="center"/>
    </xf>
    <xf numFmtId="0" fontId="2" fillId="4" borderId="11" xfId="0" applyFont="1" applyFill="1" applyBorder="1"/>
    <xf numFmtId="14" fontId="0" fillId="4" borderId="11" xfId="0" applyNumberFormat="1" applyFill="1" applyBorder="1"/>
    <xf numFmtId="166" fontId="0" fillId="4" borderId="11" xfId="0" applyNumberFormat="1" applyFill="1" applyBorder="1"/>
    <xf numFmtId="164" fontId="0" fillId="4" borderId="13" xfId="0" applyNumberFormat="1" applyFill="1" applyBorder="1"/>
    <xf numFmtId="164" fontId="0" fillId="4" borderId="11" xfId="0" applyNumberFormat="1" applyFill="1" applyBorder="1"/>
    <xf numFmtId="0" fontId="8" fillId="3" borderId="11" xfId="0" applyFont="1" applyFill="1" applyBorder="1"/>
    <xf numFmtId="20" fontId="0" fillId="3" borderId="11" xfId="0" applyNumberFormat="1" applyFill="1" applyBorder="1"/>
    <xf numFmtId="166" fontId="0" fillId="0" borderId="11" xfId="0" applyNumberFormat="1" applyBorder="1"/>
    <xf numFmtId="0" fontId="2" fillId="5" borderId="11" xfId="0" applyFont="1" applyFill="1" applyBorder="1"/>
    <xf numFmtId="20" fontId="0" fillId="3" borderId="12" xfId="0" applyNumberFormat="1" applyFill="1" applyBorder="1"/>
    <xf numFmtId="20" fontId="0" fillId="2" borderId="5" xfId="0" applyNumberFormat="1" applyFill="1" applyBorder="1"/>
    <xf numFmtId="0" fontId="2" fillId="0" borderId="11" xfId="0" applyFont="1" applyBorder="1"/>
    <xf numFmtId="14" fontId="0" fillId="0" borderId="11" xfId="0" applyNumberFormat="1" applyBorder="1"/>
    <xf numFmtId="0" fontId="0" fillId="0" borderId="11" xfId="0" applyBorder="1"/>
    <xf numFmtId="164" fontId="0" fillId="0" borderId="13" xfId="0" applyNumberFormat="1" applyBorder="1"/>
    <xf numFmtId="164" fontId="0" fillId="0" borderId="11" xfId="0" applyNumberFormat="1" applyBorder="1"/>
    <xf numFmtId="0" fontId="8" fillId="4" borderId="11" xfId="0" applyFont="1" applyFill="1" applyBorder="1"/>
    <xf numFmtId="14" fontId="0" fillId="0" borderId="13" xfId="0" applyNumberFormat="1" applyBorder="1"/>
    <xf numFmtId="0" fontId="8" fillId="0" borderId="15" xfId="0" applyFont="1" applyBorder="1" applyAlignment="1">
      <alignment horizontal="left" vertical="center"/>
    </xf>
    <xf numFmtId="14" fontId="8" fillId="0" borderId="15" xfId="0" applyNumberFormat="1" applyFont="1" applyBorder="1" applyAlignment="1">
      <alignment horizontal="right" vertical="center"/>
    </xf>
    <xf numFmtId="0" fontId="2" fillId="0" borderId="13" xfId="0" applyFont="1" applyBorder="1"/>
    <xf numFmtId="164" fontId="8" fillId="6" borderId="11" xfId="0" applyNumberFormat="1" applyFont="1" applyFill="1" applyBorder="1"/>
    <xf numFmtId="14" fontId="8" fillId="0" borderId="11" xfId="0" applyNumberFormat="1" applyFont="1" applyBorder="1"/>
    <xf numFmtId="0" fontId="8" fillId="4" borderId="15" xfId="0" applyFont="1" applyFill="1" applyBorder="1" applyAlignment="1">
      <alignment horizontal="left" vertical="center"/>
    </xf>
    <xf numFmtId="14" fontId="8" fillId="4" borderId="15" xfId="0" applyNumberFormat="1" applyFont="1" applyFill="1" applyBorder="1" applyAlignment="1">
      <alignment horizontal="right" vertical="center"/>
    </xf>
    <xf numFmtId="0" fontId="8" fillId="4" borderId="1" xfId="0" applyFont="1" applyFill="1" applyBorder="1" applyAlignment="1">
      <alignment horizontal="left" vertical="center"/>
    </xf>
    <xf numFmtId="0" fontId="8" fillId="0" borderId="11" xfId="0" applyFont="1" applyBorder="1"/>
    <xf numFmtId="164" fontId="8" fillId="7" borderId="11" xfId="0" applyNumberFormat="1" applyFont="1" applyFill="1" applyBorder="1"/>
    <xf numFmtId="14" fontId="0" fillId="4" borderId="12" xfId="0" applyNumberFormat="1" applyFill="1" applyBorder="1"/>
    <xf numFmtId="0" fontId="3" fillId="0" borderId="1" xfId="0" applyFont="1" applyBorder="1" applyAlignment="1">
      <alignment horizontal="center"/>
    </xf>
    <xf numFmtId="0" fontId="10" fillId="3" borderId="10" xfId="0" applyFont="1" applyFill="1" applyBorder="1" applyAlignment="1">
      <alignment horizontal="left"/>
    </xf>
    <xf numFmtId="0" fontId="10" fillId="3" borderId="9" xfId="0" applyFont="1" applyFill="1" applyBorder="1" applyAlignment="1">
      <alignment horizontal="left"/>
    </xf>
    <xf numFmtId="0" fontId="14" fillId="2" borderId="16" xfId="0" applyFont="1" applyFill="1" applyBorder="1" applyAlignment="1">
      <alignment horizontal="center"/>
    </xf>
    <xf numFmtId="0" fontId="14" fillId="2" borderId="2" xfId="0" applyFont="1" applyFill="1" applyBorder="1" applyAlignment="1">
      <alignment horizontal="center"/>
    </xf>
    <xf numFmtId="0" fontId="10" fillId="3" borderId="10" xfId="0" applyFont="1" applyFill="1" applyBorder="1" applyAlignment="1">
      <alignment horizontal="center"/>
    </xf>
    <xf numFmtId="0" fontId="10" fillId="3" borderId="9" xfId="0" applyFont="1" applyFill="1" applyBorder="1" applyAlignment="1">
      <alignment horizontal="center"/>
    </xf>
  </cellXfs>
  <cellStyles count="1">
    <cellStyle name="Normal" xfId="0" builtinId="0"/>
  </cellStyles>
  <dxfs count="245">
    <dxf>
      <fill>
        <patternFill>
          <bgColor indexed="43"/>
        </patternFill>
      </fill>
    </dxf>
    <dxf>
      <fill>
        <patternFill>
          <bgColor indexed="47"/>
        </patternFill>
      </fill>
    </dxf>
    <dxf>
      <fill>
        <patternFill>
          <bgColor indexed="43"/>
        </patternFill>
      </fill>
    </dxf>
    <dxf>
      <fill>
        <patternFill>
          <bgColor indexed="47"/>
        </patternFill>
      </fill>
    </dxf>
    <dxf>
      <fill>
        <patternFill>
          <bgColor indexed="47"/>
        </patternFill>
      </fill>
    </dxf>
    <dxf>
      <fill>
        <patternFill>
          <bgColor indexed="43"/>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7"/>
        </patternFill>
      </fill>
    </dxf>
    <dxf>
      <fill>
        <patternFill>
          <bgColor indexed="43"/>
        </patternFill>
      </fill>
    </dxf>
    <dxf>
      <fill>
        <patternFill>
          <bgColor indexed="43"/>
        </patternFill>
      </fill>
    </dxf>
    <dxf>
      <fill>
        <patternFill>
          <bgColor indexed="47"/>
        </patternFill>
      </fill>
    </dxf>
    <dxf>
      <fill>
        <patternFill>
          <bgColor indexed="47"/>
        </patternFill>
      </fill>
    </dxf>
    <dxf>
      <fill>
        <patternFill>
          <bgColor indexed="43"/>
        </patternFill>
      </fill>
    </dxf>
    <dxf>
      <fill>
        <patternFill>
          <bgColor indexed="43"/>
        </patternFill>
      </fill>
    </dxf>
    <dxf>
      <fill>
        <patternFill>
          <bgColor indexed="47"/>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3"/>
        </patternFill>
      </fill>
    </dxf>
    <dxf>
      <fill>
        <patternFill>
          <bgColor indexed="43"/>
        </patternFill>
      </fill>
    </dxf>
    <dxf>
      <fill>
        <patternFill>
          <bgColor indexed="47"/>
        </patternFill>
      </fill>
    </dxf>
    <dxf>
      <fill>
        <patternFill>
          <bgColor indexed="47"/>
        </patternFill>
      </fill>
    </dxf>
    <dxf>
      <fill>
        <patternFill>
          <bgColor indexed="47"/>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3"/>
        </patternFill>
      </fill>
    </dxf>
    <dxf>
      <fill>
        <patternFill>
          <bgColor indexed="47"/>
        </patternFill>
      </fill>
    </dxf>
    <dxf>
      <fill>
        <patternFill>
          <bgColor indexed="43"/>
        </patternFill>
      </fill>
    </dxf>
    <dxf>
      <fill>
        <patternFill>
          <bgColor indexed="43"/>
        </patternFill>
      </fill>
    </dxf>
    <dxf>
      <fill>
        <patternFill>
          <bgColor indexed="47"/>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3"/>
        </patternFill>
      </fill>
    </dxf>
    <dxf>
      <fill>
        <patternFill>
          <bgColor indexed="43"/>
        </patternFill>
      </fill>
    </dxf>
    <dxf>
      <fill>
        <patternFill>
          <bgColor indexed="47"/>
        </patternFill>
      </fill>
    </dxf>
    <dxf>
      <fill>
        <patternFill>
          <bgColor indexed="43"/>
        </patternFill>
      </fill>
    </dxf>
    <dxf>
      <fill>
        <patternFill>
          <bgColor indexed="43"/>
        </patternFill>
      </fill>
    </dxf>
    <dxf>
      <fill>
        <patternFill>
          <bgColor indexed="47"/>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3"/>
        </patternFill>
      </fill>
    </dxf>
    <dxf>
      <fill>
        <patternFill>
          <bgColor indexed="47"/>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7"/>
        </patternFill>
      </fill>
    </dxf>
    <dxf>
      <fill>
        <patternFill>
          <bgColor indexed="43"/>
        </patternFill>
      </fill>
    </dxf>
    <dxf>
      <fill>
        <patternFill>
          <bgColor indexed="43"/>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3"/>
        </patternFill>
      </fill>
    </dxf>
    <dxf>
      <fill>
        <patternFill>
          <bgColor indexed="47"/>
        </patternFill>
      </fill>
    </dxf>
    <dxf>
      <fill>
        <patternFill>
          <bgColor indexed="47"/>
        </patternFill>
      </fill>
    </dxf>
    <dxf>
      <fill>
        <patternFill>
          <bgColor indexed="43"/>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7"/>
        </patternFill>
      </fill>
    </dxf>
    <dxf>
      <fill>
        <patternFill>
          <bgColor indexed="43"/>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3"/>
        </patternFill>
      </fill>
    </dxf>
    <dxf>
      <fill>
        <patternFill>
          <bgColor indexed="47"/>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3"/>
        </patternFill>
      </fill>
    </dxf>
    <dxf>
      <fill>
        <patternFill>
          <bgColor indexed="47"/>
        </patternFill>
      </fill>
    </dxf>
    <dxf>
      <fill>
        <patternFill>
          <bgColor indexed="43"/>
        </patternFill>
      </fill>
    </dxf>
    <dxf>
      <fill>
        <patternFill>
          <bgColor indexed="43"/>
        </patternFill>
      </fill>
    </dxf>
    <dxf>
      <fill>
        <patternFill>
          <bgColor indexed="43"/>
        </patternFill>
      </fill>
    </dxf>
    <dxf>
      <fill>
        <patternFill>
          <bgColor indexed="47"/>
        </patternFill>
      </fill>
    </dxf>
    <dxf>
      <fill>
        <patternFill>
          <bgColor indexed="43"/>
        </patternFill>
      </fill>
    </dxf>
    <dxf>
      <fill>
        <patternFill>
          <bgColor indexed="43"/>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7"/>
        </patternFill>
      </fill>
    </dxf>
    <dxf>
      <fill>
        <patternFill>
          <bgColor indexed="43"/>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3"/>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3"/>
        </patternFill>
      </fill>
    </dxf>
    <dxf>
      <fill>
        <patternFill>
          <bgColor indexed="47"/>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7"/>
        </patternFill>
      </fill>
    </dxf>
    <dxf>
      <fill>
        <patternFill>
          <bgColor indexed="43"/>
        </patternFill>
      </fill>
    </dxf>
    <dxf>
      <fill>
        <patternFill>
          <bgColor indexed="43"/>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
      <fill>
        <patternFill>
          <bgColor indexed="43"/>
        </patternFill>
      </fill>
    </dxf>
    <dxf>
      <fill>
        <patternFill>
          <bgColor indexed="47"/>
        </patternFill>
      </fill>
    </dxf>
  </dxfs>
  <tableStyles count="0" defaultTableStyle="TableStyleMedium9" defaultPivotStyle="PivotStyleLight16"/>
  <colors>
    <mruColors>
      <color rgb="FFFF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
  <sheetViews>
    <sheetView topLeftCell="J1" zoomScale="173" workbookViewId="0">
      <selection activeCell="H14" sqref="H14"/>
    </sheetView>
  </sheetViews>
  <sheetFormatPr baseColWidth="10" defaultColWidth="11.5" defaultRowHeight="13" x14ac:dyDescent="0.15"/>
  <cols>
    <col min="1" max="1" width="19.83203125" customWidth="1"/>
    <col min="2" max="2" width="14.83203125" customWidth="1"/>
    <col min="4" max="4" width="15" hidden="1" customWidth="1"/>
    <col min="5" max="5" width="0" hidden="1" customWidth="1"/>
    <col min="6" max="6" width="21.1640625" hidden="1" customWidth="1"/>
    <col min="7" max="7" width="23" hidden="1" customWidth="1"/>
  </cols>
  <sheetData>
    <row r="1" spans="1:8" ht="16" x14ac:dyDescent="0.2">
      <c r="D1" s="82" t="s">
        <v>0</v>
      </c>
      <c r="E1" s="82"/>
      <c r="F1" s="82"/>
      <c r="G1" s="82"/>
    </row>
    <row r="2" spans="1:8" ht="18" x14ac:dyDescent="0.2">
      <c r="A2" s="49" t="s">
        <v>1</v>
      </c>
      <c r="B2" s="49">
        <v>2025</v>
      </c>
      <c r="D2" s="37">
        <v>40908</v>
      </c>
      <c r="E2" s="38" t="s">
        <v>2</v>
      </c>
      <c r="F2" s="39" t="s">
        <v>3</v>
      </c>
      <c r="G2" s="39" t="s">
        <v>4</v>
      </c>
    </row>
    <row r="3" spans="1:8" ht="28" x14ac:dyDescent="0.2">
      <c r="A3" s="49" t="s">
        <v>5</v>
      </c>
      <c r="B3" s="50">
        <v>0.33333333333333331</v>
      </c>
      <c r="D3" s="37">
        <v>40913</v>
      </c>
      <c r="E3" s="38"/>
      <c r="F3" s="39" t="s">
        <v>6</v>
      </c>
      <c r="G3" s="39" t="s">
        <v>7</v>
      </c>
    </row>
    <row r="4" spans="1:8" ht="18" x14ac:dyDescent="0.2">
      <c r="A4" s="49" t="s">
        <v>8</v>
      </c>
      <c r="B4" s="50">
        <v>0</v>
      </c>
      <c r="D4" s="37">
        <v>40949</v>
      </c>
      <c r="E4" s="38"/>
      <c r="F4" s="39" t="s">
        <v>9</v>
      </c>
      <c r="G4" s="39" t="s">
        <v>10</v>
      </c>
    </row>
    <row r="5" spans="1:8" ht="16" x14ac:dyDescent="0.2">
      <c r="D5" s="37">
        <v>40950</v>
      </c>
      <c r="E5" s="38"/>
      <c r="F5" s="39" t="s">
        <v>11</v>
      </c>
      <c r="G5" s="39" t="s">
        <v>10</v>
      </c>
    </row>
    <row r="6" spans="1:8" ht="16" x14ac:dyDescent="0.2">
      <c r="D6" s="37">
        <v>40951</v>
      </c>
      <c r="E6" s="38"/>
      <c r="F6" s="39" t="s">
        <v>12</v>
      </c>
      <c r="G6" s="39" t="s">
        <v>10</v>
      </c>
    </row>
    <row r="7" spans="1:8" ht="16" x14ac:dyDescent="0.2">
      <c r="D7" s="37">
        <v>40952</v>
      </c>
      <c r="E7" s="38"/>
      <c r="F7" s="39" t="s">
        <v>13</v>
      </c>
      <c r="G7" s="39" t="s">
        <v>14</v>
      </c>
      <c r="H7" s="51"/>
    </row>
    <row r="8" spans="1:8" ht="16" x14ac:dyDescent="0.2">
      <c r="D8" s="37">
        <v>40975</v>
      </c>
      <c r="E8" s="38"/>
      <c r="F8" s="39" t="s">
        <v>15</v>
      </c>
      <c r="G8" s="39" t="s">
        <v>14</v>
      </c>
    </row>
    <row r="9" spans="1:8" ht="16" x14ac:dyDescent="0.2">
      <c r="D9" s="37">
        <v>40991</v>
      </c>
      <c r="E9" s="38"/>
      <c r="F9" s="39" t="s">
        <v>16</v>
      </c>
      <c r="G9" s="39" t="s">
        <v>10</v>
      </c>
    </row>
    <row r="10" spans="1:8" ht="16" x14ac:dyDescent="0.2">
      <c r="D10" s="37">
        <v>40995</v>
      </c>
      <c r="E10" s="38"/>
      <c r="F10" s="39" t="s">
        <v>17</v>
      </c>
      <c r="G10" s="39" t="s">
        <v>10</v>
      </c>
    </row>
    <row r="11" spans="1:8" ht="16" x14ac:dyDescent="0.2">
      <c r="D11" s="37">
        <v>40996</v>
      </c>
      <c r="E11" s="38" t="s">
        <v>2</v>
      </c>
      <c r="F11" s="39" t="s">
        <v>18</v>
      </c>
      <c r="G11" s="39" t="s">
        <v>4</v>
      </c>
    </row>
    <row r="12" spans="1:8" ht="16" x14ac:dyDescent="0.2">
      <c r="D12" s="37">
        <v>40998</v>
      </c>
      <c r="E12" s="38" t="s">
        <v>2</v>
      </c>
      <c r="F12" s="39" t="s">
        <v>19</v>
      </c>
      <c r="G12" s="39" t="s">
        <v>4</v>
      </c>
    </row>
    <row r="13" spans="1:8" ht="16" x14ac:dyDescent="0.2">
      <c r="D13" s="37">
        <v>40999</v>
      </c>
      <c r="E13" s="38" t="s">
        <v>2</v>
      </c>
      <c r="F13" s="39" t="s">
        <v>20</v>
      </c>
      <c r="G13" s="39" t="s">
        <v>4</v>
      </c>
    </row>
    <row r="14" spans="1:8" ht="16" x14ac:dyDescent="0.2">
      <c r="D14" s="37">
        <v>41028</v>
      </c>
      <c r="E14" s="38"/>
      <c r="F14" s="39" t="s">
        <v>21</v>
      </c>
      <c r="G14" s="39" t="s">
        <v>14</v>
      </c>
    </row>
    <row r="15" spans="1:8" ht="16" x14ac:dyDescent="0.2">
      <c r="D15" s="37">
        <v>41029</v>
      </c>
      <c r="E15" s="38" t="s">
        <v>2</v>
      </c>
      <c r="F15" s="39" t="s">
        <v>22</v>
      </c>
      <c r="G15" s="39" t="s">
        <v>4</v>
      </c>
    </row>
    <row r="16" spans="1:8" ht="16" x14ac:dyDescent="0.2">
      <c r="D16" s="37">
        <v>41037</v>
      </c>
      <c r="E16" s="38" t="s">
        <v>2</v>
      </c>
      <c r="F16" s="39" t="s">
        <v>23</v>
      </c>
      <c r="G16" s="39" t="s">
        <v>4</v>
      </c>
    </row>
    <row r="17" spans="4:7" ht="16" x14ac:dyDescent="0.2">
      <c r="D17" s="37">
        <v>41040</v>
      </c>
      <c r="E17" s="38"/>
      <c r="F17" s="39" t="s">
        <v>24</v>
      </c>
      <c r="G17" s="39" t="s">
        <v>14</v>
      </c>
    </row>
    <row r="18" spans="4:7" ht="16" x14ac:dyDescent="0.2">
      <c r="D18" s="37">
        <v>41047</v>
      </c>
      <c r="E18" s="38" t="s">
        <v>2</v>
      </c>
      <c r="F18" s="39" t="s">
        <v>25</v>
      </c>
      <c r="G18" s="39" t="s">
        <v>4</v>
      </c>
    </row>
    <row r="19" spans="4:7" ht="16" x14ac:dyDescent="0.2">
      <c r="D19" s="37">
        <v>41048</v>
      </c>
      <c r="E19" s="38" t="s">
        <v>2</v>
      </c>
      <c r="F19" s="39" t="s">
        <v>26</v>
      </c>
      <c r="G19" s="39" t="s">
        <v>4</v>
      </c>
    </row>
    <row r="20" spans="4:7" ht="28" x14ac:dyDescent="0.2">
      <c r="D20" s="37">
        <v>41058</v>
      </c>
      <c r="E20" s="38"/>
      <c r="F20" s="39" t="s">
        <v>27</v>
      </c>
      <c r="G20" s="39" t="s">
        <v>28</v>
      </c>
    </row>
    <row r="21" spans="4:7" ht="16" x14ac:dyDescent="0.2">
      <c r="D21" s="37">
        <v>41060</v>
      </c>
      <c r="E21" s="38"/>
      <c r="F21" s="39" t="s">
        <v>29</v>
      </c>
      <c r="G21" s="39" t="s">
        <v>14</v>
      </c>
    </row>
    <row r="22" spans="4:7" ht="16" x14ac:dyDescent="0.2">
      <c r="D22" s="37">
        <v>41135</v>
      </c>
      <c r="E22" s="38"/>
      <c r="F22" s="39" t="s">
        <v>30</v>
      </c>
      <c r="G22" s="39" t="s">
        <v>31</v>
      </c>
    </row>
    <row r="23" spans="4:7" ht="16" x14ac:dyDescent="0.2">
      <c r="D23" s="37">
        <v>41184</v>
      </c>
      <c r="E23" s="38" t="s">
        <v>2</v>
      </c>
      <c r="F23" s="39" t="s">
        <v>32</v>
      </c>
      <c r="G23" s="39" t="s">
        <v>4</v>
      </c>
    </row>
    <row r="24" spans="4:7" ht="16" x14ac:dyDescent="0.2">
      <c r="D24" s="37">
        <v>41187</v>
      </c>
      <c r="E24" s="38"/>
      <c r="F24" s="39" t="s">
        <v>33</v>
      </c>
      <c r="G24" s="39" t="s">
        <v>14</v>
      </c>
    </row>
    <row r="25" spans="4:7" ht="28" x14ac:dyDescent="0.2">
      <c r="D25" s="37">
        <v>41212</v>
      </c>
      <c r="E25" s="38"/>
      <c r="F25" s="39" t="s">
        <v>34</v>
      </c>
      <c r="G25" s="39" t="s">
        <v>35</v>
      </c>
    </row>
    <row r="26" spans="4:7" ht="28" x14ac:dyDescent="0.2">
      <c r="D26" s="37">
        <v>41213</v>
      </c>
      <c r="E26" s="38"/>
      <c r="F26" s="39" t="s">
        <v>36</v>
      </c>
      <c r="G26" s="39" t="s">
        <v>37</v>
      </c>
    </row>
    <row r="27" spans="4:7" ht="16" x14ac:dyDescent="0.2">
      <c r="D27" s="37">
        <v>41214</v>
      </c>
      <c r="E27" s="38"/>
      <c r="F27" s="39" t="s">
        <v>38</v>
      </c>
      <c r="G27" s="39" t="s">
        <v>14</v>
      </c>
    </row>
    <row r="28" spans="4:7" ht="16" x14ac:dyDescent="0.2">
      <c r="D28" s="37">
        <v>41223</v>
      </c>
      <c r="E28" s="38"/>
      <c r="F28" s="39" t="s">
        <v>39</v>
      </c>
      <c r="G28" s="39" t="s">
        <v>14</v>
      </c>
    </row>
    <row r="29" spans="4:7" ht="16" x14ac:dyDescent="0.2">
      <c r="D29" s="37">
        <v>41229</v>
      </c>
      <c r="E29" s="38"/>
      <c r="F29" s="39" t="s">
        <v>40</v>
      </c>
      <c r="G29" s="39" t="s">
        <v>14</v>
      </c>
    </row>
    <row r="30" spans="4:7" ht="16" x14ac:dyDescent="0.2">
      <c r="D30" s="37">
        <v>41232</v>
      </c>
      <c r="E30" s="38"/>
      <c r="F30" s="39" t="s">
        <v>41</v>
      </c>
      <c r="G30" s="39" t="s">
        <v>42</v>
      </c>
    </row>
    <row r="31" spans="4:7" ht="16" x14ac:dyDescent="0.2">
      <c r="D31" s="37">
        <v>41236</v>
      </c>
      <c r="E31" s="38"/>
      <c r="F31" s="39" t="s">
        <v>43</v>
      </c>
      <c r="G31" s="39" t="s">
        <v>14</v>
      </c>
    </row>
    <row r="32" spans="4:7" ht="16" x14ac:dyDescent="0.2">
      <c r="D32" s="37">
        <v>41243</v>
      </c>
      <c r="E32" s="38"/>
      <c r="F32" s="39" t="s">
        <v>44</v>
      </c>
      <c r="G32" s="39" t="s">
        <v>14</v>
      </c>
    </row>
    <row r="33" spans="4:7" ht="16" x14ac:dyDescent="0.2">
      <c r="D33" s="37">
        <v>41248</v>
      </c>
      <c r="E33" s="38"/>
      <c r="F33" s="39" t="s">
        <v>45</v>
      </c>
      <c r="G33" s="39" t="s">
        <v>14</v>
      </c>
    </row>
    <row r="34" spans="4:7" ht="16" x14ac:dyDescent="0.2">
      <c r="D34" s="37">
        <v>41250</v>
      </c>
      <c r="E34" s="38"/>
      <c r="F34" s="39" t="s">
        <v>46</v>
      </c>
      <c r="G34" s="39" t="s">
        <v>14</v>
      </c>
    </row>
    <row r="35" spans="4:7" ht="16" x14ac:dyDescent="0.2">
      <c r="D35" s="37">
        <v>41257</v>
      </c>
      <c r="E35" s="38"/>
      <c r="F35" s="39" t="s">
        <v>47</v>
      </c>
      <c r="G35" s="39" t="s">
        <v>14</v>
      </c>
    </row>
    <row r="36" spans="4:7" ht="16" x14ac:dyDescent="0.2">
      <c r="D36" s="37">
        <v>41264</v>
      </c>
      <c r="E36" s="38"/>
      <c r="F36" s="39" t="s">
        <v>48</v>
      </c>
      <c r="G36" s="39" t="s">
        <v>14</v>
      </c>
    </row>
    <row r="37" spans="4:7" ht="16" x14ac:dyDescent="0.2">
      <c r="D37" s="37">
        <v>41266</v>
      </c>
      <c r="E37" s="38"/>
      <c r="F37" s="39" t="s">
        <v>49</v>
      </c>
      <c r="G37" s="39" t="s">
        <v>14</v>
      </c>
    </row>
    <row r="38" spans="4:7" ht="16" x14ac:dyDescent="0.2">
      <c r="D38" s="37">
        <v>41267</v>
      </c>
      <c r="E38" s="38" t="s">
        <v>2</v>
      </c>
      <c r="F38" s="39" t="s">
        <v>50</v>
      </c>
      <c r="G38" s="39" t="s">
        <v>4</v>
      </c>
    </row>
    <row r="39" spans="4:7" ht="16" x14ac:dyDescent="0.2">
      <c r="D39" s="37">
        <v>41268</v>
      </c>
      <c r="E39" s="38" t="s">
        <v>2</v>
      </c>
      <c r="F39" s="39" t="s">
        <v>51</v>
      </c>
      <c r="G39" s="39" t="s">
        <v>4</v>
      </c>
    </row>
    <row r="40" spans="4:7" ht="16" x14ac:dyDescent="0.2">
      <c r="D40" s="37">
        <v>41273</v>
      </c>
      <c r="E40" s="38"/>
      <c r="F40" s="39" t="s">
        <v>52</v>
      </c>
      <c r="G40" s="39" t="s">
        <v>14</v>
      </c>
    </row>
  </sheetData>
  <mergeCells count="1">
    <mergeCell ref="D1:G1"/>
  </mergeCells>
  <pageMargins left="0.78740157499999996" right="0.78740157499999996" top="0.984251969" bottom="0.984251969" header="0.4921259845" footer="0.4921259845"/>
  <pageSetup paperSize="9" orientation="portrait" verticalDpi="4294967293"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9"/>
  <sheetViews>
    <sheetView zoomScale="108" workbookViewId="0">
      <selection activeCell="G38" sqref="G38"/>
    </sheetView>
  </sheetViews>
  <sheetFormatPr baseColWidth="10" defaultColWidth="11.5" defaultRowHeight="13" x14ac:dyDescent="0.15"/>
  <cols>
    <col min="1" max="1" width="1.83203125" customWidth="1"/>
    <col min="2" max="2" width="4.5" bestFit="1" customWidth="1"/>
    <col min="3" max="3" width="10.33203125" bestFit="1" customWidth="1"/>
    <col min="4" max="4" width="11.83203125" bestFit="1" customWidth="1"/>
    <col min="5" max="5" width="11.5" bestFit="1" customWidth="1"/>
    <col min="6" max="6" width="9.5" customWidth="1"/>
    <col min="7" max="7" width="8.6640625" customWidth="1"/>
    <col min="8" max="8" width="12.1640625" bestFit="1" customWidth="1"/>
    <col min="9" max="9" width="15.6640625" customWidth="1"/>
    <col min="10" max="10" width="10.5" bestFit="1" customWidth="1"/>
    <col min="11" max="11" width="8.83203125" customWidth="1"/>
  </cols>
  <sheetData>
    <row r="1" spans="1:11" ht="22" customHeight="1" thickTop="1" x14ac:dyDescent="0.25">
      <c r="A1" s="85" t="s">
        <v>53</v>
      </c>
      <c r="B1" s="86"/>
      <c r="C1" s="86"/>
      <c r="D1" s="86"/>
      <c r="E1" s="4">
        <f>DATE(F1,G1,1)</f>
        <v>44196</v>
      </c>
      <c r="F1" s="30">
        <f>Vorgabe!B2</f>
        <v>2025</v>
      </c>
      <c r="G1" s="5">
        <v>1</v>
      </c>
      <c r="H1" s="83" t="s">
        <v>54</v>
      </c>
      <c r="I1" s="83"/>
      <c r="J1" s="16">
        <f>SUM(H6:H36)</f>
        <v>6.2743055555555562</v>
      </c>
      <c r="K1" s="6"/>
    </row>
    <row r="2" spans="1:11" ht="22" customHeight="1" x14ac:dyDescent="0.15">
      <c r="A2" s="7"/>
      <c r="B2" s="2"/>
      <c r="C2" s="2"/>
      <c r="D2" s="2"/>
      <c r="E2" s="2"/>
      <c r="F2" s="2"/>
      <c r="G2" s="2"/>
      <c r="H2" s="84" t="s">
        <v>55</v>
      </c>
      <c r="I2" s="84"/>
      <c r="J2" s="14">
        <f>SUM(J6:J36)</f>
        <v>-5.9027777777777513E-2</v>
      </c>
      <c r="K2" s="8"/>
    </row>
    <row r="3" spans="1:11" ht="22" customHeight="1" x14ac:dyDescent="0.15">
      <c r="A3" s="7"/>
      <c r="B3" s="2"/>
      <c r="C3" s="15" t="s">
        <v>56</v>
      </c>
      <c r="D3" s="13"/>
      <c r="E3" s="2"/>
      <c r="F3" s="2"/>
      <c r="G3" s="2"/>
      <c r="H3" s="84" t="s">
        <v>57</v>
      </c>
      <c r="I3" s="84"/>
      <c r="J3" s="14">
        <f>D3+SUM(J6:J36)</f>
        <v>-5.9027777777777513E-2</v>
      </c>
      <c r="K3" s="8"/>
    </row>
    <row r="4" spans="1:11" ht="14" thickBot="1" x14ac:dyDescent="0.2">
      <c r="A4" s="7"/>
      <c r="B4" s="2"/>
      <c r="C4" s="2"/>
      <c r="D4" s="2"/>
      <c r="E4" s="2"/>
      <c r="F4" s="2"/>
      <c r="G4" s="2"/>
      <c r="H4" s="2"/>
      <c r="I4" s="2"/>
      <c r="J4" s="2"/>
      <c r="K4" s="8"/>
    </row>
    <row r="5" spans="1:11" ht="25" customHeight="1" thickTop="1" thickBot="1" x14ac:dyDescent="0.2">
      <c r="A5" s="7"/>
      <c r="B5" s="34" t="s">
        <v>58</v>
      </c>
      <c r="C5" s="34" t="s">
        <v>59</v>
      </c>
      <c r="D5" s="34" t="s">
        <v>60</v>
      </c>
      <c r="E5" s="34" t="s">
        <v>61</v>
      </c>
      <c r="F5" s="34" t="s">
        <v>62</v>
      </c>
      <c r="G5" s="34" t="s">
        <v>63</v>
      </c>
      <c r="H5" s="34" t="s">
        <v>64</v>
      </c>
      <c r="I5" s="34" t="s">
        <v>65</v>
      </c>
      <c r="J5" s="34" t="s">
        <v>66</v>
      </c>
      <c r="K5" s="8"/>
    </row>
    <row r="6" spans="1:11" s="33" customFormat="1" ht="13.5" customHeight="1" thickTop="1" x14ac:dyDescent="0.15">
      <c r="A6" s="31"/>
      <c r="B6" s="76" t="str">
        <f>TEXT(C6,"TTT")</f>
        <v>Wed</v>
      </c>
      <c r="C6" s="77">
        <f t="shared" ref="C6:C36" si="0">DATE($F$1,$G$1,ROW()-5)</f>
        <v>44196</v>
      </c>
      <c r="D6" s="78" t="s">
        <v>67</v>
      </c>
      <c r="E6" s="55"/>
      <c r="F6" s="56"/>
      <c r="G6" s="57"/>
      <c r="H6" s="57"/>
      <c r="I6" s="57"/>
      <c r="J6" s="57"/>
      <c r="K6" s="32"/>
    </row>
    <row r="7" spans="1:11" x14ac:dyDescent="0.15">
      <c r="A7" s="7"/>
      <c r="B7" s="26" t="str">
        <f t="shared" ref="B7:B36" si="1">TEXT(C7,"TTT")</f>
        <v>Thu</v>
      </c>
      <c r="C7" s="27">
        <f t="shared" si="0"/>
        <v>44197</v>
      </c>
      <c r="D7" s="28"/>
      <c r="E7" s="23"/>
      <c r="F7" s="29"/>
      <c r="G7" s="24"/>
      <c r="H7" s="24">
        <f t="shared" ref="H7:H8" si="2">IF(E7="",0,IF(G7&gt;E7,G7-E7-F7,1+G7-E7-F7))</f>
        <v>0</v>
      </c>
      <c r="I7" s="24">
        <f>IF(D7="Fehlzeit",Vorgabe!$B$3,IF(D7="",Vorgabe!$B$3,))</f>
        <v>0.33333333333333331</v>
      </c>
      <c r="J7" s="24">
        <f t="shared" ref="J7:J8" si="3">IF(D7="Fehlzeit",H7-I7,IF(E7="",0,IF(H7&lt;&gt;0,H7-I7,)))</f>
        <v>0</v>
      </c>
      <c r="K7" s="8"/>
    </row>
    <row r="8" spans="1:11" x14ac:dyDescent="0.15">
      <c r="A8" s="7"/>
      <c r="B8" s="17" t="str">
        <f t="shared" si="1"/>
        <v>Fri</v>
      </c>
      <c r="C8" s="21">
        <f t="shared" si="0"/>
        <v>44198</v>
      </c>
      <c r="D8" s="28"/>
      <c r="E8" s="23"/>
      <c r="F8" s="29"/>
      <c r="G8" s="24"/>
      <c r="H8" s="24">
        <f t="shared" si="2"/>
        <v>0</v>
      </c>
      <c r="I8" s="24">
        <f>IF(D8="Fehlzeit",Vorgabe!$B$3,IF(D8="",Vorgabe!$B$3,))</f>
        <v>0.33333333333333331</v>
      </c>
      <c r="J8" s="24">
        <f t="shared" si="3"/>
        <v>0</v>
      </c>
      <c r="K8" s="8"/>
    </row>
    <row r="9" spans="1:11" x14ac:dyDescent="0.15">
      <c r="A9" s="7"/>
      <c r="B9" s="17" t="str">
        <f t="shared" si="1"/>
        <v>Sat</v>
      </c>
      <c r="C9" s="21">
        <f t="shared" si="0"/>
        <v>44199</v>
      </c>
      <c r="D9" s="69" t="s">
        <v>68</v>
      </c>
      <c r="E9" s="56"/>
      <c r="F9" s="56"/>
      <c r="G9" s="56"/>
      <c r="H9" s="57"/>
      <c r="I9" s="57"/>
      <c r="J9" s="57"/>
      <c r="K9" s="8"/>
    </row>
    <row r="10" spans="1:11" x14ac:dyDescent="0.15">
      <c r="A10" s="7"/>
      <c r="B10" s="53" t="str">
        <f t="shared" si="1"/>
        <v>Sun</v>
      </c>
      <c r="C10" s="54">
        <f t="shared" si="0"/>
        <v>44200</v>
      </c>
      <c r="D10" s="69" t="s">
        <v>68</v>
      </c>
      <c r="E10" s="56"/>
      <c r="F10" s="56"/>
      <c r="G10" s="56"/>
      <c r="H10" s="57"/>
      <c r="I10" s="57"/>
      <c r="J10" s="57"/>
      <c r="K10" s="8"/>
    </row>
    <row r="11" spans="1:11" x14ac:dyDescent="0.15">
      <c r="A11" s="7"/>
      <c r="B11" s="17" t="str">
        <f t="shared" si="1"/>
        <v>Mon</v>
      </c>
      <c r="C11" s="21">
        <f t="shared" si="0"/>
        <v>44201</v>
      </c>
      <c r="D11" s="78" t="s">
        <v>67</v>
      </c>
      <c r="E11" s="55"/>
      <c r="F11" s="56"/>
      <c r="G11" s="57"/>
      <c r="H11" s="57"/>
      <c r="I11" s="57"/>
      <c r="J11" s="57"/>
      <c r="K11" s="8"/>
    </row>
    <row r="12" spans="1:11" x14ac:dyDescent="0.15">
      <c r="A12" s="7"/>
      <c r="B12" s="17" t="str">
        <f t="shared" si="1"/>
        <v>Tue</v>
      </c>
      <c r="C12" s="21">
        <f t="shared" si="0"/>
        <v>44202</v>
      </c>
      <c r="D12" s="20" t="str">
        <f t="array" ref="D12">IF(OR(EXACT(C12,Vorgabe!$D$2:'Vorgabe'!$D$51)),"Feiertag",IF(B12="Sa","Wochenende",IF(B12="So","Wochenende","")))</f>
        <v/>
      </c>
      <c r="E12" s="60">
        <v>0.33333333333333331</v>
      </c>
      <c r="F12" s="29">
        <v>4.1666666666666664E-2</v>
      </c>
      <c r="G12" s="24">
        <v>0.70833333333333337</v>
      </c>
      <c r="H12" s="24">
        <f t="shared" ref="H12:H15" si="4">IF(E12="",0,IF(G12&gt;E12,G12-E12-F12,1+G12-E12-F12))</f>
        <v>0.33333333333333337</v>
      </c>
      <c r="I12" s="24">
        <f>IF(D12="Fehlzeit",Vorgabe!$B$3,IF(D12="",Vorgabe!$B$3,))</f>
        <v>0.33333333333333331</v>
      </c>
      <c r="J12" s="24">
        <f t="shared" ref="J12:J15" si="5">IF(D12="Fehlzeit",H12-I12,IF(E12="",0,IF(H12&lt;&gt;0,H12-I12,)))</f>
        <v>5.5511151231257827E-17</v>
      </c>
      <c r="K12" s="8"/>
    </row>
    <row r="13" spans="1:11" x14ac:dyDescent="0.15">
      <c r="A13" s="7"/>
      <c r="B13" s="64" t="str">
        <f t="shared" si="1"/>
        <v>Wed</v>
      </c>
      <c r="C13" s="65">
        <f t="shared" si="0"/>
        <v>44203</v>
      </c>
      <c r="D13" s="66"/>
      <c r="E13" s="60">
        <v>0.33333333333333331</v>
      </c>
      <c r="F13" s="67">
        <v>4.1666666666666664E-2</v>
      </c>
      <c r="G13" s="68">
        <v>0.75</v>
      </c>
      <c r="H13" s="24">
        <f t="shared" si="4"/>
        <v>0.375</v>
      </c>
      <c r="I13" s="24">
        <f>IF(D13="Fehlzeit",Vorgabe!$B$3,IF(D13="",Vorgabe!$B$3,))</f>
        <v>0.33333333333333331</v>
      </c>
      <c r="J13" s="24">
        <f t="shared" si="5"/>
        <v>4.1666666666666685E-2</v>
      </c>
      <c r="K13" s="8"/>
    </row>
    <row r="14" spans="1:11" x14ac:dyDescent="0.15">
      <c r="A14" s="7"/>
      <c r="B14" s="17" t="str">
        <f t="shared" si="1"/>
        <v>Thu</v>
      </c>
      <c r="C14" s="21">
        <f t="shared" si="0"/>
        <v>44204</v>
      </c>
      <c r="D14" s="20" t="str">
        <f t="array" ref="D14">IF(OR(EXACT(C14,Vorgabe!$D$2:'Vorgabe'!$D$51)),"Feiertag",IF(B14="Sa","Wochenende",IF(B14="So","Wochenende","")))</f>
        <v/>
      </c>
      <c r="E14" s="23">
        <v>0.33333333333333331</v>
      </c>
      <c r="F14" s="29">
        <v>4.1666666666666664E-2</v>
      </c>
      <c r="G14" s="24">
        <v>0.72916666666666663</v>
      </c>
      <c r="H14" s="24">
        <f t="shared" si="4"/>
        <v>0.35416666666666663</v>
      </c>
      <c r="I14" s="24">
        <f>IF(D14="Fehlzeit",Vorgabe!$B$3,IF(D14="",Vorgabe!$B$3,))</f>
        <v>0.33333333333333331</v>
      </c>
      <c r="J14" s="24">
        <f t="shared" si="5"/>
        <v>2.0833333333333315E-2</v>
      </c>
      <c r="K14" s="8"/>
    </row>
    <row r="15" spans="1:11" x14ac:dyDescent="0.15">
      <c r="A15" s="7"/>
      <c r="B15" s="17" t="str">
        <f t="shared" si="1"/>
        <v>Fri</v>
      </c>
      <c r="C15" s="21">
        <f t="shared" si="0"/>
        <v>44205</v>
      </c>
      <c r="D15" s="20" t="str">
        <f t="array" ref="D15">IF(OR(EXACT(C15,Vorgabe!$D$2:'Vorgabe'!$D$51)),"Feiertag",IF(B15="Sa","Wochenende",IF(B15="So","Wochenende","")))</f>
        <v/>
      </c>
      <c r="E15" s="23">
        <v>0.33333333333333331</v>
      </c>
      <c r="F15" s="29">
        <v>4.1666666666666664E-2</v>
      </c>
      <c r="G15" s="24">
        <v>0.66666666666666663</v>
      </c>
      <c r="H15" s="24">
        <f t="shared" si="4"/>
        <v>0.29166666666666663</v>
      </c>
      <c r="I15" s="24">
        <f>IF(D15="Fehlzeit",Vorgabe!$B$3,IF(D15="",Vorgabe!$B$3,))</f>
        <v>0.33333333333333331</v>
      </c>
      <c r="J15" s="24">
        <f t="shared" si="5"/>
        <v>-4.1666666666666685E-2</v>
      </c>
      <c r="K15" s="8"/>
    </row>
    <row r="16" spans="1:11" x14ac:dyDescent="0.15">
      <c r="A16" s="7"/>
      <c r="B16" s="17" t="str">
        <f t="shared" si="1"/>
        <v>Sat</v>
      </c>
      <c r="C16" s="21">
        <f t="shared" si="0"/>
        <v>44206</v>
      </c>
      <c r="D16" s="69" t="s">
        <v>68</v>
      </c>
      <c r="E16" s="56"/>
      <c r="F16" s="56"/>
      <c r="G16" s="56"/>
      <c r="H16" s="57"/>
      <c r="I16" s="57"/>
      <c r="J16" s="57"/>
      <c r="K16" s="8"/>
    </row>
    <row r="17" spans="1:11" x14ac:dyDescent="0.15">
      <c r="A17" s="7"/>
      <c r="B17" s="17" t="str">
        <f t="shared" si="1"/>
        <v>Sun</v>
      </c>
      <c r="C17" s="21">
        <f t="shared" si="0"/>
        <v>44207</v>
      </c>
      <c r="D17" s="69" t="s">
        <v>68</v>
      </c>
      <c r="E17" s="56"/>
      <c r="F17" s="56"/>
      <c r="G17" s="56"/>
      <c r="H17" s="57"/>
      <c r="I17" s="57"/>
      <c r="J17" s="57"/>
      <c r="K17" s="8"/>
    </row>
    <row r="18" spans="1:11" x14ac:dyDescent="0.15">
      <c r="A18" s="7"/>
      <c r="B18" s="17" t="str">
        <f t="shared" si="1"/>
        <v>Mon</v>
      </c>
      <c r="C18" s="21">
        <f t="shared" si="0"/>
        <v>44208</v>
      </c>
      <c r="D18" s="20" t="str">
        <f t="array" ref="D18">IF(OR(EXACT(C18,Vorgabe!$D$2:'Vorgabe'!$D$51)),"Feiertag",IF(B18="Sa","Wochenende",IF(B18="So","Wochenende","")))</f>
        <v/>
      </c>
      <c r="E18" s="23">
        <v>0.33333333333333331</v>
      </c>
      <c r="F18" s="29">
        <v>4.1666666666666664E-2</v>
      </c>
      <c r="G18" s="24">
        <v>0.74305555555555558</v>
      </c>
      <c r="H18" s="24">
        <f t="shared" ref="H18:H22" si="6">IF(E18="",0,IF(G18&gt;E18,G18-E18-F18,1+G18-E18-F18))</f>
        <v>0.36805555555555558</v>
      </c>
      <c r="I18" s="24">
        <f>IF(D18="Fehlzeit",Vorgabe!$B$3,IF(D18="",Vorgabe!$B$3,))</f>
        <v>0.33333333333333331</v>
      </c>
      <c r="J18" s="24">
        <f t="shared" ref="J18:J22" si="7">IF(D18="Fehlzeit",H18-I18,IF(E18="",0,IF(H18&lt;&gt;0,H18-I18,)))</f>
        <v>3.4722222222222265E-2</v>
      </c>
      <c r="K18" s="8"/>
    </row>
    <row r="19" spans="1:11" x14ac:dyDescent="0.15">
      <c r="A19" s="7"/>
      <c r="B19" s="17" t="str">
        <f t="shared" si="1"/>
        <v>Tue</v>
      </c>
      <c r="C19" s="21">
        <f t="shared" si="0"/>
        <v>44209</v>
      </c>
      <c r="D19" s="20" t="str">
        <f t="array" ref="D19">IF(OR(EXACT(C19,Vorgabe!$D$2:'Vorgabe'!$D$51)),"Feiertag",IF(B19="Sa","Wochenende",IF(B19="So","Wochenende","")))</f>
        <v/>
      </c>
      <c r="E19" s="23">
        <v>0.33333333333333331</v>
      </c>
      <c r="F19" s="29">
        <v>4.1666666666666664E-2</v>
      </c>
      <c r="G19" s="24">
        <v>0.66666666666666663</v>
      </c>
      <c r="H19" s="24">
        <f t="shared" si="6"/>
        <v>0.29166666666666663</v>
      </c>
      <c r="I19" s="24">
        <f>IF(D19="Fehlzeit",Vorgabe!$B$3,IF(D19="",Vorgabe!$B$3,))</f>
        <v>0.33333333333333331</v>
      </c>
      <c r="J19" s="24">
        <f t="shared" si="7"/>
        <v>-4.1666666666666685E-2</v>
      </c>
      <c r="K19" s="8"/>
    </row>
    <row r="20" spans="1:11" x14ac:dyDescent="0.15">
      <c r="A20" s="7"/>
      <c r="B20" s="64" t="str">
        <f t="shared" si="1"/>
        <v>Wed</v>
      </c>
      <c r="C20" s="65">
        <f t="shared" si="0"/>
        <v>44210</v>
      </c>
      <c r="D20" s="66"/>
      <c r="E20" s="60">
        <v>0.33333333333333331</v>
      </c>
      <c r="F20" s="67">
        <v>4.1666666666666664E-2</v>
      </c>
      <c r="G20" s="68">
        <v>0.70833333333333337</v>
      </c>
      <c r="H20" s="24">
        <f t="shared" si="6"/>
        <v>0.33333333333333337</v>
      </c>
      <c r="I20" s="24">
        <f>IF(D20="Fehlzeit",Vorgabe!$B$3,IF(D20="",Vorgabe!$B$3,))</f>
        <v>0.33333333333333331</v>
      </c>
      <c r="J20" s="24">
        <f t="shared" si="7"/>
        <v>5.5511151231257827E-17</v>
      </c>
      <c r="K20" s="8"/>
    </row>
    <row r="21" spans="1:11" x14ac:dyDescent="0.15">
      <c r="A21" s="7"/>
      <c r="B21" s="64" t="str">
        <f t="shared" si="1"/>
        <v>Thu</v>
      </c>
      <c r="C21" s="65">
        <f t="shared" si="0"/>
        <v>44211</v>
      </c>
      <c r="D21" s="66" t="str">
        <f t="array" ref="D21">IF(OR(EXACT(C21,Vorgabe!$D$2:'Vorgabe'!$D$51)),"Feiertag",IF(B21="Sa","Wochenende",IF(B21="So","Wochenende","")))</f>
        <v/>
      </c>
      <c r="E21" s="23">
        <v>0.33333333333333331</v>
      </c>
      <c r="F21" s="29">
        <v>4.1666666666666664E-2</v>
      </c>
      <c r="G21" s="24">
        <v>0.72916666666666663</v>
      </c>
      <c r="H21" s="24">
        <f t="shared" si="6"/>
        <v>0.35416666666666663</v>
      </c>
      <c r="I21" s="24">
        <f>IF(D21="Fehlzeit",Vorgabe!$B$3,IF(D21="",Vorgabe!$B$3,))</f>
        <v>0.33333333333333331</v>
      </c>
      <c r="J21" s="24">
        <f t="shared" si="7"/>
        <v>2.0833333333333315E-2</v>
      </c>
      <c r="K21" s="8"/>
    </row>
    <row r="22" spans="1:11" x14ac:dyDescent="0.15">
      <c r="A22" s="7"/>
      <c r="B22" s="17" t="str">
        <f t="shared" si="1"/>
        <v>Fri</v>
      </c>
      <c r="C22" s="21">
        <f t="shared" si="0"/>
        <v>44212</v>
      </c>
      <c r="D22" s="20" t="str">
        <f t="array" ref="D22">IF(OR(EXACT(C22,Vorgabe!$D$2:'Vorgabe'!$D$51)),"Feiertag",IF(B22="Sa","Wochenende",IF(B22="So","Wochenende","")))</f>
        <v/>
      </c>
      <c r="E22" s="23">
        <v>0.33333333333333331</v>
      </c>
      <c r="F22" s="29">
        <v>4.1666666666666664E-2</v>
      </c>
      <c r="G22" s="24">
        <v>0.70833333333333337</v>
      </c>
      <c r="H22" s="24">
        <f t="shared" si="6"/>
        <v>0.33333333333333337</v>
      </c>
      <c r="I22" s="24">
        <f>IF(D22="Fehlzeit",Vorgabe!$B$3,IF(D22="",Vorgabe!$B$3,))</f>
        <v>0.33333333333333331</v>
      </c>
      <c r="J22" s="24">
        <f t="shared" si="7"/>
        <v>5.5511151231257827E-17</v>
      </c>
      <c r="K22" s="8"/>
    </row>
    <row r="23" spans="1:11" x14ac:dyDescent="0.15">
      <c r="A23" s="7"/>
      <c r="B23" s="17" t="str">
        <f t="shared" si="1"/>
        <v>Sat</v>
      </c>
      <c r="C23" s="21">
        <f t="shared" si="0"/>
        <v>44213</v>
      </c>
      <c r="D23" s="69" t="s">
        <v>68</v>
      </c>
      <c r="E23" s="56"/>
      <c r="F23" s="56"/>
      <c r="G23" s="56"/>
      <c r="H23" s="57"/>
      <c r="I23" s="57"/>
      <c r="J23" s="57"/>
      <c r="K23" s="8"/>
    </row>
    <row r="24" spans="1:11" x14ac:dyDescent="0.15">
      <c r="A24" s="7"/>
      <c r="B24" s="17" t="str">
        <f t="shared" si="1"/>
        <v>Sun</v>
      </c>
      <c r="C24" s="21">
        <f t="shared" si="0"/>
        <v>44214</v>
      </c>
      <c r="D24" s="69" t="s">
        <v>68</v>
      </c>
      <c r="E24" s="56"/>
      <c r="F24" s="56"/>
      <c r="G24" s="56"/>
      <c r="H24" s="57"/>
      <c r="I24" s="57"/>
      <c r="J24" s="57"/>
      <c r="K24" s="8"/>
    </row>
    <row r="25" spans="1:11" x14ac:dyDescent="0.15">
      <c r="A25" s="7"/>
      <c r="B25" s="17" t="str">
        <f t="shared" si="1"/>
        <v>Mon</v>
      </c>
      <c r="C25" s="21">
        <f t="shared" si="0"/>
        <v>44215</v>
      </c>
      <c r="D25" s="20" t="str">
        <f t="array" ref="D25">IF(OR(EXACT(C25,Vorgabe!$D$2:'Vorgabe'!$D$51)),"Feiertag",IF(B25="Sa","Wochenende",IF(B25="So","Wochenende","")))</f>
        <v/>
      </c>
      <c r="E25" s="23">
        <v>0.33333333333333331</v>
      </c>
      <c r="F25" s="29">
        <v>4.1666666666666664E-2</v>
      </c>
      <c r="G25" s="24">
        <v>0.73958333333333337</v>
      </c>
      <c r="H25" s="24">
        <f t="shared" ref="H25:H29" si="8">IF(E25="",0,IF(G25&gt;E25,G25-E25-F25,1+G25-E25-F25))</f>
        <v>0.36458333333333337</v>
      </c>
      <c r="I25" s="24">
        <f>IF(D25="Fehlzeit",Vorgabe!$B$3,IF(D25="",Vorgabe!$B$3,))</f>
        <v>0.33333333333333331</v>
      </c>
      <c r="J25" s="24">
        <f t="shared" ref="J25:J29" si="9">IF(D25="Fehlzeit",H25-I25,IF(E25="",0,IF(H25&lt;&gt;0,H25-I25,)))</f>
        <v>3.1250000000000056E-2</v>
      </c>
      <c r="K25" s="8"/>
    </row>
    <row r="26" spans="1:11" x14ac:dyDescent="0.15">
      <c r="A26" s="7"/>
      <c r="B26" s="17" t="str">
        <f t="shared" si="1"/>
        <v>Tue</v>
      </c>
      <c r="C26" s="21">
        <f t="shared" si="0"/>
        <v>44216</v>
      </c>
      <c r="D26" s="20" t="str">
        <f t="array" ref="D26">IF(OR(EXACT(C26,Vorgabe!$D$2:'Vorgabe'!$D$51)),"Feiertag",IF(B26="Sa","Wochenende",IF(B26="So","Wochenende","")))</f>
        <v/>
      </c>
      <c r="E26" s="23">
        <v>0.33333333333333331</v>
      </c>
      <c r="F26" s="29">
        <v>4.1666666666666664E-2</v>
      </c>
      <c r="G26" s="24">
        <v>0.69791666666666663</v>
      </c>
      <c r="H26" s="24">
        <f t="shared" si="8"/>
        <v>0.32291666666666663</v>
      </c>
      <c r="I26" s="24">
        <f>IF(D26="Fehlzeit",Vorgabe!$B$3,IF(D26="",Vorgabe!$B$3,))</f>
        <v>0.33333333333333331</v>
      </c>
      <c r="J26" s="24">
        <f t="shared" si="9"/>
        <v>-1.0416666666666685E-2</v>
      </c>
      <c r="K26" s="8"/>
    </row>
    <row r="27" spans="1:11" x14ac:dyDescent="0.15">
      <c r="A27" s="7"/>
      <c r="B27" s="64" t="str">
        <f t="shared" si="1"/>
        <v>Wed</v>
      </c>
      <c r="C27" s="65">
        <f t="shared" si="0"/>
        <v>44217</v>
      </c>
      <c r="D27" s="66"/>
      <c r="E27" s="60">
        <v>0.33333333333333331</v>
      </c>
      <c r="F27" s="67">
        <v>4.1666666666666664E-2</v>
      </c>
      <c r="G27" s="68">
        <v>0.66666666666666663</v>
      </c>
      <c r="H27" s="24">
        <f t="shared" si="8"/>
        <v>0.29166666666666663</v>
      </c>
      <c r="I27" s="24">
        <f>IF(D27="Fehlzeit",Vorgabe!$B$3,IF(D27="",Vorgabe!$B$3,))</f>
        <v>0.33333333333333331</v>
      </c>
      <c r="J27" s="24">
        <f t="shared" si="9"/>
        <v>-4.1666666666666685E-2</v>
      </c>
      <c r="K27" s="8"/>
    </row>
    <row r="28" spans="1:11" x14ac:dyDescent="0.15">
      <c r="A28" s="7"/>
      <c r="B28" s="17" t="str">
        <f t="shared" si="1"/>
        <v>Thu</v>
      </c>
      <c r="C28" s="21">
        <f t="shared" si="0"/>
        <v>44218</v>
      </c>
      <c r="D28" s="20" t="str">
        <f t="array" ref="D28">IF(OR(EXACT(C28,Vorgabe!$D$2:'Vorgabe'!$D$51)),"Feiertag",IF(B28="Sa","Wochenende",IF(B28="So","Wochenende","")))</f>
        <v/>
      </c>
      <c r="E28" s="23">
        <v>0.33333333333333331</v>
      </c>
      <c r="F28" s="29">
        <v>4.1666666666666664E-2</v>
      </c>
      <c r="G28" s="24">
        <v>0.65625</v>
      </c>
      <c r="H28" s="24">
        <f t="shared" si="8"/>
        <v>0.28125</v>
      </c>
      <c r="I28" s="24">
        <f>IF(D28="Fehlzeit",Vorgabe!$B$3,IF(D28="",Vorgabe!$B$3,))</f>
        <v>0.33333333333333331</v>
      </c>
      <c r="J28" s="24">
        <f t="shared" si="9"/>
        <v>-5.2083333333333315E-2</v>
      </c>
      <c r="K28" s="8"/>
    </row>
    <row r="29" spans="1:11" x14ac:dyDescent="0.15">
      <c r="A29" s="7"/>
      <c r="B29" s="17" t="str">
        <f t="shared" si="1"/>
        <v>Fri</v>
      </c>
      <c r="C29" s="21">
        <f t="shared" si="0"/>
        <v>44219</v>
      </c>
      <c r="D29" s="20" t="str">
        <f t="array" ref="D29">IF(OR(EXACT(C29,Vorgabe!$D$2:'Vorgabe'!$D$51)),"Feiertag",IF(B29="Sa","Wochenende",IF(B29="So","Wochenende","")))</f>
        <v/>
      </c>
      <c r="E29" s="23">
        <v>0.33333333333333331</v>
      </c>
      <c r="F29" s="29">
        <v>4.1666666666666664E-2</v>
      </c>
      <c r="G29" s="24">
        <v>0.66666666666666663</v>
      </c>
      <c r="H29" s="24">
        <f t="shared" si="8"/>
        <v>0.29166666666666663</v>
      </c>
      <c r="I29" s="24">
        <f>IF(D29="Fehlzeit",Vorgabe!$B$3,IF(D29="",Vorgabe!$B$3,))</f>
        <v>0.33333333333333331</v>
      </c>
      <c r="J29" s="24">
        <f t="shared" si="9"/>
        <v>-4.1666666666666685E-2</v>
      </c>
      <c r="K29" s="8"/>
    </row>
    <row r="30" spans="1:11" x14ac:dyDescent="0.15">
      <c r="A30" s="7"/>
      <c r="B30" s="17" t="str">
        <f t="shared" si="1"/>
        <v>Sat</v>
      </c>
      <c r="C30" s="21">
        <f t="shared" si="0"/>
        <v>44220</v>
      </c>
      <c r="D30" s="69" t="s">
        <v>68</v>
      </c>
      <c r="E30" s="56"/>
      <c r="F30" s="56"/>
      <c r="G30" s="56"/>
      <c r="H30" s="57"/>
      <c r="I30" s="57"/>
      <c r="J30" s="57"/>
      <c r="K30" s="8"/>
    </row>
    <row r="31" spans="1:11" x14ac:dyDescent="0.15">
      <c r="A31" s="7"/>
      <c r="B31" s="17" t="str">
        <f t="shared" si="1"/>
        <v>Sun</v>
      </c>
      <c r="C31" s="21">
        <f t="shared" si="0"/>
        <v>44221</v>
      </c>
      <c r="D31" s="69" t="s">
        <v>68</v>
      </c>
      <c r="E31" s="56"/>
      <c r="F31" s="56"/>
      <c r="G31" s="56"/>
      <c r="H31" s="57"/>
      <c r="I31" s="57"/>
      <c r="J31" s="57"/>
      <c r="K31" s="8"/>
    </row>
    <row r="32" spans="1:11" x14ac:dyDescent="0.15">
      <c r="A32" s="7"/>
      <c r="B32" s="17" t="str">
        <f t="shared" si="1"/>
        <v>Mon</v>
      </c>
      <c r="C32" s="21">
        <f t="shared" si="0"/>
        <v>44222</v>
      </c>
      <c r="D32" s="20" t="str">
        <f t="array" ref="D32">IF(OR(EXACT(C32,Vorgabe!$D$2:'Vorgabe'!$D$51)),"Feiertag",IF(B32="Sa","Wochenende",IF(B32="So","Wochenende","")))</f>
        <v/>
      </c>
      <c r="E32" s="23">
        <v>0.33333333333333331</v>
      </c>
      <c r="F32" s="29">
        <v>4.1666666666666664E-2</v>
      </c>
      <c r="G32" s="24">
        <v>0.70833333333333337</v>
      </c>
      <c r="H32" s="24">
        <f t="shared" ref="H32:H35" si="10">IF(E32="",0,IF(G32&gt;E32,G32-E32-F32,1+G32-E32-F32))</f>
        <v>0.33333333333333337</v>
      </c>
      <c r="I32" s="24">
        <f>IF(D32="Fehlzeit",Vorgabe!$B$3,IF(D32="",Vorgabe!$B$3,))</f>
        <v>0.33333333333333331</v>
      </c>
      <c r="J32" s="24">
        <f t="shared" ref="J32:J35" si="11">IF(D32="Fehlzeit",H32-I32,IF(E32="",0,IF(H32&lt;&gt;0,H32-I32,)))</f>
        <v>5.5511151231257827E-17</v>
      </c>
      <c r="K32" s="8"/>
    </row>
    <row r="33" spans="1:11" x14ac:dyDescent="0.15">
      <c r="A33" s="7"/>
      <c r="B33" s="17" t="str">
        <f t="shared" si="1"/>
        <v>Tue</v>
      </c>
      <c r="C33" s="21">
        <f t="shared" si="0"/>
        <v>44223</v>
      </c>
      <c r="D33" s="20" t="str">
        <f t="array" ref="D33">IF(OR(EXACT(C33,Vorgabe!$D$2:'Vorgabe'!$D$51)),"Feiertag",IF(B33="Sa","Wochenende",IF(B33="So","Wochenende","")))</f>
        <v/>
      </c>
      <c r="E33" s="60">
        <v>0.33333333333333331</v>
      </c>
      <c r="F33" s="29">
        <v>4.1666666666666664E-2</v>
      </c>
      <c r="G33" s="24">
        <v>0.72916666666666663</v>
      </c>
      <c r="H33" s="24">
        <f t="shared" si="10"/>
        <v>0.35416666666666663</v>
      </c>
      <c r="I33" s="24">
        <f>IF(D33="Fehlzeit",Vorgabe!$B$3,IF(D33="",Vorgabe!$B$3,))</f>
        <v>0.33333333333333331</v>
      </c>
      <c r="J33" s="24">
        <f t="shared" si="11"/>
        <v>2.0833333333333315E-2</v>
      </c>
      <c r="K33" s="8"/>
    </row>
    <row r="34" spans="1:11" x14ac:dyDescent="0.15">
      <c r="A34" s="7"/>
      <c r="B34" s="64" t="str">
        <f t="shared" si="1"/>
        <v>Wed</v>
      </c>
      <c r="C34" s="65">
        <f t="shared" si="0"/>
        <v>44224</v>
      </c>
      <c r="D34" s="65"/>
      <c r="E34" s="60">
        <v>0.33333333333333331</v>
      </c>
      <c r="F34" s="67">
        <v>4.1666666666666664E-2</v>
      </c>
      <c r="G34" s="68">
        <v>0.70833333333333337</v>
      </c>
      <c r="H34" s="24">
        <f t="shared" si="10"/>
        <v>0.33333333333333337</v>
      </c>
      <c r="I34" s="24">
        <f>IF(D34="Fehlzeit",Vorgabe!$B$3,IF(D34="",Vorgabe!$B$3,))</f>
        <v>0.33333333333333331</v>
      </c>
      <c r="J34" s="24">
        <f t="shared" si="11"/>
        <v>5.5511151231257827E-17</v>
      </c>
      <c r="K34" s="8"/>
    </row>
    <row r="35" spans="1:11" x14ac:dyDescent="0.15">
      <c r="A35" s="7"/>
      <c r="B35" s="17" t="str">
        <f t="shared" si="1"/>
        <v>Thu</v>
      </c>
      <c r="C35" s="21">
        <f t="shared" si="0"/>
        <v>44225</v>
      </c>
      <c r="D35" s="20" t="str">
        <f t="array" ref="D35">IF(OR(EXACT(C35,Vorgabe!$D$2:'Vorgabe'!$D$51)),"Feiertag",IF(B35="Sa","Wochenende",IF(B35="So","Wochenende","")))</f>
        <v/>
      </c>
      <c r="E35" s="23">
        <v>0.33333333333333331</v>
      </c>
      <c r="F35" s="29">
        <v>4.1666666666666664E-2</v>
      </c>
      <c r="G35" s="24">
        <v>0.75</v>
      </c>
      <c r="H35" s="24">
        <f t="shared" si="10"/>
        <v>0.375</v>
      </c>
      <c r="I35" s="24">
        <f>IF(D35="Fehlzeit",Vorgabe!$B$3,IF(D35="",Vorgabe!$B$3,))</f>
        <v>0.33333333333333331</v>
      </c>
      <c r="J35" s="24">
        <f t="shared" si="11"/>
        <v>4.1666666666666685E-2</v>
      </c>
      <c r="K35" s="8"/>
    </row>
    <row r="36" spans="1:11" ht="14" thickBot="1" x14ac:dyDescent="0.2">
      <c r="A36" s="7"/>
      <c r="B36" s="18" t="str">
        <f t="shared" si="1"/>
        <v>Fri</v>
      </c>
      <c r="C36" s="22">
        <f t="shared" si="0"/>
        <v>44226</v>
      </c>
      <c r="D36" s="19" t="str">
        <f t="array" ref="D36">IF(OR(EXACT(C36,Vorgabe!$D$2:'Vorgabe'!$D$51)),"Feiertag",IF(B36="Sa","Wochenende",IF(B36="So","Wochenende","")))</f>
        <v/>
      </c>
      <c r="E36" s="23">
        <v>0.33333333333333331</v>
      </c>
      <c r="F36" s="29">
        <v>4.1666666666666664E-2</v>
      </c>
      <c r="G36" s="24">
        <v>0.66666666666666663</v>
      </c>
      <c r="H36" s="24">
        <f t="shared" ref="H36" si="12">IF(E36="",0,IF(G36&gt;E36,G36-E36-F36,1+G36-E36-F36))</f>
        <v>0.29166666666666663</v>
      </c>
      <c r="I36" s="24">
        <f>IF(D36="Fehlzeit",Vorgabe!$B$3,IF(D36="",Vorgabe!$B$3,))</f>
        <v>0.33333333333333331</v>
      </c>
      <c r="J36" s="24">
        <f t="shared" ref="J36" si="13">IF(D36="Fehlzeit",H36-I36,IF(E36="",0,IF(H36&lt;&gt;0,H36-I36,)))</f>
        <v>-4.1666666666666685E-2</v>
      </c>
      <c r="K36" s="8"/>
    </row>
    <row r="37" spans="1:11" ht="14" thickTop="1" x14ac:dyDescent="0.15">
      <c r="A37" s="7"/>
      <c r="B37" s="2"/>
      <c r="C37" s="2"/>
      <c r="D37" s="2"/>
      <c r="E37" s="2"/>
      <c r="F37" s="2"/>
      <c r="G37" s="2"/>
      <c r="H37" s="2"/>
      <c r="I37" s="2"/>
      <c r="J37" s="2"/>
      <c r="K37" s="8"/>
    </row>
    <row r="38" spans="1:11" ht="14" thickBot="1" x14ac:dyDescent="0.2">
      <c r="A38" s="9"/>
      <c r="B38" s="10"/>
      <c r="C38" s="10"/>
      <c r="D38" s="10"/>
      <c r="E38" s="10"/>
      <c r="F38" s="10"/>
      <c r="G38" s="10"/>
      <c r="H38" s="10"/>
      <c r="I38" s="10"/>
      <c r="J38" s="10"/>
      <c r="K38" s="11"/>
    </row>
    <row r="39" spans="1:11" ht="14" thickTop="1" x14ac:dyDescent="0.15"/>
  </sheetData>
  <mergeCells count="4">
    <mergeCell ref="H1:I1"/>
    <mergeCell ref="H2:I2"/>
    <mergeCell ref="H3:I3"/>
    <mergeCell ref="A1:D1"/>
  </mergeCells>
  <conditionalFormatting sqref="B6:J36">
    <cfRule type="expression" dxfId="244" priority="1" stopIfTrue="1">
      <formula>OR($D6="Krank",$D6="Fehlzeit")</formula>
    </cfRule>
    <cfRule type="expression" dxfId="243" priority="2" stopIfTrue="1">
      <formula>OR($D6="Wochenende",$D6="Feiertag")</formula>
    </cfRule>
  </conditionalFormatting>
  <printOptions gridLines="1"/>
  <pageMargins left="0.59055118110236227" right="0.23622047244094491" top="0.47244094488188981" bottom="0.11811023622047245" header="0.23622047244094491" footer="0.19685039370078741"/>
  <pageSetup paperSize="9" orientation="portrait" verticalDpi="4294967293"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6"/>
  <sheetViews>
    <sheetView tabSelected="1" topLeftCell="A2" zoomScale="125" workbookViewId="0">
      <selection activeCell="G17" sqref="G17"/>
    </sheetView>
  </sheetViews>
  <sheetFormatPr baseColWidth="10" defaultColWidth="11.5" defaultRowHeight="13" x14ac:dyDescent="0.15"/>
  <cols>
    <col min="1" max="1" width="2" customWidth="1"/>
    <col min="2" max="2" width="5.5" bestFit="1" customWidth="1"/>
    <col min="3" max="3" width="10.33203125" bestFit="1" customWidth="1"/>
    <col min="4" max="4" width="12" bestFit="1" customWidth="1"/>
    <col min="5" max="5" width="12.83203125" bestFit="1" customWidth="1"/>
    <col min="6" max="6" width="9.6640625" bestFit="1" customWidth="1"/>
    <col min="7" max="7" width="6" bestFit="1" customWidth="1"/>
    <col min="8" max="8" width="12.83203125" customWidth="1"/>
    <col min="9" max="9" width="14.5" customWidth="1"/>
    <col min="10" max="10" width="10.5" bestFit="1" customWidth="1"/>
    <col min="11" max="11" width="6.5" customWidth="1"/>
  </cols>
  <sheetData>
    <row r="1" spans="1:11" ht="22" customHeight="1" thickTop="1" x14ac:dyDescent="0.25">
      <c r="A1" s="85" t="s">
        <v>53</v>
      </c>
      <c r="B1" s="86"/>
      <c r="C1" s="86"/>
      <c r="D1" s="86"/>
      <c r="E1" s="4">
        <f>DATE(F1,G1,1)</f>
        <v>44227</v>
      </c>
      <c r="F1" s="30">
        <f>Vorgabe!B2</f>
        <v>2025</v>
      </c>
      <c r="G1" s="5">
        <v>2</v>
      </c>
      <c r="H1" s="83" t="s">
        <v>54</v>
      </c>
      <c r="I1" s="83"/>
      <c r="J1" s="16">
        <f>SUM(H6:H33)</f>
        <v>2.3993055555555558</v>
      </c>
      <c r="K1" s="6"/>
    </row>
    <row r="2" spans="1:11" ht="22" customHeight="1" x14ac:dyDescent="0.15">
      <c r="A2" s="7"/>
      <c r="B2" s="2"/>
      <c r="C2" s="2"/>
      <c r="D2" s="2"/>
      <c r="E2" s="2"/>
      <c r="F2" s="2"/>
      <c r="G2" s="2"/>
      <c r="H2" s="84" t="s">
        <v>55</v>
      </c>
      <c r="I2" s="84"/>
      <c r="J2" s="14">
        <f>SUM(J6:J35)</f>
        <v>6.5972222222222487E-2</v>
      </c>
      <c r="K2" s="8"/>
    </row>
    <row r="3" spans="1:11" ht="22" customHeight="1" x14ac:dyDescent="0.15">
      <c r="A3" s="7"/>
      <c r="B3" s="2"/>
      <c r="C3" s="15" t="s">
        <v>56</v>
      </c>
      <c r="D3" s="13" t="e">
        <f ca="1">INDIRECT(TEXT(E1-1,"MMMM")&amp;"!J3")</f>
        <v>#REF!</v>
      </c>
      <c r="E3" s="2"/>
      <c r="F3" s="2"/>
      <c r="G3" s="2"/>
      <c r="H3" s="84" t="s">
        <v>57</v>
      </c>
      <c r="I3" s="84"/>
      <c r="J3" s="14" t="e">
        <f ca="1">D3+SUM(J6:J33)</f>
        <v>#REF!</v>
      </c>
      <c r="K3" s="8"/>
    </row>
    <row r="4" spans="1:11" ht="14" thickBot="1" x14ac:dyDescent="0.2">
      <c r="A4" s="7"/>
      <c r="B4" s="2"/>
      <c r="C4" s="2"/>
      <c r="D4" s="2"/>
      <c r="E4" s="2"/>
      <c r="F4" s="2"/>
      <c r="G4" s="2"/>
      <c r="H4" s="2"/>
      <c r="I4" s="2"/>
      <c r="J4" s="2"/>
      <c r="K4" s="8"/>
    </row>
    <row r="5" spans="1:11" ht="25" customHeight="1" thickTop="1" thickBot="1" x14ac:dyDescent="0.2">
      <c r="A5" s="7"/>
      <c r="B5" s="34" t="s">
        <v>58</v>
      </c>
      <c r="C5" s="34" t="s">
        <v>59</v>
      </c>
      <c r="D5" s="34" t="s">
        <v>60</v>
      </c>
      <c r="E5" s="34" t="s">
        <v>61</v>
      </c>
      <c r="F5" s="34" t="s">
        <v>62</v>
      </c>
      <c r="G5" s="34" t="s">
        <v>63</v>
      </c>
      <c r="H5" s="34" t="s">
        <v>64</v>
      </c>
      <c r="I5" s="34" t="s">
        <v>65</v>
      </c>
      <c r="J5" s="34" t="s">
        <v>66</v>
      </c>
      <c r="K5" s="8"/>
    </row>
    <row r="6" spans="1:11" s="33" customFormat="1" ht="13.5" customHeight="1" thickTop="1" x14ac:dyDescent="0.15">
      <c r="A6" s="31"/>
      <c r="B6" s="35" t="str">
        <f>TEXT(C6,"TTT")</f>
        <v>Sat</v>
      </c>
      <c r="C6" s="36">
        <f t="shared" ref="C6:C33" si="0">DATE($F$1,$G$1,ROW()-5)</f>
        <v>44227</v>
      </c>
      <c r="D6" s="69" t="s">
        <v>68</v>
      </c>
      <c r="E6" s="56"/>
      <c r="F6" s="56"/>
      <c r="G6" s="56"/>
      <c r="H6" s="57"/>
      <c r="I6" s="57"/>
      <c r="J6" s="57"/>
      <c r="K6" s="32"/>
    </row>
    <row r="7" spans="1:11" x14ac:dyDescent="0.15">
      <c r="A7" s="7"/>
      <c r="B7" s="26" t="str">
        <f t="shared" ref="B7:B33" si="1">TEXT(C7,"TTT")</f>
        <v>Sun</v>
      </c>
      <c r="C7" s="27">
        <f t="shared" si="0"/>
        <v>44228</v>
      </c>
      <c r="D7" s="69" t="s">
        <v>68</v>
      </c>
      <c r="E7" s="56"/>
      <c r="F7" s="56"/>
      <c r="G7" s="56"/>
      <c r="H7" s="57"/>
      <c r="I7" s="57"/>
      <c r="J7" s="57"/>
      <c r="K7" s="8"/>
    </row>
    <row r="8" spans="1:11" x14ac:dyDescent="0.15">
      <c r="A8" s="7"/>
      <c r="B8" s="17" t="str">
        <f t="shared" si="1"/>
        <v>Mon</v>
      </c>
      <c r="C8" s="21">
        <f t="shared" si="0"/>
        <v>44229</v>
      </c>
      <c r="D8" s="20" t="str">
        <f t="array" ref="D8">IF(OR(EXACT(C8,Vorgabe!$D$2:'Vorgabe'!$D$51)),"Feiertag",IF(B8="Sa","Wochenende",IF(B8="So","Wochenende","")))</f>
        <v/>
      </c>
      <c r="E8" s="29">
        <v>0.33333333333333331</v>
      </c>
      <c r="F8" s="29">
        <v>4.1666666666666664E-2</v>
      </c>
      <c r="G8" s="29">
        <v>0.70833333333333337</v>
      </c>
      <c r="H8" s="24">
        <f t="shared" ref="H8:H11" si="2">IF(E8="",0,IF(G8&gt;E8,G8-E8-F8,1+G8-E8-F8))</f>
        <v>0.33333333333333337</v>
      </c>
      <c r="I8" s="24">
        <f>IF(D8="Fehlzeit",Vorgabe!$B$3,IF(D8="",Vorgabe!$B$3,))</f>
        <v>0.33333333333333331</v>
      </c>
      <c r="J8" s="24">
        <f t="shared" ref="J8:J11" si="3">IF(D8="Fehlzeit",H8-I8,IF(E8="",0,IF(H8&lt;&gt;0,H8-I8,)))</f>
        <v>5.5511151231257827E-17</v>
      </c>
      <c r="K8" s="8"/>
    </row>
    <row r="9" spans="1:11" x14ac:dyDescent="0.15">
      <c r="A9" s="7"/>
      <c r="B9" s="17" t="str">
        <f t="shared" si="1"/>
        <v>Tue</v>
      </c>
      <c r="C9" s="21">
        <f t="shared" si="0"/>
        <v>44230</v>
      </c>
      <c r="D9" s="20" t="str">
        <f t="array" ref="D9">IF(OR(EXACT(C9,Vorgabe!$D$2:'Vorgabe'!$D$51)),"Feiertag",IF(B9="Sa","Wochenende",IF(B9="So","Wochenende","")))</f>
        <v/>
      </c>
      <c r="E9" s="29">
        <v>0.33333333333333331</v>
      </c>
      <c r="F9" s="29">
        <v>4.1666666666666664E-2</v>
      </c>
      <c r="G9" s="29">
        <v>0.75</v>
      </c>
      <c r="H9" s="24">
        <f t="shared" si="2"/>
        <v>0.375</v>
      </c>
      <c r="I9" s="24">
        <f>IF(D9="Fehlzeit",Vorgabe!$B$3,IF(D9="",Vorgabe!$B$3,))</f>
        <v>0.33333333333333331</v>
      </c>
      <c r="J9" s="24">
        <f t="shared" si="3"/>
        <v>4.1666666666666685E-2</v>
      </c>
      <c r="K9" s="8"/>
    </row>
    <row r="10" spans="1:11" x14ac:dyDescent="0.15">
      <c r="A10" s="7"/>
      <c r="B10" s="64" t="str">
        <f t="shared" si="1"/>
        <v>Wed</v>
      </c>
      <c r="C10" s="65">
        <f t="shared" si="0"/>
        <v>44231</v>
      </c>
      <c r="D10" s="66"/>
      <c r="E10" s="23">
        <v>0.33333333333333331</v>
      </c>
      <c r="F10" s="29">
        <v>4.1666666666666664E-2</v>
      </c>
      <c r="G10" s="24">
        <v>0.73958333333333337</v>
      </c>
      <c r="H10" s="24">
        <f t="shared" si="2"/>
        <v>0.36458333333333337</v>
      </c>
      <c r="I10" s="24">
        <f>IF(D10="Fehlzeit",Vorgabe!$B$3,IF(D10="",Vorgabe!$B$3,))</f>
        <v>0.33333333333333331</v>
      </c>
      <c r="J10" s="24">
        <f t="shared" si="3"/>
        <v>3.1250000000000056E-2</v>
      </c>
      <c r="K10" s="8"/>
    </row>
    <row r="11" spans="1:11" x14ac:dyDescent="0.15">
      <c r="A11" s="7"/>
      <c r="B11" s="17" t="str">
        <f t="shared" si="1"/>
        <v>Thu</v>
      </c>
      <c r="C11" s="21">
        <f t="shared" si="0"/>
        <v>44232</v>
      </c>
      <c r="D11" s="20" t="str">
        <f t="array" ref="D11">IF(OR(EXACT(C11,Vorgabe!$D$2:'Vorgabe'!$D$51)),"Feiertag",IF(B11="Sa","Wochenende",IF(B11="So","Wochenende","")))</f>
        <v/>
      </c>
      <c r="E11" s="23">
        <v>0.33333333333333331</v>
      </c>
      <c r="F11" s="29">
        <v>4.1666666666666664E-2</v>
      </c>
      <c r="G11" s="24">
        <v>0.6875</v>
      </c>
      <c r="H11" s="24">
        <f t="shared" si="2"/>
        <v>0.3125</v>
      </c>
      <c r="I11" s="24">
        <f>IF(D11="Fehlzeit",Vorgabe!$B$3,IF(D11="",Vorgabe!$B$3,))</f>
        <v>0.33333333333333331</v>
      </c>
      <c r="J11" s="24">
        <f t="shared" si="3"/>
        <v>-2.0833333333333315E-2</v>
      </c>
      <c r="K11" s="8"/>
    </row>
    <row r="12" spans="1:11" x14ac:dyDescent="0.15">
      <c r="A12" s="7"/>
      <c r="B12" s="17" t="str">
        <f t="shared" si="1"/>
        <v>Fri</v>
      </c>
      <c r="C12" s="21">
        <f t="shared" si="0"/>
        <v>44233</v>
      </c>
      <c r="D12" s="20" t="str">
        <f t="array" ref="D12">IF(OR(EXACT(C12,Vorgabe!$D$2:'Vorgabe'!$D$51)),"Feiertag",IF(B12="Sa","Wochenende",IF(B12="So","Wochenende","")))</f>
        <v/>
      </c>
      <c r="E12" s="23">
        <v>0.33333333333333331</v>
      </c>
      <c r="F12" s="29">
        <v>4.1666666666666664E-2</v>
      </c>
      <c r="G12" s="24">
        <v>0.6875</v>
      </c>
      <c r="H12" s="24">
        <f t="shared" ref="H12" si="4">IF(E12="",0,IF(G12&gt;E12,G12-E12-F12,1+G12-E12-F12))</f>
        <v>0.3125</v>
      </c>
      <c r="I12" s="24">
        <f>IF(D12="Fehlzeit",Vorgabe!$B$3,IF(D12="",Vorgabe!$B$3,))</f>
        <v>0.33333333333333331</v>
      </c>
      <c r="J12" s="24">
        <f t="shared" ref="J12" si="5">IF(D12="Fehlzeit",H12-I12,IF(E12="",0,IF(H12&lt;&gt;0,H12-I12,)))</f>
        <v>-2.0833333333333315E-2</v>
      </c>
      <c r="K12" s="8"/>
    </row>
    <row r="13" spans="1:11" x14ac:dyDescent="0.15">
      <c r="A13" s="7"/>
      <c r="B13" s="17" t="str">
        <f t="shared" si="1"/>
        <v>Sat</v>
      </c>
      <c r="C13" s="21">
        <f t="shared" si="0"/>
        <v>44234</v>
      </c>
      <c r="D13" s="69" t="s">
        <v>68</v>
      </c>
      <c r="E13" s="56"/>
      <c r="F13" s="56"/>
      <c r="G13" s="56"/>
      <c r="H13" s="57"/>
      <c r="I13" s="57"/>
      <c r="J13" s="57"/>
      <c r="K13" s="8"/>
    </row>
    <row r="14" spans="1:11" x14ac:dyDescent="0.15">
      <c r="A14" s="7"/>
      <c r="B14" s="17" t="str">
        <f t="shared" si="1"/>
        <v>Sun</v>
      </c>
      <c r="C14" s="21">
        <f t="shared" si="0"/>
        <v>44235</v>
      </c>
      <c r="D14" s="69" t="s">
        <v>68</v>
      </c>
      <c r="E14" s="56"/>
      <c r="F14" s="56"/>
      <c r="G14" s="56"/>
      <c r="H14" s="57"/>
      <c r="I14" s="57"/>
      <c r="J14" s="57"/>
      <c r="K14" s="8"/>
    </row>
    <row r="15" spans="1:11" x14ac:dyDescent="0.15">
      <c r="A15" s="7"/>
      <c r="B15" s="64" t="str">
        <f t="shared" si="1"/>
        <v>Mon</v>
      </c>
      <c r="C15" s="65">
        <f t="shared" si="0"/>
        <v>44236</v>
      </c>
      <c r="D15" s="79"/>
      <c r="E15" s="67">
        <v>0.33333333333333331</v>
      </c>
      <c r="F15" s="67">
        <v>4.1666666666666664E-2</v>
      </c>
      <c r="G15" s="67">
        <v>0.74305555555555558</v>
      </c>
      <c r="H15" s="24">
        <f t="shared" ref="H15:H19" si="6">IF(E15="",0,IF(G15&gt;E15,G15-E15-F15,1+G15-E15-F15))</f>
        <v>0.36805555555555558</v>
      </c>
      <c r="I15" s="24">
        <f>IF(D15="Fehlzeit",Vorgabe!$B$3,IF(D15="",Vorgabe!$B$3,))</f>
        <v>0.33333333333333331</v>
      </c>
      <c r="J15" s="24">
        <f t="shared" ref="J15:J19" si="7">IF(D15="Fehlzeit",H15-I15,IF(E15="",0,IF(H15&lt;&gt;0,H15-I15,)))</f>
        <v>3.4722222222222265E-2</v>
      </c>
      <c r="K15" s="8"/>
    </row>
    <row r="16" spans="1:11" x14ac:dyDescent="0.15">
      <c r="A16" s="7"/>
      <c r="B16" s="64" t="str">
        <f t="shared" si="1"/>
        <v>Tue</v>
      </c>
      <c r="C16" s="65">
        <f t="shared" si="0"/>
        <v>44237</v>
      </c>
      <c r="D16" s="66"/>
      <c r="E16" s="67">
        <v>0.33333333333333331</v>
      </c>
      <c r="F16" s="67">
        <v>4.1666666666666664E-2</v>
      </c>
      <c r="G16" s="67">
        <v>0.70833333333333337</v>
      </c>
      <c r="H16" s="24">
        <f t="shared" si="6"/>
        <v>0.33333333333333337</v>
      </c>
      <c r="I16" s="24">
        <f>IF(D16="Fehlzeit",Vorgabe!$B$3,IF(D16="",Vorgabe!$B$3,))</f>
        <v>0.33333333333333331</v>
      </c>
      <c r="J16" s="24">
        <f t="shared" si="7"/>
        <v>5.5511151231257827E-17</v>
      </c>
      <c r="K16" s="8"/>
    </row>
    <row r="17" spans="1:11" x14ac:dyDescent="0.15">
      <c r="A17" s="7"/>
      <c r="B17" s="64" t="str">
        <f t="shared" si="1"/>
        <v>Wed</v>
      </c>
      <c r="C17" s="65">
        <f t="shared" si="0"/>
        <v>44238</v>
      </c>
      <c r="D17" s="66"/>
      <c r="E17" s="23"/>
      <c r="F17" s="29"/>
      <c r="G17" s="24"/>
      <c r="H17" s="24">
        <f t="shared" si="6"/>
        <v>0</v>
      </c>
      <c r="I17" s="24">
        <f>IF(D17="Fehlzeit",Vorgabe!$B$3,IF(D17="",Vorgabe!$B$3,))</f>
        <v>0.33333333333333331</v>
      </c>
      <c r="J17" s="24">
        <f t="shared" si="7"/>
        <v>0</v>
      </c>
      <c r="K17" s="8"/>
    </row>
    <row r="18" spans="1:11" x14ac:dyDescent="0.15">
      <c r="A18" s="7"/>
      <c r="B18" s="17" t="str">
        <f t="shared" si="1"/>
        <v>Thu</v>
      </c>
      <c r="C18" s="21">
        <f t="shared" si="0"/>
        <v>44239</v>
      </c>
      <c r="D18" s="20"/>
      <c r="E18" s="23"/>
      <c r="F18" s="29"/>
      <c r="G18" s="24"/>
      <c r="H18" s="24">
        <f t="shared" si="6"/>
        <v>0</v>
      </c>
      <c r="I18" s="24">
        <f>IF(D18="Fehlzeit",Vorgabe!$B$3,IF(D18="",Vorgabe!$B$3,))</f>
        <v>0.33333333333333331</v>
      </c>
      <c r="J18" s="24">
        <f t="shared" si="7"/>
        <v>0</v>
      </c>
      <c r="K18" s="8"/>
    </row>
    <row r="19" spans="1:11" x14ac:dyDescent="0.15">
      <c r="A19" s="7"/>
      <c r="B19" s="17" t="str">
        <f t="shared" si="1"/>
        <v>Fri</v>
      </c>
      <c r="C19" s="21">
        <f t="shared" si="0"/>
        <v>44240</v>
      </c>
      <c r="D19" s="20"/>
      <c r="E19" s="23"/>
      <c r="F19" s="29"/>
      <c r="G19" s="24"/>
      <c r="H19" s="24">
        <f t="shared" si="6"/>
        <v>0</v>
      </c>
      <c r="I19" s="24">
        <f>IF(D19="Fehlzeit",Vorgabe!$B$3,IF(D19="",Vorgabe!$B$3,))</f>
        <v>0.33333333333333331</v>
      </c>
      <c r="J19" s="24">
        <f t="shared" si="7"/>
        <v>0</v>
      </c>
      <c r="K19" s="8"/>
    </row>
    <row r="20" spans="1:11" x14ac:dyDescent="0.15">
      <c r="A20" s="7"/>
      <c r="B20" s="17" t="str">
        <f t="shared" si="1"/>
        <v>Sat</v>
      </c>
      <c r="C20" s="21">
        <f t="shared" si="0"/>
        <v>44241</v>
      </c>
      <c r="D20" s="69" t="s">
        <v>68</v>
      </c>
      <c r="E20" s="56"/>
      <c r="F20" s="56"/>
      <c r="G20" s="56"/>
      <c r="H20" s="57"/>
      <c r="I20" s="57"/>
      <c r="J20" s="57"/>
      <c r="K20" s="8"/>
    </row>
    <row r="21" spans="1:11" x14ac:dyDescent="0.15">
      <c r="A21" s="7"/>
      <c r="B21" s="17" t="str">
        <f t="shared" si="1"/>
        <v>Sun</v>
      </c>
      <c r="C21" s="21">
        <f t="shared" si="0"/>
        <v>44242</v>
      </c>
      <c r="D21" s="69" t="s">
        <v>68</v>
      </c>
      <c r="E21" s="56"/>
      <c r="F21" s="56"/>
      <c r="G21" s="56"/>
      <c r="H21" s="57"/>
      <c r="I21" s="57"/>
      <c r="J21" s="57"/>
      <c r="K21" s="8"/>
    </row>
    <row r="22" spans="1:11" x14ac:dyDescent="0.15">
      <c r="A22" s="7"/>
      <c r="B22" s="17" t="str">
        <f t="shared" si="1"/>
        <v>Mon</v>
      </c>
      <c r="C22" s="21">
        <f t="shared" si="0"/>
        <v>44243</v>
      </c>
      <c r="D22" s="20" t="str">
        <f t="array" ref="D22">IF(OR(EXACT(C22,Vorgabe!$D$2:'Vorgabe'!$D$51)),"Feiertag",IF(B22="Sa","Wochenende",IF(B22="So","Wochenende","")))</f>
        <v/>
      </c>
      <c r="E22" s="29"/>
      <c r="F22" s="29"/>
      <c r="G22" s="29"/>
      <c r="H22" s="24">
        <f t="shared" ref="H22:H26" si="8">IF(E22="",0,IF(G22&gt;E22,G22-E22-F22,1+G22-E22-F22))</f>
        <v>0</v>
      </c>
      <c r="I22" s="24">
        <f>IF(D22="Fehlzeit",Vorgabe!$B$3,IF(D22="",Vorgabe!$B$3,))</f>
        <v>0.33333333333333331</v>
      </c>
      <c r="J22" s="24">
        <f t="shared" ref="J22:J26" si="9">IF(D22="Fehlzeit",H22-I22,IF(E22="",0,IF(H22&lt;&gt;0,H22-I22,)))</f>
        <v>0</v>
      </c>
      <c r="K22" s="8"/>
    </row>
    <row r="23" spans="1:11" x14ac:dyDescent="0.15">
      <c r="A23" s="7"/>
      <c r="B23" s="64" t="str">
        <f t="shared" si="1"/>
        <v>Tue</v>
      </c>
      <c r="C23" s="65">
        <f t="shared" si="0"/>
        <v>44244</v>
      </c>
      <c r="D23" s="66" t="str">
        <f t="array" ref="D23">IF(OR(EXACT(C23,Vorgabe!$D$2:'Vorgabe'!$D$51)),"Feiertag",IF(B23="Sa","Wochenende",IF(B23="So","Wochenende","")))</f>
        <v/>
      </c>
      <c r="E23" s="67"/>
      <c r="F23" s="67"/>
      <c r="G23" s="67"/>
      <c r="H23" s="24">
        <f t="shared" si="8"/>
        <v>0</v>
      </c>
      <c r="I23" s="24">
        <f>IF(D23="Fehlzeit",Vorgabe!$B$3,IF(D23="",Vorgabe!$B$3,))</f>
        <v>0.33333333333333331</v>
      </c>
      <c r="J23" s="24">
        <f t="shared" si="9"/>
        <v>0</v>
      </c>
      <c r="K23" s="8"/>
    </row>
    <row r="24" spans="1:11" x14ac:dyDescent="0.15">
      <c r="A24" s="7"/>
      <c r="B24" s="64" t="str">
        <f t="shared" si="1"/>
        <v>Wed</v>
      </c>
      <c r="C24" s="65">
        <f t="shared" si="0"/>
        <v>44245</v>
      </c>
      <c r="D24" s="66"/>
      <c r="E24" s="23"/>
      <c r="F24" s="29"/>
      <c r="G24" s="24"/>
      <c r="H24" s="24">
        <f t="shared" si="8"/>
        <v>0</v>
      </c>
      <c r="I24" s="24">
        <f>IF(D24="Fehlzeit",Vorgabe!$B$3,IF(D24="",Vorgabe!$B$3,))</f>
        <v>0.33333333333333331</v>
      </c>
      <c r="J24" s="24">
        <f t="shared" si="9"/>
        <v>0</v>
      </c>
      <c r="K24" s="8"/>
    </row>
    <row r="25" spans="1:11" x14ac:dyDescent="0.15">
      <c r="A25" s="7"/>
      <c r="B25" s="17" t="str">
        <f t="shared" si="1"/>
        <v>Thu</v>
      </c>
      <c r="C25" s="21">
        <f t="shared" si="0"/>
        <v>44246</v>
      </c>
      <c r="D25" s="20" t="str">
        <f t="array" ref="D25">IF(OR(EXACT(C25,Vorgabe!$D$2:'Vorgabe'!$D$51)),"Feiertag",IF(B25="Sa","Wochenende",IF(B25="So","Wochenende","")))</f>
        <v/>
      </c>
      <c r="E25" s="23"/>
      <c r="F25" s="29"/>
      <c r="G25" s="24"/>
      <c r="H25" s="24">
        <f t="shared" si="8"/>
        <v>0</v>
      </c>
      <c r="I25" s="24">
        <f>IF(D25="Fehlzeit",Vorgabe!$B$3,IF(D25="",Vorgabe!$B$3,))</f>
        <v>0.33333333333333331</v>
      </c>
      <c r="J25" s="24">
        <f t="shared" si="9"/>
        <v>0</v>
      </c>
      <c r="K25" s="8"/>
    </row>
    <row r="26" spans="1:11" x14ac:dyDescent="0.15">
      <c r="A26" s="7"/>
      <c r="B26" s="17" t="str">
        <f t="shared" si="1"/>
        <v>Fri</v>
      </c>
      <c r="C26" s="21">
        <f t="shared" si="0"/>
        <v>44247</v>
      </c>
      <c r="D26" s="20" t="str">
        <f t="array" ref="D26">IF(OR(EXACT(C26,Vorgabe!$D$2:'Vorgabe'!$D$51)),"Feiertag",IF(B26="Sa","Wochenende",IF(B26="So","Wochenende","")))</f>
        <v/>
      </c>
      <c r="E26" s="23"/>
      <c r="F26" s="29"/>
      <c r="G26" s="24"/>
      <c r="H26" s="24">
        <f t="shared" si="8"/>
        <v>0</v>
      </c>
      <c r="I26" s="24">
        <f>IF(D26="Fehlzeit",Vorgabe!$B$3,IF(D26="",Vorgabe!$B$3,))</f>
        <v>0.33333333333333331</v>
      </c>
      <c r="J26" s="24">
        <f t="shared" si="9"/>
        <v>0</v>
      </c>
      <c r="K26" s="8"/>
    </row>
    <row r="27" spans="1:11" x14ac:dyDescent="0.15">
      <c r="A27" s="7"/>
      <c r="B27" s="17" t="str">
        <f t="shared" si="1"/>
        <v>Sat</v>
      </c>
      <c r="C27" s="21">
        <f t="shared" si="0"/>
        <v>44248</v>
      </c>
      <c r="D27" s="69" t="s">
        <v>68</v>
      </c>
      <c r="E27" s="56"/>
      <c r="F27" s="56"/>
      <c r="G27" s="56"/>
      <c r="H27" s="57"/>
      <c r="I27" s="57"/>
      <c r="J27" s="57"/>
      <c r="K27" s="8"/>
    </row>
    <row r="28" spans="1:11" x14ac:dyDescent="0.15">
      <c r="A28" s="7"/>
      <c r="B28" s="17" t="str">
        <f t="shared" si="1"/>
        <v>Sun</v>
      </c>
      <c r="C28" s="21">
        <f t="shared" si="0"/>
        <v>44249</v>
      </c>
      <c r="D28" s="69" t="s">
        <v>68</v>
      </c>
      <c r="E28" s="56"/>
      <c r="F28" s="56"/>
      <c r="G28" s="56"/>
      <c r="H28" s="57"/>
      <c r="I28" s="57"/>
      <c r="J28" s="57"/>
      <c r="K28" s="8"/>
    </row>
    <row r="29" spans="1:11" x14ac:dyDescent="0.15">
      <c r="A29" s="7"/>
      <c r="B29" s="17" t="str">
        <f t="shared" si="1"/>
        <v>Mon</v>
      </c>
      <c r="C29" s="21">
        <f t="shared" si="0"/>
        <v>44250</v>
      </c>
      <c r="D29" s="20" t="str">
        <f t="array" ref="D29">IF(OR(EXACT(C29,Vorgabe!$D$2:'Vorgabe'!$D$51)),"Feiertag",IF(B29="Sa","Wochenende",IF(B29="So","Wochenende","")))</f>
        <v/>
      </c>
      <c r="E29" s="29"/>
      <c r="F29" s="29"/>
      <c r="G29" s="29"/>
      <c r="H29" s="24">
        <f t="shared" ref="H29:H33" si="10">IF(E29="",0,IF(G29&gt;E29,G29-E29-F29,1+G29-E29-F29))</f>
        <v>0</v>
      </c>
      <c r="I29" s="24">
        <f>IF(D29="Fehlzeit",Vorgabe!$B$3,IF(D29="",Vorgabe!$B$3,))</f>
        <v>0.33333333333333331</v>
      </c>
      <c r="J29" s="24">
        <f t="shared" ref="J29:J33" si="11">IF(D29="Fehlzeit",H29-I29,IF(E29="",0,IF(H29&lt;&gt;0,H29-I29,)))</f>
        <v>0</v>
      </c>
      <c r="K29" s="8"/>
    </row>
    <row r="30" spans="1:11" x14ac:dyDescent="0.15">
      <c r="A30" s="7"/>
      <c r="B30" s="17" t="str">
        <f t="shared" si="1"/>
        <v>Tue</v>
      </c>
      <c r="C30" s="21">
        <f t="shared" si="0"/>
        <v>44251</v>
      </c>
      <c r="D30" s="20" t="str">
        <f t="array" ref="D30">IF(OR(EXACT(C30,Vorgabe!$D$2:'Vorgabe'!$D$51)),"Feiertag",IF(B30="Sa","Wochenende",IF(B30="So","Wochenende","")))</f>
        <v/>
      </c>
      <c r="E30" s="29"/>
      <c r="F30" s="29"/>
      <c r="G30" s="29"/>
      <c r="H30" s="24">
        <f t="shared" si="10"/>
        <v>0</v>
      </c>
      <c r="I30" s="24">
        <f>IF(D30="Fehlzeit",Vorgabe!$B$3,IF(D30="",Vorgabe!$B$3,))</f>
        <v>0.33333333333333331</v>
      </c>
      <c r="J30" s="24">
        <f t="shared" si="11"/>
        <v>0</v>
      </c>
      <c r="K30" s="8"/>
    </row>
    <row r="31" spans="1:11" x14ac:dyDescent="0.15">
      <c r="A31" s="7"/>
      <c r="B31" s="64" t="str">
        <f t="shared" si="1"/>
        <v>Wed</v>
      </c>
      <c r="C31" s="65">
        <f t="shared" si="0"/>
        <v>44252</v>
      </c>
      <c r="D31" s="66"/>
      <c r="E31" s="23"/>
      <c r="F31" s="29"/>
      <c r="G31" s="24"/>
      <c r="H31" s="24">
        <f t="shared" si="10"/>
        <v>0</v>
      </c>
      <c r="I31" s="24">
        <f>IF(D31="Fehlzeit",Vorgabe!$B$3,IF(D31="",Vorgabe!$B$3,))</f>
        <v>0.33333333333333331</v>
      </c>
      <c r="J31" s="24">
        <f t="shared" si="11"/>
        <v>0</v>
      </c>
      <c r="K31" s="8"/>
    </row>
    <row r="32" spans="1:11" x14ac:dyDescent="0.15">
      <c r="A32" s="7"/>
      <c r="B32" s="17" t="str">
        <f t="shared" si="1"/>
        <v>Thu</v>
      </c>
      <c r="C32" s="21">
        <f t="shared" si="0"/>
        <v>44253</v>
      </c>
      <c r="D32" s="20" t="str">
        <f t="array" ref="D32">IF(OR(EXACT(C32,Vorgabe!$D$2:'Vorgabe'!$D$51)),"Feiertag",IF(B32="Sa","Wochenende",IF(B32="So","Wochenende","")))</f>
        <v/>
      </c>
      <c r="E32" s="23"/>
      <c r="F32" s="29"/>
      <c r="G32" s="24"/>
      <c r="H32" s="24">
        <f t="shared" si="10"/>
        <v>0</v>
      </c>
      <c r="I32" s="24">
        <f>IF(D32="Fehlzeit",Vorgabe!$B$3,IF(D32="",Vorgabe!$B$3,))</f>
        <v>0.33333333333333331</v>
      </c>
      <c r="J32" s="24">
        <f t="shared" si="11"/>
        <v>0</v>
      </c>
      <c r="K32" s="8"/>
    </row>
    <row r="33" spans="1:11" x14ac:dyDescent="0.15">
      <c r="A33" s="7"/>
      <c r="B33" s="17" t="str">
        <f t="shared" si="1"/>
        <v>Fri</v>
      </c>
      <c r="C33" s="21">
        <f t="shared" si="0"/>
        <v>44254</v>
      </c>
      <c r="D33" s="20" t="str">
        <f t="array" ref="D33">IF(OR(EXACT(C33,Vorgabe!$D$2:'Vorgabe'!$D$51)),"Feiertag",IF(B33="Sa","Wochenende",IF(B33="So","Wochenende","")))</f>
        <v/>
      </c>
      <c r="E33" s="23"/>
      <c r="F33" s="29"/>
      <c r="G33" s="24"/>
      <c r="H33" s="24">
        <f t="shared" si="10"/>
        <v>0</v>
      </c>
      <c r="I33" s="24">
        <f>IF(D33="Fehlzeit",Vorgabe!$B$3,IF(D33="",Vorgabe!$B$3,))</f>
        <v>0.33333333333333331</v>
      </c>
      <c r="J33" s="24">
        <f t="shared" si="11"/>
        <v>0</v>
      </c>
      <c r="K33" s="8"/>
    </row>
    <row r="34" spans="1:11" x14ac:dyDescent="0.15">
      <c r="A34" s="7"/>
      <c r="B34" s="2"/>
      <c r="C34" s="2"/>
      <c r="D34" s="2"/>
      <c r="E34" s="2"/>
      <c r="F34" s="2"/>
      <c r="G34" s="2"/>
      <c r="H34" s="2"/>
      <c r="I34" s="2"/>
      <c r="J34" s="2"/>
      <c r="K34" s="8"/>
    </row>
    <row r="35" spans="1:11" ht="14" thickBot="1" x14ac:dyDescent="0.2">
      <c r="A35" s="9"/>
      <c r="B35" s="10"/>
      <c r="C35" s="10"/>
      <c r="D35" s="10"/>
      <c r="E35" s="10"/>
      <c r="F35" s="10"/>
      <c r="G35" s="10"/>
      <c r="H35" s="10"/>
      <c r="I35" s="10"/>
      <c r="J35" s="10"/>
      <c r="K35" s="11"/>
    </row>
    <row r="36" spans="1:11" ht="14" thickTop="1" x14ac:dyDescent="0.15"/>
  </sheetData>
  <mergeCells count="4">
    <mergeCell ref="H1:I1"/>
    <mergeCell ref="H2:I2"/>
    <mergeCell ref="H3:I3"/>
    <mergeCell ref="A1:D1"/>
  </mergeCells>
  <conditionalFormatting sqref="B6:J33">
    <cfRule type="expression" dxfId="242" priority="1" stopIfTrue="1">
      <formula>OR($D6="Krank",$D6="Fehlzeit")</formula>
    </cfRule>
    <cfRule type="expression" dxfId="241" priority="2" stopIfTrue="1">
      <formula>OR($D6="Wochenende",$D6="Feiertag")</formula>
    </cfRule>
  </conditionalFormatting>
  <pageMargins left="0.59055118110236227" right="0.23622047244094491" top="0.39370078740157483" bottom="0.35433070866141736" header="0.11811023622047245" footer="0.31496062992125984"/>
  <pageSetup paperSize="9" orientation="portrait" verticalDpi="4294967293"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0"/>
  <sheetViews>
    <sheetView topLeftCell="A4" zoomScale="125" workbookViewId="0">
      <selection activeCell="H8" sqref="H8:J12"/>
    </sheetView>
  </sheetViews>
  <sheetFormatPr baseColWidth="10" defaultColWidth="11.5" defaultRowHeight="13" x14ac:dyDescent="0.15"/>
  <cols>
    <col min="1" max="1" width="6" customWidth="1"/>
    <col min="2" max="2" width="5.5" bestFit="1" customWidth="1"/>
    <col min="3" max="3" width="11.5" bestFit="1" customWidth="1"/>
    <col min="4" max="4" width="12" bestFit="1" customWidth="1"/>
    <col min="5" max="5" width="9.1640625" bestFit="1" customWidth="1"/>
    <col min="6" max="6" width="7.33203125" style="45" bestFit="1" customWidth="1"/>
    <col min="7" max="7" width="10.5" customWidth="1"/>
    <col min="8" max="8" width="17.83203125" customWidth="1"/>
    <col min="9" max="10" width="10.5" bestFit="1" customWidth="1"/>
    <col min="11" max="11" width="8.5" bestFit="1" customWidth="1"/>
  </cols>
  <sheetData>
    <row r="1" spans="1:11" ht="22" customHeight="1" thickTop="1" x14ac:dyDescent="0.25">
      <c r="A1" s="85" t="s">
        <v>53</v>
      </c>
      <c r="B1" s="86"/>
      <c r="C1" s="86"/>
      <c r="D1" s="86"/>
      <c r="E1" s="4">
        <f>DATE(F1,G1,1)</f>
        <v>44255</v>
      </c>
      <c r="F1" s="47">
        <f>Vorgabe!B2</f>
        <v>2025</v>
      </c>
      <c r="G1" s="5">
        <v>3</v>
      </c>
      <c r="H1" s="87" t="s">
        <v>54</v>
      </c>
      <c r="I1" s="87"/>
      <c r="J1" s="16">
        <f>SUM(H6:H36)</f>
        <v>0</v>
      </c>
      <c r="K1" s="6"/>
    </row>
    <row r="2" spans="1:11" ht="22" customHeight="1" x14ac:dyDescent="0.15">
      <c r="A2" s="7"/>
      <c r="B2" s="2"/>
      <c r="C2" s="2"/>
      <c r="D2" s="2"/>
      <c r="E2" s="2"/>
      <c r="F2" s="41"/>
      <c r="G2" s="2"/>
      <c r="H2" s="88" t="s">
        <v>55</v>
      </c>
      <c r="I2" s="88"/>
      <c r="J2" s="14">
        <f>SUM(J6:J36)</f>
        <v>0</v>
      </c>
      <c r="K2" s="8"/>
    </row>
    <row r="3" spans="1:11" ht="22" customHeight="1" x14ac:dyDescent="0.15">
      <c r="A3" s="7"/>
      <c r="B3" s="2"/>
      <c r="C3" s="15" t="s">
        <v>56</v>
      </c>
      <c r="D3" s="13" t="e">
        <f ca="1">INDIRECT(TEXT(E1-1,"MMMM")&amp;"!J3")</f>
        <v>#REF!</v>
      </c>
      <c r="E3" s="2"/>
      <c r="F3" s="41"/>
      <c r="G3" s="2"/>
      <c r="H3" s="88" t="s">
        <v>57</v>
      </c>
      <c r="I3" s="88"/>
      <c r="J3" s="14" t="e">
        <f ca="1">D3+SUM(J6:J36)</f>
        <v>#REF!</v>
      </c>
      <c r="K3" s="8"/>
    </row>
    <row r="4" spans="1:11" ht="14" thickBot="1" x14ac:dyDescent="0.2">
      <c r="A4" s="7"/>
      <c r="B4" s="2"/>
      <c r="C4" s="2"/>
      <c r="D4" s="2"/>
      <c r="E4" s="2"/>
      <c r="F4" s="41"/>
      <c r="G4" s="2"/>
      <c r="H4" s="2"/>
      <c r="I4" s="2"/>
      <c r="J4" s="2"/>
      <c r="K4" s="8"/>
    </row>
    <row r="5" spans="1:11" ht="25" customHeight="1" thickTop="1" thickBot="1" x14ac:dyDescent="0.2">
      <c r="A5" s="7"/>
      <c r="B5" s="34" t="s">
        <v>58</v>
      </c>
      <c r="C5" s="34" t="s">
        <v>59</v>
      </c>
      <c r="D5" s="34" t="s">
        <v>60</v>
      </c>
      <c r="E5" s="34" t="s">
        <v>61</v>
      </c>
      <c r="F5" s="42" t="s">
        <v>62</v>
      </c>
      <c r="G5" s="34" t="s">
        <v>63</v>
      </c>
      <c r="H5" s="34" t="s">
        <v>64</v>
      </c>
      <c r="I5" s="34" t="s">
        <v>65</v>
      </c>
      <c r="J5" s="34" t="s">
        <v>66</v>
      </c>
      <c r="K5" s="8"/>
    </row>
    <row r="6" spans="1:11" s="33" customFormat="1" ht="13.5" customHeight="1" thickTop="1" x14ac:dyDescent="0.15">
      <c r="A6" s="31"/>
      <c r="B6" s="35" t="str">
        <f>TEXT(C6,"TTT")</f>
        <v>Sat</v>
      </c>
      <c r="C6" s="36">
        <f t="shared" ref="C6:C36" si="0">DATE($F$1,$G$1,ROW()-5)</f>
        <v>44255</v>
      </c>
      <c r="D6" s="69" t="s">
        <v>68</v>
      </c>
      <c r="E6" s="56"/>
      <c r="F6" s="56"/>
      <c r="G6" s="56"/>
      <c r="H6" s="57"/>
      <c r="I6" s="57"/>
      <c r="J6" s="57"/>
      <c r="K6" s="32"/>
    </row>
    <row r="7" spans="1:11" x14ac:dyDescent="0.15">
      <c r="A7" s="7"/>
      <c r="B7" s="26" t="str">
        <f t="shared" ref="B7:B32" si="1">TEXT(C7,"TTT")</f>
        <v>Sun</v>
      </c>
      <c r="C7" s="27">
        <f t="shared" si="0"/>
        <v>44256</v>
      </c>
      <c r="D7" s="69" t="s">
        <v>68</v>
      </c>
      <c r="E7" s="56"/>
      <c r="F7" s="56"/>
      <c r="G7" s="56"/>
      <c r="H7" s="57"/>
      <c r="I7" s="57"/>
      <c r="J7" s="57"/>
      <c r="K7" s="8"/>
    </row>
    <row r="8" spans="1:11" x14ac:dyDescent="0.15">
      <c r="A8" s="7"/>
      <c r="B8" s="17" t="str">
        <f t="shared" si="1"/>
        <v>Mon</v>
      </c>
      <c r="C8" s="21">
        <f t="shared" si="0"/>
        <v>44257</v>
      </c>
      <c r="D8" s="20" t="str">
        <f t="array" ref="D8">IF(OR(EXACT(C8,Vorgabe!$D$2:'Vorgabe'!$D$51)),"Feiertag",IF(B8="Sa","Wochenende",IF(B8="So","Wochenende","")))</f>
        <v/>
      </c>
      <c r="E8" s="23"/>
      <c r="F8" s="29"/>
      <c r="G8" s="24"/>
      <c r="H8" s="24">
        <f t="shared" ref="H8:H12" si="2">IF(E8="",0,IF(G8&gt;E8,G8-E8-F8,1+G8-E8-F8))</f>
        <v>0</v>
      </c>
      <c r="I8" s="24">
        <f>IF(D8="Fehlzeit",Vorgabe!$B$3,IF(D8="",Vorgabe!$B$3,))</f>
        <v>0.33333333333333331</v>
      </c>
      <c r="J8" s="24">
        <f t="shared" ref="J8:J12" si="3">IF(D8="Fehlzeit",H8-I8,IF(E8="",0,IF(H8&lt;&gt;0,H8-I8,)))</f>
        <v>0</v>
      </c>
      <c r="K8" s="8"/>
    </row>
    <row r="9" spans="1:11" x14ac:dyDescent="0.15">
      <c r="A9" s="7"/>
      <c r="B9" s="64" t="str">
        <f t="shared" si="1"/>
        <v>Tue</v>
      </c>
      <c r="C9" s="70">
        <f t="shared" si="0"/>
        <v>44258</v>
      </c>
      <c r="D9" s="66"/>
      <c r="E9" s="60"/>
      <c r="F9" s="29"/>
      <c r="G9" s="68"/>
      <c r="H9" s="24">
        <f t="shared" si="2"/>
        <v>0</v>
      </c>
      <c r="I9" s="24">
        <f>IF(D9="Fehlzeit",Vorgabe!$B$3,IF(D9="",Vorgabe!$B$3,))</f>
        <v>0.33333333333333331</v>
      </c>
      <c r="J9" s="24">
        <f t="shared" si="3"/>
        <v>0</v>
      </c>
      <c r="K9" s="8"/>
    </row>
    <row r="10" spans="1:11" x14ac:dyDescent="0.15">
      <c r="A10" s="7"/>
      <c r="B10" s="64" t="str">
        <f t="shared" si="1"/>
        <v>Wed</v>
      </c>
      <c r="C10" s="65">
        <f t="shared" si="0"/>
        <v>44259</v>
      </c>
      <c r="D10" s="66" t="str">
        <f t="array" ref="D10">IF(OR(EXACT(C10,Vorgabe!$D$2:'Vorgabe'!$D$51)),"Feiertag",IF(B10="Sa","Wochenende",IF(B10="So","Wochenende","")))</f>
        <v/>
      </c>
      <c r="E10" s="60"/>
      <c r="F10" s="67"/>
      <c r="G10" s="68"/>
      <c r="H10" s="24">
        <f t="shared" si="2"/>
        <v>0</v>
      </c>
      <c r="I10" s="24">
        <f>IF(D10="Fehlzeit",Vorgabe!$B$3,IF(D10="",Vorgabe!$B$3,))</f>
        <v>0.33333333333333331</v>
      </c>
      <c r="J10" s="24">
        <f t="shared" si="3"/>
        <v>0</v>
      </c>
      <c r="K10" s="8"/>
    </row>
    <row r="11" spans="1:11" x14ac:dyDescent="0.15">
      <c r="A11" s="7"/>
      <c r="B11" s="17" t="str">
        <f t="shared" si="1"/>
        <v>Thu</v>
      </c>
      <c r="C11" s="27">
        <f t="shared" si="0"/>
        <v>44260</v>
      </c>
      <c r="D11" s="20" t="str">
        <f t="array" ref="D11">IF(OR(EXACT(C11,Vorgabe!$D$2:'Vorgabe'!$D$51)),"Feiertag",IF(B11="Sa","Wochenende",IF(B11="So","Wochenende","")))</f>
        <v/>
      </c>
      <c r="E11" s="23"/>
      <c r="F11" s="29"/>
      <c r="G11" s="24"/>
      <c r="H11" s="24">
        <f t="shared" si="2"/>
        <v>0</v>
      </c>
      <c r="I11" s="24">
        <f>IF(D11="Fehlzeit",Vorgabe!$B$3,IF(D11="",Vorgabe!$B$3,))</f>
        <v>0.33333333333333331</v>
      </c>
      <c r="J11" s="24">
        <f t="shared" si="3"/>
        <v>0</v>
      </c>
      <c r="K11" s="8"/>
    </row>
    <row r="12" spans="1:11" x14ac:dyDescent="0.15">
      <c r="A12" s="7"/>
      <c r="B12" s="17" t="str">
        <f t="shared" si="1"/>
        <v>Fri</v>
      </c>
      <c r="C12" s="21">
        <f t="shared" si="0"/>
        <v>44261</v>
      </c>
      <c r="D12" s="20" t="str">
        <f t="array" ref="D12">IF(OR(EXACT(C12,Vorgabe!$D$2:'Vorgabe'!$D$51)),"Feiertag",IF(B12="Sa","Wochenende",IF(B12="So","Wochenende","")))</f>
        <v/>
      </c>
      <c r="E12" s="23"/>
      <c r="F12" s="29"/>
      <c r="G12" s="24"/>
      <c r="H12" s="24">
        <f t="shared" si="2"/>
        <v>0</v>
      </c>
      <c r="I12" s="24">
        <f>IF(D12="Fehlzeit",Vorgabe!$B$3,IF(D12="",Vorgabe!$B$3,))</f>
        <v>0.33333333333333331</v>
      </c>
      <c r="J12" s="24">
        <f t="shared" si="3"/>
        <v>0</v>
      </c>
      <c r="K12" s="8"/>
    </row>
    <row r="13" spans="1:11" x14ac:dyDescent="0.15">
      <c r="A13" s="7"/>
      <c r="B13" s="17" t="str">
        <f t="shared" si="1"/>
        <v>Sat</v>
      </c>
      <c r="C13" s="21">
        <f t="shared" si="0"/>
        <v>44262</v>
      </c>
      <c r="D13" s="69" t="s">
        <v>68</v>
      </c>
      <c r="E13" s="56"/>
      <c r="F13" s="56"/>
      <c r="G13" s="56"/>
      <c r="H13" s="57"/>
      <c r="I13" s="57"/>
      <c r="J13" s="57"/>
      <c r="K13" s="8"/>
    </row>
    <row r="14" spans="1:11" x14ac:dyDescent="0.15">
      <c r="A14" s="7"/>
      <c r="B14" s="17" t="str">
        <f t="shared" si="1"/>
        <v>Sun</v>
      </c>
      <c r="C14" s="21">
        <f t="shared" si="0"/>
        <v>44263</v>
      </c>
      <c r="D14" s="69" t="s">
        <v>68</v>
      </c>
      <c r="E14" s="56"/>
      <c r="F14" s="56"/>
      <c r="G14" s="56"/>
      <c r="H14" s="57"/>
      <c r="I14" s="57"/>
      <c r="J14" s="57"/>
      <c r="K14" s="8"/>
    </row>
    <row r="15" spans="1:11" x14ac:dyDescent="0.15">
      <c r="A15" s="7"/>
      <c r="B15" s="17" t="str">
        <f t="shared" si="1"/>
        <v>Mon</v>
      </c>
      <c r="C15" s="21">
        <f t="shared" si="0"/>
        <v>44264</v>
      </c>
      <c r="D15" s="20" t="str">
        <f t="array" ref="D15">IF(OR(EXACT(C15,Vorgabe!$D$2:'Vorgabe'!$D$51)),"Feiertag",IF(B15="Sa","Wochenende",IF(B15="So","Wochenende","")))</f>
        <v/>
      </c>
      <c r="E15" s="23"/>
      <c r="F15" s="29"/>
      <c r="G15" s="24"/>
      <c r="H15" s="24">
        <f t="shared" ref="H15:H19" si="4">IF(E15="",0,IF(G15&gt;E15,G15-E15-F15,1+G15-E15-F15))</f>
        <v>0</v>
      </c>
      <c r="I15" s="24">
        <f>IF(D15="Fehlzeit",Vorgabe!$B$3,IF(D15="",Vorgabe!$B$3,))</f>
        <v>0.33333333333333331</v>
      </c>
      <c r="J15" s="24">
        <f t="shared" ref="J15:J19" si="5">IF(D15="Fehlzeit",H15-I15,IF(E15="",0,IF(H15&lt;&gt;0,H15-I15,)))</f>
        <v>0</v>
      </c>
      <c r="K15" s="8"/>
    </row>
    <row r="16" spans="1:11" x14ac:dyDescent="0.15">
      <c r="A16" s="7"/>
      <c r="B16" s="64" t="str">
        <f t="shared" si="1"/>
        <v>Tue</v>
      </c>
      <c r="C16" s="65">
        <f t="shared" si="0"/>
        <v>44265</v>
      </c>
      <c r="D16" s="66"/>
      <c r="E16" s="60"/>
      <c r="F16" s="29"/>
      <c r="G16" s="24"/>
      <c r="H16" s="24">
        <f t="shared" si="4"/>
        <v>0</v>
      </c>
      <c r="I16" s="24">
        <f>IF(D16="Fehlzeit",Vorgabe!$B$3,IF(D16="",Vorgabe!$B$3,))</f>
        <v>0.33333333333333331</v>
      </c>
      <c r="J16" s="24">
        <f t="shared" si="5"/>
        <v>0</v>
      </c>
      <c r="K16" s="8"/>
    </row>
    <row r="17" spans="1:11" x14ac:dyDescent="0.15">
      <c r="A17" s="7"/>
      <c r="B17" s="64" t="str">
        <f t="shared" si="1"/>
        <v>Wed</v>
      </c>
      <c r="C17" s="65">
        <f t="shared" si="0"/>
        <v>44266</v>
      </c>
      <c r="D17" s="65"/>
      <c r="E17" s="60"/>
      <c r="F17" s="29"/>
      <c r="G17" s="24"/>
      <c r="H17" s="24">
        <f t="shared" si="4"/>
        <v>0</v>
      </c>
      <c r="I17" s="24">
        <f>IF(D17="Fehlzeit",Vorgabe!$B$3,IF(D17="",Vorgabe!$B$3,))</f>
        <v>0.33333333333333331</v>
      </c>
      <c r="J17" s="24">
        <f t="shared" si="5"/>
        <v>0</v>
      </c>
      <c r="K17" s="8"/>
    </row>
    <row r="18" spans="1:11" x14ac:dyDescent="0.15">
      <c r="A18" s="7"/>
      <c r="B18" s="64" t="str">
        <f t="shared" si="1"/>
        <v>Thu</v>
      </c>
      <c r="C18" s="21">
        <f t="shared" si="0"/>
        <v>44267</v>
      </c>
      <c r="D18" s="20"/>
      <c r="E18" s="60"/>
      <c r="F18" s="29"/>
      <c r="G18" s="24"/>
      <c r="H18" s="24">
        <f t="shared" si="4"/>
        <v>0</v>
      </c>
      <c r="I18" s="24">
        <f>IF(D18="Fehlzeit",Vorgabe!$B$3,IF(D18="",Vorgabe!$B$3,))</f>
        <v>0.33333333333333331</v>
      </c>
      <c r="J18" s="24">
        <f t="shared" si="5"/>
        <v>0</v>
      </c>
      <c r="K18" s="8"/>
    </row>
    <row r="19" spans="1:11" x14ac:dyDescent="0.15">
      <c r="A19" s="7"/>
      <c r="B19" s="17" t="str">
        <f>TEXT(C19,"TTT")</f>
        <v>Fri</v>
      </c>
      <c r="C19" s="21">
        <f t="shared" si="0"/>
        <v>44268</v>
      </c>
      <c r="D19" s="59"/>
      <c r="E19" s="60"/>
      <c r="F19" s="29"/>
      <c r="G19" s="24"/>
      <c r="H19" s="24">
        <f t="shared" si="4"/>
        <v>0</v>
      </c>
      <c r="I19" s="24">
        <f>IF(D19="Fehlzeit",Vorgabe!$B$3,IF(D19="",Vorgabe!$B$3,))</f>
        <v>0.33333333333333331</v>
      </c>
      <c r="J19" s="24">
        <f t="shared" si="5"/>
        <v>0</v>
      </c>
      <c r="K19" s="8"/>
    </row>
    <row r="20" spans="1:11" x14ac:dyDescent="0.15">
      <c r="A20" s="7"/>
      <c r="B20" s="17" t="str">
        <f>TEXT(C20,"TTT")</f>
        <v>Sat</v>
      </c>
      <c r="C20" s="21">
        <f t="shared" si="0"/>
        <v>44269</v>
      </c>
      <c r="D20" s="69" t="s">
        <v>68</v>
      </c>
      <c r="E20" s="56"/>
      <c r="F20" s="56"/>
      <c r="G20" s="56"/>
      <c r="H20" s="57"/>
      <c r="I20" s="57"/>
      <c r="J20" s="57"/>
      <c r="K20" s="8"/>
    </row>
    <row r="21" spans="1:11" x14ac:dyDescent="0.15">
      <c r="A21" s="7"/>
      <c r="B21" s="17" t="str">
        <f>TEXT(C21,"TTT")</f>
        <v>Sun</v>
      </c>
      <c r="C21" s="21">
        <f t="shared" si="0"/>
        <v>44270</v>
      </c>
      <c r="D21" s="69" t="s">
        <v>68</v>
      </c>
      <c r="E21" s="56"/>
      <c r="F21" s="56"/>
      <c r="G21" s="56"/>
      <c r="H21" s="57"/>
      <c r="I21" s="57"/>
      <c r="J21" s="57"/>
      <c r="K21" s="8"/>
    </row>
    <row r="22" spans="1:11" x14ac:dyDescent="0.15">
      <c r="A22" s="7"/>
      <c r="B22" s="17" t="str">
        <f t="shared" si="1"/>
        <v>Mon</v>
      </c>
      <c r="C22" s="21">
        <f t="shared" si="0"/>
        <v>44271</v>
      </c>
      <c r="D22" s="20" t="str">
        <f t="array" ref="D22">IF(OR(EXACT(C22,Vorgabe!$D$2:'Vorgabe'!$D$51)),"Feiertag",IF(B22="Sa","Wochenende",IF(B22="So","Wochenende","")))</f>
        <v/>
      </c>
      <c r="E22" s="23"/>
      <c r="F22" s="29"/>
      <c r="G22" s="24"/>
      <c r="H22" s="24">
        <f t="shared" ref="H22:H26" si="6">IF(E22="",0,IF(G22&gt;E22,G22-E22-F22,1+G22-E22-F22))</f>
        <v>0</v>
      </c>
      <c r="I22" s="24">
        <f>IF(D22="Fehlzeit",Vorgabe!$B$3,IF(D22="",Vorgabe!$B$3,))</f>
        <v>0.33333333333333331</v>
      </c>
      <c r="J22" s="24">
        <f t="shared" ref="J22:J26" si="7">IF(D22="Fehlzeit",H22-I22,IF(E22="",0,IF(H22&lt;&gt;0,H22-I22,)))</f>
        <v>0</v>
      </c>
      <c r="K22" s="8"/>
    </row>
    <row r="23" spans="1:11" x14ac:dyDescent="0.15">
      <c r="A23" s="7"/>
      <c r="B23" s="64" t="str">
        <f t="shared" si="1"/>
        <v>Tue</v>
      </c>
      <c r="C23" s="65">
        <f t="shared" si="0"/>
        <v>44272</v>
      </c>
      <c r="D23" s="66"/>
      <c r="E23" s="60"/>
      <c r="F23" s="29"/>
      <c r="G23" s="24"/>
      <c r="H23" s="24">
        <f t="shared" si="6"/>
        <v>0</v>
      </c>
      <c r="I23" s="24">
        <f>IF(D23="Fehlzeit",Vorgabe!$B$3,IF(D23="",Vorgabe!$B$3,))</f>
        <v>0.33333333333333331</v>
      </c>
      <c r="J23" s="24">
        <f t="shared" si="7"/>
        <v>0</v>
      </c>
      <c r="K23" s="8"/>
    </row>
    <row r="24" spans="1:11" x14ac:dyDescent="0.15">
      <c r="A24" s="7"/>
      <c r="B24" s="64" t="str">
        <f t="shared" si="1"/>
        <v>Wed</v>
      </c>
      <c r="C24" s="65">
        <f t="shared" si="0"/>
        <v>44273</v>
      </c>
      <c r="D24" s="66" t="str">
        <f t="array" ref="D24">IF(OR(EXACT(C24,Vorgabe!$D$2:'Vorgabe'!$D$51)),"Feiertag",IF(B24="Sa","Wochenende",IF(B24="So","Wochenende","")))</f>
        <v/>
      </c>
      <c r="E24" s="60"/>
      <c r="F24" s="29"/>
      <c r="G24" s="24"/>
      <c r="H24" s="24">
        <f t="shared" si="6"/>
        <v>0</v>
      </c>
      <c r="I24" s="24">
        <f>IF(D24="Fehlzeit",Vorgabe!$B$3,IF(D24="",Vorgabe!$B$3,))</f>
        <v>0.33333333333333331</v>
      </c>
      <c r="J24" s="24">
        <f t="shared" si="7"/>
        <v>0</v>
      </c>
      <c r="K24" s="8"/>
    </row>
    <row r="25" spans="1:11" x14ac:dyDescent="0.15">
      <c r="A25" s="7"/>
      <c r="B25" s="64" t="str">
        <f t="shared" si="1"/>
        <v>Thu</v>
      </c>
      <c r="C25" s="65">
        <f t="shared" si="0"/>
        <v>44274</v>
      </c>
      <c r="D25" s="65"/>
      <c r="E25" s="60"/>
      <c r="F25" s="29"/>
      <c r="G25" s="24"/>
      <c r="H25" s="24">
        <f t="shared" si="6"/>
        <v>0</v>
      </c>
      <c r="I25" s="24">
        <f>IF(D25="Fehlzeit",Vorgabe!$B$3,IF(D25="",Vorgabe!$B$3,))</f>
        <v>0.33333333333333331</v>
      </c>
      <c r="J25" s="24">
        <f t="shared" si="7"/>
        <v>0</v>
      </c>
      <c r="K25" s="8"/>
    </row>
    <row r="26" spans="1:11" x14ac:dyDescent="0.15">
      <c r="A26" s="7"/>
      <c r="B26" s="17" t="str">
        <f>TEXT(C26,"TTT")</f>
        <v>Fri</v>
      </c>
      <c r="C26" s="21">
        <f t="shared" si="0"/>
        <v>44275</v>
      </c>
      <c r="D26" s="20" t="str">
        <f t="array" ref="D26">IF(OR(EXACT(C26,Vorgabe!$D$2:'Vorgabe'!$D$51)),"Feiertag",IF(B26="Sa","Wochenende",IF(B26="So","Wochenende","")))</f>
        <v/>
      </c>
      <c r="E26" s="60"/>
      <c r="F26" s="29"/>
      <c r="G26" s="24"/>
      <c r="H26" s="24">
        <f t="shared" si="6"/>
        <v>0</v>
      </c>
      <c r="I26" s="24">
        <f>IF(D26="Fehlzeit",Vorgabe!$B$3,IF(D26="",Vorgabe!$B$3,))</f>
        <v>0.33333333333333331</v>
      </c>
      <c r="J26" s="24">
        <f t="shared" si="7"/>
        <v>0</v>
      </c>
      <c r="K26" s="8"/>
    </row>
    <row r="27" spans="1:11" x14ac:dyDescent="0.15">
      <c r="A27" s="7"/>
      <c r="B27" s="17" t="str">
        <f>TEXT(C27,"TTT")</f>
        <v>Sat</v>
      </c>
      <c r="C27" s="21">
        <f t="shared" si="0"/>
        <v>44276</v>
      </c>
      <c r="D27" s="69" t="s">
        <v>68</v>
      </c>
      <c r="E27" s="56"/>
      <c r="F27" s="56"/>
      <c r="G27" s="56"/>
      <c r="H27" s="57"/>
      <c r="I27" s="57"/>
      <c r="J27" s="57"/>
      <c r="K27" s="8"/>
    </row>
    <row r="28" spans="1:11" x14ac:dyDescent="0.15">
      <c r="A28" s="7"/>
      <c r="B28" s="17" t="str">
        <f t="shared" si="1"/>
        <v>Sun</v>
      </c>
      <c r="C28" s="21">
        <f t="shared" si="0"/>
        <v>44277</v>
      </c>
      <c r="D28" s="69" t="s">
        <v>68</v>
      </c>
      <c r="E28" s="56"/>
      <c r="F28" s="56"/>
      <c r="G28" s="56"/>
      <c r="H28" s="57"/>
      <c r="I28" s="57"/>
      <c r="J28" s="57"/>
      <c r="K28" s="8"/>
    </row>
    <row r="29" spans="1:11" x14ac:dyDescent="0.15">
      <c r="A29" s="7"/>
      <c r="B29" s="64" t="str">
        <f t="shared" si="1"/>
        <v>Mon</v>
      </c>
      <c r="C29" s="65">
        <f t="shared" si="0"/>
        <v>44278</v>
      </c>
      <c r="D29" s="66" t="str">
        <f t="array" ref="D29">IF(OR(EXACT(C29,Vorgabe!$D$2:'Vorgabe'!$D$51)),"Feiertag",IF(B29="Sa","Wochenende",IF(B29="So","Wochenende","")))</f>
        <v/>
      </c>
      <c r="E29" s="60"/>
      <c r="F29" s="67"/>
      <c r="G29" s="68"/>
      <c r="H29" s="24">
        <f t="shared" ref="H29:H33" si="8">IF(E29="",0,IF(G29&gt;E29,G29-E29-F29,1+G29-E29-F29))</f>
        <v>0</v>
      </c>
      <c r="I29" s="24">
        <f>IF(D29="Fehlzeit",Vorgabe!$B$3,IF(D29="",Vorgabe!$B$3,))</f>
        <v>0.33333333333333331</v>
      </c>
      <c r="J29" s="24">
        <f t="shared" ref="J29:J33" si="9">IF(D29="Fehlzeit",H29-I29,IF(E29="",0,IF(H29&lt;&gt;0,H29-I29,)))</f>
        <v>0</v>
      </c>
      <c r="K29" s="8"/>
    </row>
    <row r="30" spans="1:11" x14ac:dyDescent="0.15">
      <c r="A30" s="7"/>
      <c r="B30" s="64" t="str">
        <f t="shared" si="1"/>
        <v>Tue</v>
      </c>
      <c r="C30" s="65">
        <f t="shared" si="0"/>
        <v>44279</v>
      </c>
      <c r="D30" s="66"/>
      <c r="E30" s="24"/>
      <c r="F30" s="29"/>
      <c r="G30" s="68"/>
      <c r="H30" s="24">
        <f t="shared" si="8"/>
        <v>0</v>
      </c>
      <c r="I30" s="24">
        <f>IF(D30="Fehlzeit",Vorgabe!$B$3,IF(D30="",Vorgabe!$B$3,))</f>
        <v>0.33333333333333331</v>
      </c>
      <c r="J30" s="24">
        <f t="shared" si="9"/>
        <v>0</v>
      </c>
      <c r="K30" s="8"/>
    </row>
    <row r="31" spans="1:11" x14ac:dyDescent="0.15">
      <c r="A31" s="7"/>
      <c r="B31" s="64" t="str">
        <f t="shared" si="1"/>
        <v>Wed</v>
      </c>
      <c r="C31" s="65">
        <f t="shared" si="0"/>
        <v>44280</v>
      </c>
      <c r="D31" s="66" t="str">
        <f t="array" ref="D31">IF(OR(EXACT(C31,Vorgabe!$D$2:'Vorgabe'!$D$51)),"Feiertag",IF(B31="Sa","Wochenende",IF(B31="So","Wochenende","")))</f>
        <v/>
      </c>
      <c r="E31" s="24"/>
      <c r="F31" s="29"/>
      <c r="G31" s="24"/>
      <c r="H31" s="24">
        <f t="shared" si="8"/>
        <v>0</v>
      </c>
      <c r="I31" s="24">
        <f>IF(D31="Fehlzeit",Vorgabe!$B$3,IF(D31="",Vorgabe!$B$3,))</f>
        <v>0.33333333333333331</v>
      </c>
      <c r="J31" s="24">
        <f t="shared" si="9"/>
        <v>0</v>
      </c>
      <c r="K31" s="8"/>
    </row>
    <row r="32" spans="1:11" x14ac:dyDescent="0.15">
      <c r="A32" s="7"/>
      <c r="B32" s="64" t="str">
        <f t="shared" si="1"/>
        <v>Thu</v>
      </c>
      <c r="C32" s="21">
        <f t="shared" si="0"/>
        <v>44281</v>
      </c>
      <c r="D32" s="20"/>
      <c r="E32" s="24"/>
      <c r="F32" s="29"/>
      <c r="G32" s="24"/>
      <c r="H32" s="24">
        <f t="shared" si="8"/>
        <v>0</v>
      </c>
      <c r="I32" s="24">
        <f>IF(D32="Fehlzeit",Vorgabe!$B$3,IF(D32="",Vorgabe!$B$3,))</f>
        <v>0.33333333333333331</v>
      </c>
      <c r="J32" s="24">
        <f t="shared" si="9"/>
        <v>0</v>
      </c>
      <c r="K32" s="8"/>
    </row>
    <row r="33" spans="1:11" x14ac:dyDescent="0.15">
      <c r="A33" s="7"/>
      <c r="B33" s="17" t="str">
        <f>TEXT(C33,"TTT")</f>
        <v>Fri</v>
      </c>
      <c r="C33" s="21">
        <f t="shared" si="0"/>
        <v>44282</v>
      </c>
      <c r="D33" s="20" t="str">
        <f t="array" ref="D33">IF(OR(EXACT(C33,Vorgabe!$D$2:'Vorgabe'!$D$51)),"Feiertag",IF(B33="Sa","Wochenende",IF(B33="So","Wochenende","")))</f>
        <v/>
      </c>
      <c r="E33" s="24"/>
      <c r="F33" s="29"/>
      <c r="G33" s="24"/>
      <c r="H33" s="24">
        <f t="shared" si="8"/>
        <v>0</v>
      </c>
      <c r="I33" s="24">
        <f>IF(D33="Fehlzeit",Vorgabe!$B$3,IF(D33="",Vorgabe!$B$3,))</f>
        <v>0.33333333333333331</v>
      </c>
      <c r="J33" s="24">
        <f t="shared" si="9"/>
        <v>0</v>
      </c>
      <c r="K33" s="8"/>
    </row>
    <row r="34" spans="1:11" x14ac:dyDescent="0.15">
      <c r="A34" s="7"/>
      <c r="B34" s="64" t="str">
        <f>TEXT(C34,"TTT")</f>
        <v>Sat</v>
      </c>
      <c r="C34" s="65">
        <f t="shared" si="0"/>
        <v>44283</v>
      </c>
      <c r="D34" s="69" t="s">
        <v>68</v>
      </c>
      <c r="E34" s="56"/>
      <c r="F34" s="56"/>
      <c r="G34" s="56"/>
      <c r="H34" s="57"/>
      <c r="I34" s="57"/>
      <c r="J34" s="57"/>
      <c r="K34" s="8"/>
    </row>
    <row r="35" spans="1:11" x14ac:dyDescent="0.15">
      <c r="A35" s="7"/>
      <c r="B35" s="64" t="str">
        <f t="shared" ref="B35" si="10">TEXT(C35,"TTT")</f>
        <v>Sun</v>
      </c>
      <c r="C35" s="65">
        <f t="shared" si="0"/>
        <v>44284</v>
      </c>
      <c r="D35" s="69" t="s">
        <v>68</v>
      </c>
      <c r="E35" s="56"/>
      <c r="F35" s="56"/>
      <c r="G35" s="56"/>
      <c r="H35" s="57"/>
      <c r="I35" s="57"/>
      <c r="J35" s="57"/>
      <c r="K35" s="8"/>
    </row>
    <row r="36" spans="1:11" x14ac:dyDescent="0.15">
      <c r="A36" s="7"/>
      <c r="B36" s="64" t="str">
        <f>TEXT(C36,"TTT")</f>
        <v>Mon</v>
      </c>
      <c r="C36" s="65">
        <f t="shared" si="0"/>
        <v>44285</v>
      </c>
      <c r="D36" s="66"/>
      <c r="E36" s="60"/>
      <c r="F36" s="67"/>
      <c r="G36" s="68"/>
      <c r="H36" s="24">
        <f t="shared" ref="H36" si="11">IF(E36="",0,IF(G36&gt;E36,G36-E36-F36,1+G36-E36-F36))</f>
        <v>0</v>
      </c>
      <c r="I36" s="24">
        <f>IF(D36="Fehlzeit",Vorgabe!$B$3,IF(D36="",Vorgabe!$B$3,))</f>
        <v>0.33333333333333331</v>
      </c>
      <c r="J36" s="24">
        <f t="shared" ref="J36" si="12">IF(D36="Fehlzeit",H36-I36,IF(E36="",0,IF(H36&lt;&gt;0,H36-I36,)))</f>
        <v>0</v>
      </c>
      <c r="K36" s="8"/>
    </row>
    <row r="37" spans="1:11" ht="14" thickBot="1" x14ac:dyDescent="0.2">
      <c r="A37" s="7"/>
      <c r="B37" s="19"/>
      <c r="C37" s="19"/>
      <c r="D37" s="19"/>
      <c r="E37" s="25"/>
      <c r="F37" s="48"/>
      <c r="G37" s="25"/>
      <c r="H37" s="19"/>
      <c r="I37" s="19"/>
      <c r="J37" s="19"/>
      <c r="K37" s="8"/>
    </row>
    <row r="38" spans="1:11" ht="14" thickTop="1" x14ac:dyDescent="0.15">
      <c r="A38" s="7"/>
      <c r="B38" s="2"/>
      <c r="C38" s="2"/>
      <c r="D38" s="2"/>
      <c r="E38" s="2"/>
      <c r="F38" s="41"/>
      <c r="G38" s="2"/>
      <c r="H38" s="2"/>
      <c r="I38" s="2"/>
      <c r="J38" s="2"/>
      <c r="K38" s="8"/>
    </row>
    <row r="39" spans="1:11" ht="14" thickBot="1" x14ac:dyDescent="0.2">
      <c r="A39" s="9"/>
      <c r="B39" s="10"/>
      <c r="C39" s="10"/>
      <c r="D39" s="10"/>
      <c r="E39" s="10"/>
      <c r="F39" s="44"/>
      <c r="G39" s="10"/>
      <c r="H39" s="10"/>
      <c r="I39" s="10"/>
      <c r="J39" s="10"/>
      <c r="K39" s="11"/>
    </row>
    <row r="40" spans="1:11" ht="14" thickTop="1" x14ac:dyDescent="0.15"/>
  </sheetData>
  <mergeCells count="4">
    <mergeCell ref="H1:I1"/>
    <mergeCell ref="H2:I2"/>
    <mergeCell ref="H3:I3"/>
    <mergeCell ref="A1:D1"/>
  </mergeCells>
  <conditionalFormatting sqref="B15:G19 B22:G26">
    <cfRule type="expression" dxfId="240" priority="97" stopIfTrue="1">
      <formula>OR($D15="Krank",$D15="Fehlzeit")</formula>
    </cfRule>
    <cfRule type="expression" dxfId="239" priority="98" stopIfTrue="1">
      <formula>OR($D15="Wochenende",$D15="Feiertag")</formula>
    </cfRule>
  </conditionalFormatting>
  <conditionalFormatting sqref="B6:J14">
    <cfRule type="expression" dxfId="238" priority="27" stopIfTrue="1">
      <formula>OR($D6="Krank",$D6="Fehlzeit")</formula>
    </cfRule>
    <cfRule type="expression" dxfId="237" priority="28" stopIfTrue="1">
      <formula>OR($D6="Wochenende",$D6="Feiertag")</formula>
    </cfRule>
  </conditionalFormatting>
  <conditionalFormatting sqref="B20:J21">
    <cfRule type="expression" dxfId="236" priority="41" stopIfTrue="1">
      <formula>OR($D20="Krank",$D20="Fehlzeit")</formula>
    </cfRule>
    <cfRule type="expression" dxfId="235" priority="42" stopIfTrue="1">
      <formula>OR($D20="Wochenende",$D20="Feiertag")</formula>
    </cfRule>
  </conditionalFormatting>
  <conditionalFormatting sqref="B27:J36">
    <cfRule type="expression" dxfId="234" priority="1" stopIfTrue="1">
      <formula>OR($D27="Krank",$D27="Fehlzeit")</formula>
    </cfRule>
    <cfRule type="expression" dxfId="233" priority="2" stopIfTrue="1">
      <formula>OR($D27="Wochenende",$D27="Feiertag")</formula>
    </cfRule>
  </conditionalFormatting>
  <conditionalFormatting sqref="E16:E19">
    <cfRule type="expression" dxfId="232" priority="89" stopIfTrue="1">
      <formula>OR($D16="Wochenende",$D16="Feiertag")</formula>
    </cfRule>
  </conditionalFormatting>
  <conditionalFormatting sqref="E23:E26">
    <cfRule type="expression" dxfId="231" priority="85" stopIfTrue="1">
      <formula>OR($D23="Wochenende",$D23="Feiertag")</formula>
    </cfRule>
  </conditionalFormatting>
  <conditionalFormatting sqref="E37:G37">
    <cfRule type="expression" dxfId="230" priority="233" stopIfTrue="1">
      <formula>OR($D37="Krank",$D37="Fehlzeit")</formula>
    </cfRule>
    <cfRule type="expression" dxfId="229" priority="234" stopIfTrue="1">
      <formula>OR($D37="Wochenende",$D37="Feiertag")</formula>
    </cfRule>
  </conditionalFormatting>
  <conditionalFormatting sqref="G16:G19">
    <cfRule type="expression" dxfId="228" priority="90" stopIfTrue="1">
      <formula>OR($D16="Wochenende",$D16="Feiertag")</formula>
    </cfRule>
  </conditionalFormatting>
  <conditionalFormatting sqref="G26">
    <cfRule type="expression" dxfId="227" priority="83" stopIfTrue="1">
      <formula>OR($D26="Wochenende",$D26="Feiertag")</formula>
    </cfRule>
  </conditionalFormatting>
  <conditionalFormatting sqref="G23:J23">
    <cfRule type="expression" dxfId="226" priority="18" stopIfTrue="1">
      <formula>OR($D23="Wochenende",$D23="Feiertag")</formula>
    </cfRule>
  </conditionalFormatting>
  <conditionalFormatting sqref="H15:J19">
    <cfRule type="expression" dxfId="225" priority="19" stopIfTrue="1">
      <formula>OR($D15="Krank",$D15="Fehlzeit")</formula>
    </cfRule>
    <cfRule type="expression" dxfId="224" priority="20" stopIfTrue="1">
      <formula>OR($D15="Wochenende",$D15="Feiertag")</formula>
    </cfRule>
  </conditionalFormatting>
  <conditionalFormatting sqref="H22:J22">
    <cfRule type="expression" dxfId="223" priority="16" stopIfTrue="1">
      <formula>OR($D22="Wochenende",$D22="Feiertag")</formula>
    </cfRule>
  </conditionalFormatting>
  <conditionalFormatting sqref="H22:J26">
    <cfRule type="expression" dxfId="222" priority="11" stopIfTrue="1">
      <formula>OR($D22="Krank",$D22="Fehlzeit")</formula>
    </cfRule>
  </conditionalFormatting>
  <conditionalFormatting sqref="H24:J26">
    <cfRule type="expression" dxfId="221" priority="12" stopIfTrue="1">
      <formula>OR($D24="Wochenende",$D24="Feiertag")</formula>
    </cfRule>
  </conditionalFormatting>
  <pageMargins left="0.59055118110236227" right="0.23622047244094491" top="0.47244094488188981" bottom="0.15748031496062992" header="0.31496062992125984" footer="0.19685039370078741"/>
  <pageSetup paperSize="9" orientation="portrait" verticalDpi="4294967293"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9"/>
  <sheetViews>
    <sheetView workbookViewId="0">
      <selection activeCell="H12" sqref="H12:J16"/>
    </sheetView>
  </sheetViews>
  <sheetFormatPr baseColWidth="10" defaultColWidth="11.5" defaultRowHeight="13" x14ac:dyDescent="0.15"/>
  <cols>
    <col min="2" max="2" width="5.5" bestFit="1" customWidth="1"/>
    <col min="3" max="3" width="11.33203125" bestFit="1" customWidth="1"/>
    <col min="4" max="4" width="14.5" customWidth="1"/>
    <col min="5" max="5" width="12.5" style="45" customWidth="1"/>
    <col min="6" max="6" width="11.5" style="1" bestFit="1" customWidth="1"/>
    <col min="7" max="7" width="11.1640625" style="45" customWidth="1"/>
    <col min="8" max="8" width="15" customWidth="1"/>
    <col min="9" max="9" width="12.6640625" customWidth="1"/>
    <col min="10" max="10" width="11.5" bestFit="1" customWidth="1"/>
  </cols>
  <sheetData>
    <row r="1" spans="1:11" ht="22" customHeight="1" thickTop="1" x14ac:dyDescent="0.25">
      <c r="A1" s="85" t="s">
        <v>53</v>
      </c>
      <c r="B1" s="86"/>
      <c r="C1" s="86"/>
      <c r="D1" s="86"/>
      <c r="E1" s="40">
        <f>DATE(F1,G1,1)</f>
        <v>44286</v>
      </c>
      <c r="F1" s="30">
        <f>Vorgabe!B2</f>
        <v>2025</v>
      </c>
      <c r="G1" s="46">
        <v>4</v>
      </c>
      <c r="H1" s="87" t="s">
        <v>54</v>
      </c>
      <c r="I1" s="87"/>
      <c r="J1" s="16">
        <f>SUM(H6:H35)</f>
        <v>0</v>
      </c>
      <c r="K1" s="6"/>
    </row>
    <row r="2" spans="1:11" ht="22" customHeight="1" x14ac:dyDescent="0.15">
      <c r="A2" s="7"/>
      <c r="B2" s="2"/>
      <c r="C2" s="2"/>
      <c r="D2" s="2"/>
      <c r="E2" s="41"/>
      <c r="F2" s="3"/>
      <c r="G2" s="41"/>
      <c r="H2" s="88" t="s">
        <v>55</v>
      </c>
      <c r="I2" s="88"/>
      <c r="J2" s="14">
        <f>SUM(J6:J35)</f>
        <v>0</v>
      </c>
      <c r="K2" s="8"/>
    </row>
    <row r="3" spans="1:11" ht="22" customHeight="1" x14ac:dyDescent="0.15">
      <c r="A3" s="7"/>
      <c r="B3" s="2"/>
      <c r="C3" s="15" t="s">
        <v>56</v>
      </c>
      <c r="D3" s="13" t="e">
        <f ca="1">INDIRECT(TEXT(E1-1,"MMMM")&amp;"!J3")</f>
        <v>#REF!</v>
      </c>
      <c r="E3" s="41"/>
      <c r="F3" s="3"/>
      <c r="G3" s="41"/>
      <c r="H3" s="88" t="s">
        <v>57</v>
      </c>
      <c r="I3" s="88"/>
      <c r="J3" s="14" t="e">
        <f ca="1">D3+SUM(J6:J35)</f>
        <v>#REF!</v>
      </c>
      <c r="K3" s="8"/>
    </row>
    <row r="4" spans="1:11" ht="14" thickBot="1" x14ac:dyDescent="0.2">
      <c r="A4" s="7"/>
      <c r="B4" s="2"/>
      <c r="C4" s="2"/>
      <c r="D4" s="2"/>
      <c r="E4" s="41"/>
      <c r="F4" s="3"/>
      <c r="G4" s="41"/>
      <c r="H4" s="2"/>
      <c r="I4" s="2"/>
      <c r="J4" s="2"/>
      <c r="K4" s="8"/>
    </row>
    <row r="5" spans="1:11" ht="25" customHeight="1" thickTop="1" thickBot="1" x14ac:dyDescent="0.2">
      <c r="A5" s="7"/>
      <c r="B5" s="34" t="s">
        <v>58</v>
      </c>
      <c r="C5" s="34" t="s">
        <v>59</v>
      </c>
      <c r="D5" s="34" t="s">
        <v>60</v>
      </c>
      <c r="E5" s="42" t="s">
        <v>61</v>
      </c>
      <c r="F5" s="34" t="s">
        <v>62</v>
      </c>
      <c r="G5" s="42" t="s">
        <v>63</v>
      </c>
      <c r="H5" s="34" t="s">
        <v>64</v>
      </c>
      <c r="I5" s="34" t="s">
        <v>65</v>
      </c>
      <c r="J5" s="34" t="s">
        <v>66</v>
      </c>
      <c r="K5" s="8"/>
    </row>
    <row r="6" spans="1:11" s="33" customFormat="1" ht="13.5" customHeight="1" thickTop="1" x14ac:dyDescent="0.15">
      <c r="A6" s="31"/>
      <c r="B6" s="71" t="str">
        <f>TEXT(C6,"TTT")</f>
        <v>Tue</v>
      </c>
      <c r="C6" s="72">
        <f t="shared" ref="C6:C35" si="0">DATE($F$1,$G$1,ROW()-5)</f>
        <v>44286</v>
      </c>
      <c r="D6" s="71"/>
      <c r="E6" s="60"/>
      <c r="F6" s="67"/>
      <c r="G6" s="68"/>
      <c r="H6" s="24">
        <f t="shared" ref="H6:H9" si="1">IF(E6="",0,IF(G6&gt;E6,G6-E6-F6,1+G6-E6-F6))</f>
        <v>0</v>
      </c>
      <c r="I6" s="24">
        <f>IF(D6="Fehlzeit",Vorgabe!$B$3,IF(D6="",Vorgabe!$B$3,))</f>
        <v>0.33333333333333331</v>
      </c>
      <c r="J6" s="24">
        <f t="shared" ref="J6:J9" si="2">IF(D6="Fehlzeit",H6-I6,IF(E6="",0,IF(H6&lt;&gt;0,H6-I6,)))</f>
        <v>0</v>
      </c>
      <c r="K6" s="32"/>
    </row>
    <row r="7" spans="1:11" x14ac:dyDescent="0.15">
      <c r="A7" s="7"/>
      <c r="B7" s="26" t="str">
        <f t="shared" ref="B7:B35" si="3">TEXT(C7,"TTT")</f>
        <v>Wed</v>
      </c>
      <c r="C7" s="27">
        <f t="shared" si="0"/>
        <v>44287</v>
      </c>
      <c r="D7" s="20"/>
      <c r="E7" s="23"/>
      <c r="F7" s="29"/>
      <c r="G7" s="24"/>
      <c r="H7" s="24">
        <f t="shared" si="1"/>
        <v>0</v>
      </c>
      <c r="I7" s="24">
        <f>IF(D7="Fehlzeit",Vorgabe!$B$3,IF(D7="",Vorgabe!$B$3,))</f>
        <v>0.33333333333333331</v>
      </c>
      <c r="J7" s="24">
        <f t="shared" si="2"/>
        <v>0</v>
      </c>
      <c r="K7" s="32"/>
    </row>
    <row r="8" spans="1:11" x14ac:dyDescent="0.15">
      <c r="A8" s="7"/>
      <c r="B8" s="17" t="str">
        <f t="shared" si="3"/>
        <v>Thu</v>
      </c>
      <c r="C8" s="21">
        <f t="shared" si="0"/>
        <v>44288</v>
      </c>
      <c r="D8" s="20"/>
      <c r="E8" s="24"/>
      <c r="F8" s="43"/>
      <c r="G8" s="24"/>
      <c r="H8" s="24">
        <f t="shared" si="1"/>
        <v>0</v>
      </c>
      <c r="I8" s="24">
        <f>IF(D8="Fehlzeit",Vorgabe!$B$3,IF(D8="",Vorgabe!$B$3,))</f>
        <v>0.33333333333333331</v>
      </c>
      <c r="J8" s="24">
        <f t="shared" si="2"/>
        <v>0</v>
      </c>
      <c r="K8" s="32"/>
    </row>
    <row r="9" spans="1:11" x14ac:dyDescent="0.15">
      <c r="A9" s="7"/>
      <c r="B9" s="17" t="str">
        <f t="shared" si="3"/>
        <v>Fri</v>
      </c>
      <c r="C9" s="21">
        <f t="shared" si="0"/>
        <v>44289</v>
      </c>
      <c r="D9" s="20" t="str">
        <f t="array" ref="D9">IF(OR(EXACT(C9,Vorgabe!$D$2:'Vorgabe'!$D$51)),"Feiertag",IF(B9="Sa","Wochenende",IF(B9="So","Wochenende","")))</f>
        <v/>
      </c>
      <c r="E9" s="24"/>
      <c r="F9" s="29"/>
      <c r="G9" s="24"/>
      <c r="H9" s="24">
        <f t="shared" si="1"/>
        <v>0</v>
      </c>
      <c r="I9" s="24">
        <f>IF(D9="Fehlzeit",Vorgabe!$B$3,IF(D9="",Vorgabe!$B$3,))</f>
        <v>0.33333333333333331</v>
      </c>
      <c r="J9" s="24">
        <f t="shared" si="2"/>
        <v>0</v>
      </c>
      <c r="K9" s="8"/>
    </row>
    <row r="10" spans="1:11" x14ac:dyDescent="0.15">
      <c r="A10" s="7"/>
      <c r="B10" s="17" t="str">
        <f t="shared" si="3"/>
        <v>Sat</v>
      </c>
      <c r="C10" s="21">
        <f t="shared" si="0"/>
        <v>44290</v>
      </c>
      <c r="D10" s="69" t="s">
        <v>68</v>
      </c>
      <c r="E10" s="56"/>
      <c r="F10" s="56"/>
      <c r="G10" s="56"/>
      <c r="H10" s="24"/>
      <c r="I10" s="24"/>
      <c r="J10" s="24"/>
      <c r="K10" s="8"/>
    </row>
    <row r="11" spans="1:11" x14ac:dyDescent="0.15">
      <c r="A11" s="7"/>
      <c r="B11" s="17" t="str">
        <f>TEXT(C11,"TTT")</f>
        <v>Sun</v>
      </c>
      <c r="C11" s="21">
        <f t="shared" si="0"/>
        <v>44291</v>
      </c>
      <c r="D11" s="69" t="s">
        <v>68</v>
      </c>
      <c r="E11" s="56"/>
      <c r="F11" s="56"/>
      <c r="G11" s="56"/>
      <c r="H11" s="57"/>
      <c r="I11" s="57"/>
      <c r="J11" s="57"/>
      <c r="K11" s="32"/>
    </row>
    <row r="12" spans="1:11" x14ac:dyDescent="0.15">
      <c r="A12" s="7"/>
      <c r="B12" s="17" t="str">
        <f>TEXT(C12,"TTT")</f>
        <v>Mon</v>
      </c>
      <c r="C12" s="21">
        <f t="shared" si="0"/>
        <v>44292</v>
      </c>
      <c r="D12" s="20" t="str">
        <f t="array" ref="D12">IF(OR(EXACT(C12,Vorgabe!$D$2:'Vorgabe'!$D$51)),"Feiertag",IF(B12="Sa","Wochenende",IF(B12="So","Wochenende","")))</f>
        <v/>
      </c>
      <c r="E12" s="23"/>
      <c r="F12" s="29"/>
      <c r="G12" s="24"/>
      <c r="H12" s="24">
        <f t="shared" ref="H12:H16" si="4">IF(E12="",0,IF(G12&gt;E12,G12-E12-F12,1+G12-E12-F12))</f>
        <v>0</v>
      </c>
      <c r="I12" s="24">
        <f>IF(D12="Fehlzeit",Vorgabe!$B$3,IF(D12="",Vorgabe!$B$3,))</f>
        <v>0.33333333333333331</v>
      </c>
      <c r="J12" s="24">
        <f t="shared" ref="J12:J16" si="5">IF(D12="Fehlzeit",H12-I12,IF(E12="",0,IF(H12&lt;&gt;0,H12-I12,)))</f>
        <v>0</v>
      </c>
      <c r="K12" s="32"/>
    </row>
    <row r="13" spans="1:11" x14ac:dyDescent="0.15">
      <c r="A13" s="7"/>
      <c r="B13" s="17" t="str">
        <f t="shared" si="3"/>
        <v>Tue</v>
      </c>
      <c r="C13" s="21">
        <f t="shared" si="0"/>
        <v>44293</v>
      </c>
      <c r="D13" s="20"/>
      <c r="E13" s="23"/>
      <c r="F13" s="29"/>
      <c r="G13" s="24"/>
      <c r="H13" s="24">
        <f t="shared" si="4"/>
        <v>0</v>
      </c>
      <c r="I13" s="24">
        <f>IF(D13="Fehlzeit",Vorgabe!$B$3,IF(D13="",Vorgabe!$B$3,))</f>
        <v>0.33333333333333331</v>
      </c>
      <c r="J13" s="24">
        <f t="shared" si="5"/>
        <v>0</v>
      </c>
      <c r="K13" s="32"/>
    </row>
    <row r="14" spans="1:11" x14ac:dyDescent="0.15">
      <c r="A14" s="7"/>
      <c r="B14" s="17" t="str">
        <f t="shared" si="3"/>
        <v>Wed</v>
      </c>
      <c r="C14" s="21">
        <f t="shared" si="0"/>
        <v>44294</v>
      </c>
      <c r="D14" s="20" t="str">
        <f t="array" ref="D14">IF(OR(EXACT(C14,Vorgabe!$D$2:'Vorgabe'!$D$51)),"Feiertag",IF(B14="Sa","Wochenende",IF(B14="So","Wochenende","")))</f>
        <v/>
      </c>
      <c r="E14" s="23"/>
      <c r="F14" s="29"/>
      <c r="G14" s="24"/>
      <c r="H14" s="24">
        <f t="shared" si="4"/>
        <v>0</v>
      </c>
      <c r="I14" s="24">
        <f>IF(D14="Fehlzeit",Vorgabe!$B$3,IF(D14="",Vorgabe!$B$3,))</f>
        <v>0.33333333333333331</v>
      </c>
      <c r="J14" s="24">
        <f t="shared" si="5"/>
        <v>0</v>
      </c>
      <c r="K14" s="32"/>
    </row>
    <row r="15" spans="1:11" x14ac:dyDescent="0.15">
      <c r="A15" s="7"/>
      <c r="B15" s="17" t="str">
        <f t="shared" si="3"/>
        <v>Thu</v>
      </c>
      <c r="C15" s="21">
        <f t="shared" si="0"/>
        <v>44295</v>
      </c>
      <c r="D15" s="20"/>
      <c r="E15" s="24"/>
      <c r="F15" s="43"/>
      <c r="G15" s="24"/>
      <c r="H15" s="24">
        <f t="shared" si="4"/>
        <v>0</v>
      </c>
      <c r="I15" s="24">
        <f>IF(D15="Fehlzeit",Vorgabe!$B$3,IF(D15="",Vorgabe!$B$3,))</f>
        <v>0.33333333333333331</v>
      </c>
      <c r="J15" s="24">
        <f t="shared" si="5"/>
        <v>0</v>
      </c>
      <c r="K15" s="32"/>
    </row>
    <row r="16" spans="1:11" x14ac:dyDescent="0.15">
      <c r="A16" s="7"/>
      <c r="B16" s="17" t="str">
        <f t="shared" si="3"/>
        <v>Fri</v>
      </c>
      <c r="C16" s="21">
        <f t="shared" si="0"/>
        <v>44296</v>
      </c>
      <c r="D16" s="20" t="str">
        <f t="array" ref="D16">IF(OR(EXACT(C16,Vorgabe!$D$2:'Vorgabe'!$D$51)),"Feiertag",IF(B16="Sa","Wochenende",IF(B16="So","Wochenende","")))</f>
        <v/>
      </c>
      <c r="E16" s="23"/>
      <c r="F16" s="29"/>
      <c r="G16" s="24"/>
      <c r="H16" s="24">
        <f t="shared" si="4"/>
        <v>0</v>
      </c>
      <c r="I16" s="24">
        <f>IF(D16="Fehlzeit",Vorgabe!$B$3,IF(D16="",Vorgabe!$B$3,))</f>
        <v>0.33333333333333331</v>
      </c>
      <c r="J16" s="24">
        <f t="shared" si="5"/>
        <v>0</v>
      </c>
      <c r="K16" s="8"/>
    </row>
    <row r="17" spans="1:11" x14ac:dyDescent="0.15">
      <c r="A17" s="7"/>
      <c r="B17" s="17" t="str">
        <f t="shared" si="3"/>
        <v>Sat</v>
      </c>
      <c r="C17" s="21">
        <f t="shared" si="0"/>
        <v>44297</v>
      </c>
      <c r="D17" s="69" t="s">
        <v>68</v>
      </c>
      <c r="E17" s="56"/>
      <c r="F17" s="56"/>
      <c r="G17" s="56"/>
      <c r="H17" s="57"/>
      <c r="I17" s="57"/>
      <c r="J17" s="57"/>
      <c r="K17" s="8"/>
    </row>
    <row r="18" spans="1:11" x14ac:dyDescent="0.15">
      <c r="A18" s="7"/>
      <c r="B18" s="17" t="str">
        <f t="shared" si="3"/>
        <v>Sun</v>
      </c>
      <c r="C18" s="21">
        <f t="shared" si="0"/>
        <v>44298</v>
      </c>
      <c r="D18" s="69" t="s">
        <v>68</v>
      </c>
      <c r="E18" s="56"/>
      <c r="F18" s="56"/>
      <c r="G18" s="56"/>
      <c r="H18" s="57"/>
      <c r="I18" s="57"/>
      <c r="J18" s="57"/>
      <c r="K18" s="32"/>
    </row>
    <row r="19" spans="1:11" x14ac:dyDescent="0.15">
      <c r="A19" s="7"/>
      <c r="B19" s="17" t="str">
        <f t="shared" si="3"/>
        <v>Mon</v>
      </c>
      <c r="C19" s="21">
        <f t="shared" si="0"/>
        <v>44299</v>
      </c>
      <c r="D19" s="20" t="str">
        <f t="array" ref="D19">IF(OR(EXACT(C19,Vorgabe!$D$2:'Vorgabe'!$D$51)),"Feiertag",IF(B19="Sa","Wochenende",IF(B19="So","Wochenende","")))</f>
        <v/>
      </c>
      <c r="E19" s="23"/>
      <c r="F19" s="29"/>
      <c r="G19" s="24"/>
      <c r="H19" s="24">
        <f t="shared" ref="H19:H22" si="6">IF(E19="",0,IF(G19&gt;E19,G19-E19-F19,1+G19-E19-F19))</f>
        <v>0</v>
      </c>
      <c r="I19" s="24">
        <f>IF(D19="Fehlzeit",Vorgabe!$B$3,IF(D19="",Vorgabe!$B$3,))</f>
        <v>0.33333333333333331</v>
      </c>
      <c r="J19" s="24">
        <f t="shared" ref="J19:J22" si="7">IF(D19="Fehlzeit",H19-I19,IF(E19="",0,IF(H19&lt;&gt;0,H19-I19,)))</f>
        <v>0</v>
      </c>
      <c r="K19" s="32"/>
    </row>
    <row r="20" spans="1:11" x14ac:dyDescent="0.15">
      <c r="A20" s="7"/>
      <c r="B20" s="64" t="str">
        <f t="shared" si="3"/>
        <v>Tue</v>
      </c>
      <c r="C20" s="65">
        <f t="shared" si="0"/>
        <v>44300</v>
      </c>
      <c r="D20" s="65"/>
      <c r="E20" s="60"/>
      <c r="F20" s="67"/>
      <c r="G20" s="68"/>
      <c r="H20" s="24">
        <f t="shared" si="6"/>
        <v>0</v>
      </c>
      <c r="I20" s="24">
        <f>IF(D20="Fehlzeit",Vorgabe!$B$3,IF(D20="",Vorgabe!$B$3,))</f>
        <v>0.33333333333333331</v>
      </c>
      <c r="J20" s="24">
        <f t="shared" si="7"/>
        <v>0</v>
      </c>
      <c r="K20" s="32"/>
    </row>
    <row r="21" spans="1:11" x14ac:dyDescent="0.15">
      <c r="A21" s="7"/>
      <c r="B21" s="64" t="str">
        <f t="shared" si="3"/>
        <v>Wed</v>
      </c>
      <c r="C21" s="65">
        <f t="shared" si="0"/>
        <v>44301</v>
      </c>
      <c r="D21" s="65"/>
      <c r="E21" s="60"/>
      <c r="F21" s="67"/>
      <c r="G21" s="68"/>
      <c r="H21" s="24">
        <f t="shared" si="6"/>
        <v>0</v>
      </c>
      <c r="I21" s="24">
        <f>IF(D21="Fehlzeit",Vorgabe!$B$3,IF(D21="",Vorgabe!$B$3,))</f>
        <v>0.33333333333333331</v>
      </c>
      <c r="J21" s="24">
        <f t="shared" si="7"/>
        <v>0</v>
      </c>
      <c r="K21" s="32"/>
    </row>
    <row r="22" spans="1:11" x14ac:dyDescent="0.15">
      <c r="A22" s="7"/>
      <c r="B22" s="17" t="str">
        <f t="shared" si="3"/>
        <v>Thu</v>
      </c>
      <c r="C22" s="21">
        <f t="shared" si="0"/>
        <v>44302</v>
      </c>
      <c r="D22" s="20"/>
      <c r="E22" s="24"/>
      <c r="F22" s="43"/>
      <c r="G22" s="24"/>
      <c r="H22" s="24">
        <f t="shared" si="6"/>
        <v>0</v>
      </c>
      <c r="I22" s="24">
        <f>IF(D22="Fehlzeit",Vorgabe!$B$3,IF(D22="",Vorgabe!$B$3,))</f>
        <v>0.33333333333333331</v>
      </c>
      <c r="J22" s="24">
        <f t="shared" si="7"/>
        <v>0</v>
      </c>
      <c r="K22" s="32"/>
    </row>
    <row r="23" spans="1:11" x14ac:dyDescent="0.15">
      <c r="A23" s="7"/>
      <c r="B23" s="17" t="str">
        <f t="shared" si="3"/>
        <v>Fri</v>
      </c>
      <c r="C23" s="21">
        <f t="shared" si="0"/>
        <v>44303</v>
      </c>
      <c r="D23" s="78" t="s">
        <v>67</v>
      </c>
      <c r="E23" s="55"/>
      <c r="F23" s="56"/>
      <c r="G23" s="57"/>
      <c r="H23" s="24"/>
      <c r="I23" s="24"/>
      <c r="J23" s="24"/>
      <c r="K23" s="8"/>
    </row>
    <row r="24" spans="1:11" x14ac:dyDescent="0.15">
      <c r="A24" s="7"/>
      <c r="B24" s="17" t="str">
        <f t="shared" si="3"/>
        <v>Sat</v>
      </c>
      <c r="C24" s="21">
        <f t="shared" si="0"/>
        <v>44304</v>
      </c>
      <c r="D24" s="69" t="s">
        <v>68</v>
      </c>
      <c r="E24" s="56"/>
      <c r="F24" s="56"/>
      <c r="G24" s="56"/>
      <c r="H24" s="57"/>
      <c r="I24" s="57"/>
      <c r="J24" s="57"/>
      <c r="K24" s="8"/>
    </row>
    <row r="25" spans="1:11" x14ac:dyDescent="0.15">
      <c r="A25" s="7"/>
      <c r="B25" s="17" t="str">
        <f t="shared" si="3"/>
        <v>Sun</v>
      </c>
      <c r="C25" s="21">
        <f t="shared" si="0"/>
        <v>44305</v>
      </c>
      <c r="D25" s="69" t="s">
        <v>68</v>
      </c>
      <c r="E25" s="56"/>
      <c r="F25" s="56"/>
      <c r="G25" s="56"/>
      <c r="H25" s="57"/>
      <c r="I25" s="57"/>
      <c r="J25" s="57"/>
      <c r="K25" s="32"/>
    </row>
    <row r="26" spans="1:11" x14ac:dyDescent="0.15">
      <c r="A26" s="7"/>
      <c r="B26" s="17" t="str">
        <f t="shared" si="3"/>
        <v>Mon</v>
      </c>
      <c r="C26" s="21">
        <f t="shared" si="0"/>
        <v>44306</v>
      </c>
      <c r="D26" s="78" t="s">
        <v>67</v>
      </c>
      <c r="E26" s="55"/>
      <c r="F26" s="56"/>
      <c r="G26" s="57"/>
      <c r="H26" s="57"/>
      <c r="I26" s="57"/>
      <c r="J26" s="57"/>
      <c r="K26" s="32"/>
    </row>
    <row r="27" spans="1:11" x14ac:dyDescent="0.15">
      <c r="A27" s="7"/>
      <c r="B27" s="64" t="str">
        <f t="shared" si="3"/>
        <v>Tue</v>
      </c>
      <c r="C27" s="65">
        <f t="shared" si="0"/>
        <v>44307</v>
      </c>
      <c r="D27" s="66"/>
      <c r="E27" s="60"/>
      <c r="F27" s="67"/>
      <c r="G27" s="68"/>
      <c r="H27" s="24">
        <f t="shared" ref="H27:H30" si="8">IF(E27="",0,IF(G27&gt;E27,G27-E27-F27,1+G27-E27-F27))</f>
        <v>0</v>
      </c>
      <c r="I27" s="24">
        <f>IF(D27="Fehlzeit",Vorgabe!$B$3,IF(D27="",Vorgabe!$B$3,))</f>
        <v>0.33333333333333331</v>
      </c>
      <c r="J27" s="24">
        <f t="shared" ref="J27:J30" si="9">IF(D27="Fehlzeit",H27-I27,IF(E27="",0,IF(H27&lt;&gt;0,H27-I27,)))</f>
        <v>0</v>
      </c>
      <c r="K27" s="32"/>
    </row>
    <row r="28" spans="1:11" x14ac:dyDescent="0.15">
      <c r="A28" s="7"/>
      <c r="B28" s="17" t="str">
        <f t="shared" si="3"/>
        <v>Wed</v>
      </c>
      <c r="C28" s="21">
        <f t="shared" si="0"/>
        <v>44308</v>
      </c>
      <c r="D28" s="20"/>
      <c r="E28" s="23"/>
      <c r="F28" s="29"/>
      <c r="G28" s="24"/>
      <c r="H28" s="24">
        <f t="shared" si="8"/>
        <v>0</v>
      </c>
      <c r="I28" s="24">
        <f>IF(D28="Fehlzeit",Vorgabe!$B$3,IF(D28="",Vorgabe!$B$3,))</f>
        <v>0.33333333333333331</v>
      </c>
      <c r="J28" s="24">
        <f t="shared" si="9"/>
        <v>0</v>
      </c>
      <c r="K28" s="32"/>
    </row>
    <row r="29" spans="1:11" x14ac:dyDescent="0.15">
      <c r="A29" s="7"/>
      <c r="B29" s="17" t="str">
        <f t="shared" si="3"/>
        <v>Thu</v>
      </c>
      <c r="C29" s="21">
        <f t="shared" si="0"/>
        <v>44309</v>
      </c>
      <c r="D29" s="20"/>
      <c r="E29" s="23"/>
      <c r="F29" s="43"/>
      <c r="G29" s="24"/>
      <c r="H29" s="24">
        <f t="shared" si="8"/>
        <v>0</v>
      </c>
      <c r="I29" s="24">
        <f>IF(D29="Fehlzeit",Vorgabe!$B$3,IF(D29="",Vorgabe!$B$3,))</f>
        <v>0.33333333333333331</v>
      </c>
      <c r="J29" s="24">
        <f t="shared" si="9"/>
        <v>0</v>
      </c>
      <c r="K29" s="32"/>
    </row>
    <row r="30" spans="1:11" x14ac:dyDescent="0.15">
      <c r="A30" s="7"/>
      <c r="B30" s="17" t="str">
        <f t="shared" si="3"/>
        <v>Fri</v>
      </c>
      <c r="C30" s="21">
        <f t="shared" si="0"/>
        <v>44310</v>
      </c>
      <c r="D30" s="20"/>
      <c r="E30" s="23"/>
      <c r="F30" s="29"/>
      <c r="G30" s="24"/>
      <c r="H30" s="24">
        <f t="shared" si="8"/>
        <v>0</v>
      </c>
      <c r="I30" s="24">
        <f>IF(D30="Fehlzeit",Vorgabe!$B$3,IF(D30="",Vorgabe!$B$3,))</f>
        <v>0.33333333333333331</v>
      </c>
      <c r="J30" s="24">
        <f t="shared" si="9"/>
        <v>0</v>
      </c>
      <c r="K30" s="8"/>
    </row>
    <row r="31" spans="1:11" x14ac:dyDescent="0.15">
      <c r="A31" s="7"/>
      <c r="B31" s="17" t="str">
        <f t="shared" si="3"/>
        <v>Sat</v>
      </c>
      <c r="C31" s="21">
        <f t="shared" si="0"/>
        <v>44311</v>
      </c>
      <c r="D31" s="69" t="s">
        <v>68</v>
      </c>
      <c r="E31" s="56"/>
      <c r="F31" s="56"/>
      <c r="G31" s="56"/>
      <c r="H31" s="24"/>
      <c r="I31" s="24"/>
      <c r="J31" s="24"/>
      <c r="K31" s="8"/>
    </row>
    <row r="32" spans="1:11" x14ac:dyDescent="0.15">
      <c r="A32" s="7"/>
      <c r="B32" s="17" t="str">
        <f t="shared" si="3"/>
        <v>Sun</v>
      </c>
      <c r="C32" s="21">
        <f t="shared" si="0"/>
        <v>44312</v>
      </c>
      <c r="D32" s="69" t="s">
        <v>68</v>
      </c>
      <c r="E32" s="56"/>
      <c r="F32" s="56"/>
      <c r="G32" s="56"/>
      <c r="H32" s="57"/>
      <c r="I32" s="57"/>
      <c r="J32" s="57"/>
      <c r="K32" s="32"/>
    </row>
    <row r="33" spans="1:11" x14ac:dyDescent="0.15">
      <c r="A33" s="7"/>
      <c r="B33" s="64" t="str">
        <f t="shared" si="3"/>
        <v>Mon</v>
      </c>
      <c r="C33" s="65">
        <f t="shared" si="0"/>
        <v>44313</v>
      </c>
      <c r="D33" s="66"/>
      <c r="E33" s="60"/>
      <c r="F33" s="67"/>
      <c r="G33" s="68"/>
      <c r="H33" s="24">
        <f t="shared" ref="H33:H35" si="10">IF(E33="",0,IF(G33&gt;E33,G33-E33-F33,1+G33-E33-F33))</f>
        <v>0</v>
      </c>
      <c r="I33" s="24">
        <f>IF(D33="Fehlzeit",Vorgabe!$B$3,IF(D33="",Vorgabe!$B$3,))</f>
        <v>0.33333333333333331</v>
      </c>
      <c r="J33" s="24">
        <f t="shared" ref="J33:J35" si="11">IF(D33="Fehlzeit",H33-I33,IF(E33="",0,IF(H33&lt;&gt;0,H33-I33,)))</f>
        <v>0</v>
      </c>
      <c r="K33" s="32"/>
    </row>
    <row r="34" spans="1:11" x14ac:dyDescent="0.15">
      <c r="A34" s="7"/>
      <c r="B34" s="64" t="str">
        <f t="shared" si="3"/>
        <v>Tue</v>
      </c>
      <c r="C34" s="65">
        <f t="shared" si="0"/>
        <v>44314</v>
      </c>
      <c r="D34" s="66"/>
      <c r="E34" s="60"/>
      <c r="F34" s="67"/>
      <c r="G34" s="68"/>
      <c r="H34" s="24">
        <f t="shared" si="10"/>
        <v>0</v>
      </c>
      <c r="I34" s="24">
        <f>IF(D34="Fehlzeit",Vorgabe!$B$3,IF(D34="",Vorgabe!$B$3,))</f>
        <v>0.33333333333333331</v>
      </c>
      <c r="J34" s="24">
        <f t="shared" si="11"/>
        <v>0</v>
      </c>
      <c r="K34" s="32"/>
    </row>
    <row r="35" spans="1:11" x14ac:dyDescent="0.15">
      <c r="A35" s="7"/>
      <c r="B35" s="17" t="str">
        <f t="shared" si="3"/>
        <v>Wed</v>
      </c>
      <c r="C35" s="21">
        <f t="shared" si="0"/>
        <v>44315</v>
      </c>
      <c r="D35" s="20"/>
      <c r="E35" s="23"/>
      <c r="F35" s="29"/>
      <c r="G35" s="24"/>
      <c r="H35" s="24">
        <f t="shared" si="10"/>
        <v>0</v>
      </c>
      <c r="I35" s="24">
        <f>IF(D35="Fehlzeit",Vorgabe!$B$3,IF(D35="",Vorgabe!$B$3,))</f>
        <v>0.33333333333333331</v>
      </c>
      <c r="J35" s="24">
        <f t="shared" si="11"/>
        <v>0</v>
      </c>
      <c r="K35" s="32"/>
    </row>
    <row r="36" spans="1:11" ht="14" thickBot="1" x14ac:dyDescent="0.2">
      <c r="A36" s="7"/>
      <c r="B36" s="19"/>
      <c r="C36" s="19"/>
      <c r="D36" s="19"/>
      <c r="E36" s="25"/>
      <c r="F36" s="48"/>
      <c r="G36" s="25"/>
      <c r="H36" s="19"/>
      <c r="I36" s="19"/>
      <c r="J36" s="19"/>
      <c r="K36" s="8"/>
    </row>
    <row r="37" spans="1:11" ht="14" thickTop="1" x14ac:dyDescent="0.15">
      <c r="A37" s="7"/>
      <c r="B37" s="2"/>
      <c r="C37" s="2"/>
      <c r="D37" s="2"/>
      <c r="E37" s="41"/>
      <c r="F37" s="3"/>
      <c r="G37" s="41"/>
      <c r="H37" s="2"/>
      <c r="I37" s="2"/>
      <c r="J37" s="2"/>
      <c r="K37" s="8"/>
    </row>
    <row r="38" spans="1:11" ht="14" thickBot="1" x14ac:dyDescent="0.2">
      <c r="A38" s="9"/>
      <c r="B38" s="10"/>
      <c r="C38" s="10"/>
      <c r="D38" s="10"/>
      <c r="E38" s="44"/>
      <c r="F38" s="12"/>
      <c r="G38" s="44"/>
      <c r="H38" s="10"/>
      <c r="I38" s="10"/>
      <c r="J38" s="10"/>
      <c r="K38" s="11"/>
    </row>
    <row r="39" spans="1:11" ht="14" thickTop="1" x14ac:dyDescent="0.15"/>
  </sheetData>
  <mergeCells count="4">
    <mergeCell ref="H1:I1"/>
    <mergeCell ref="H2:I2"/>
    <mergeCell ref="H3:I3"/>
    <mergeCell ref="A1:D1"/>
  </mergeCells>
  <conditionalFormatting sqref="B6:J35">
    <cfRule type="expression" dxfId="220" priority="1" stopIfTrue="1">
      <formula>OR($D6="Krank",$D6="Fehlzeit")</formula>
    </cfRule>
    <cfRule type="expression" dxfId="219" priority="2" stopIfTrue="1">
      <formula>OR($D6="Wochenende",$D6="Feiertag")</formula>
    </cfRule>
  </conditionalFormatting>
  <conditionalFormatting sqref="E36:G36">
    <cfRule type="expression" dxfId="218" priority="223" stopIfTrue="1">
      <formula>OR($D36="Krank",$D36="Fehlzeit")</formula>
    </cfRule>
    <cfRule type="expression" dxfId="217" priority="224" stopIfTrue="1">
      <formula>OR($D36="Wochenende",$D36="Feiertag")</formula>
    </cfRule>
  </conditionalFormatting>
  <pageMargins left="0.81" right="0.25" top="0.53" bottom="0.25" header="0.3" footer="0.3"/>
  <pageSetup paperSize="9" orientation="landscape" verticalDpi="4294967293"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9"/>
  <sheetViews>
    <sheetView workbookViewId="0">
      <selection activeCell="D34" sqref="D34"/>
    </sheetView>
  </sheetViews>
  <sheetFormatPr baseColWidth="10" defaultColWidth="11.5" defaultRowHeight="13" x14ac:dyDescent="0.15"/>
  <cols>
    <col min="2" max="2" width="5.5" bestFit="1" customWidth="1"/>
    <col min="3" max="3" width="11.33203125" bestFit="1" customWidth="1"/>
    <col min="4" max="4" width="14.5" customWidth="1"/>
    <col min="5" max="5" width="12.5" style="45" customWidth="1"/>
    <col min="6" max="6" width="11.5" style="1" bestFit="1" customWidth="1"/>
    <col min="7" max="7" width="11.1640625" style="45" customWidth="1"/>
    <col min="8" max="8" width="15" customWidth="1"/>
    <col min="9" max="9" width="12.6640625" customWidth="1"/>
    <col min="10" max="10" width="11.5" bestFit="1" customWidth="1"/>
  </cols>
  <sheetData>
    <row r="1" spans="1:11" ht="22" customHeight="1" thickTop="1" x14ac:dyDescent="0.25">
      <c r="A1" s="85" t="s">
        <v>53</v>
      </c>
      <c r="B1" s="86"/>
      <c r="C1" s="86"/>
      <c r="D1" s="86"/>
      <c r="E1" s="40">
        <f>DATE(F1,G1,1)</f>
        <v>44316</v>
      </c>
      <c r="F1" s="30">
        <f>Vorgabe!B2</f>
        <v>2025</v>
      </c>
      <c r="G1" s="46">
        <v>5</v>
      </c>
      <c r="H1" s="87" t="s">
        <v>54</v>
      </c>
      <c r="I1" s="87"/>
      <c r="J1" s="16">
        <f>SUM(H6:H36)</f>
        <v>0</v>
      </c>
      <c r="K1" s="6"/>
    </row>
    <row r="2" spans="1:11" ht="22" customHeight="1" x14ac:dyDescent="0.15">
      <c r="A2" s="7"/>
      <c r="B2" s="2"/>
      <c r="C2" s="2"/>
      <c r="D2" s="2"/>
      <c r="E2" s="41"/>
      <c r="F2" s="3"/>
      <c r="G2" s="41"/>
      <c r="H2" s="88" t="s">
        <v>55</v>
      </c>
      <c r="I2" s="88"/>
      <c r="J2" s="14">
        <f>SUM(J6:J35)</f>
        <v>0</v>
      </c>
      <c r="K2" s="8"/>
    </row>
    <row r="3" spans="1:11" ht="22" customHeight="1" x14ac:dyDescent="0.15">
      <c r="A3" s="7"/>
      <c r="B3" s="2"/>
      <c r="C3" s="15" t="s">
        <v>56</v>
      </c>
      <c r="D3" s="13" t="e">
        <f ca="1">INDIRECT(TEXT(E1-1,"MMMM")&amp;"!J3")</f>
        <v>#REF!</v>
      </c>
      <c r="E3" s="41"/>
      <c r="F3" s="3"/>
      <c r="G3" s="41"/>
      <c r="H3" s="88" t="s">
        <v>57</v>
      </c>
      <c r="I3" s="88"/>
      <c r="J3" s="14" t="e">
        <f ca="1">D3+SUM(J6:J35)</f>
        <v>#REF!</v>
      </c>
      <c r="K3" s="8"/>
    </row>
    <row r="4" spans="1:11" ht="14" thickBot="1" x14ac:dyDescent="0.2">
      <c r="A4" s="7"/>
      <c r="B4" s="2"/>
      <c r="C4" s="2"/>
      <c r="D4" s="2"/>
      <c r="E4" s="41"/>
      <c r="F4" s="3"/>
      <c r="G4" s="41"/>
      <c r="H4" s="2"/>
      <c r="I4" s="2"/>
      <c r="J4" s="2"/>
      <c r="K4" s="8"/>
    </row>
    <row r="5" spans="1:11" ht="25" customHeight="1" thickTop="1" thickBot="1" x14ac:dyDescent="0.2">
      <c r="A5" s="7"/>
      <c r="B5" s="34" t="s">
        <v>58</v>
      </c>
      <c r="C5" s="34" t="s">
        <v>59</v>
      </c>
      <c r="D5" s="34" t="s">
        <v>60</v>
      </c>
      <c r="E5" s="42" t="s">
        <v>61</v>
      </c>
      <c r="F5" s="34" t="s">
        <v>62</v>
      </c>
      <c r="G5" s="42" t="s">
        <v>63</v>
      </c>
      <c r="H5" s="34" t="s">
        <v>64</v>
      </c>
      <c r="I5" s="34" t="s">
        <v>65</v>
      </c>
      <c r="J5" s="34" t="s">
        <v>66</v>
      </c>
      <c r="K5" s="8"/>
    </row>
    <row r="6" spans="1:11" s="33" customFormat="1" ht="13.5" customHeight="1" thickTop="1" x14ac:dyDescent="0.15">
      <c r="A6" s="31"/>
      <c r="B6" s="35" t="str">
        <f>TEXT(C6,"TTT")</f>
        <v>Thu</v>
      </c>
      <c r="C6" s="36">
        <f t="shared" ref="C6:C36" si="0">DATE($F$1,$G$1,ROW()-5)</f>
        <v>44316</v>
      </c>
      <c r="D6" s="35" t="s">
        <v>67</v>
      </c>
      <c r="E6" s="23"/>
      <c r="F6" s="29"/>
      <c r="G6" s="24"/>
      <c r="H6" s="24"/>
      <c r="I6" s="24"/>
      <c r="J6" s="24"/>
      <c r="K6" s="32"/>
    </row>
    <row r="7" spans="1:11" x14ac:dyDescent="0.15">
      <c r="A7" s="7"/>
      <c r="B7" s="26" t="str">
        <f t="shared" ref="B7:B10" si="1">TEXT(C7,"TTT")</f>
        <v>Fri</v>
      </c>
      <c r="C7" s="27">
        <f t="shared" si="0"/>
        <v>44317</v>
      </c>
      <c r="D7" s="28"/>
      <c r="E7" s="23"/>
      <c r="F7" s="29"/>
      <c r="G7" s="24"/>
      <c r="H7" s="24"/>
      <c r="I7" s="24">
        <f>IF(D7="Fehlzeit",Vorgabe!$B$3,IF(D7="",Vorgabe!$B$3,))</f>
        <v>0.33333333333333331</v>
      </c>
      <c r="J7" s="24">
        <f t="shared" ref="J7" si="2">IF(D7="Fehlzeit",H7-I7,IF(E7="",0,IF(H7&lt;&gt;0,H7-I7,)))</f>
        <v>0</v>
      </c>
      <c r="K7" s="32"/>
    </row>
    <row r="8" spans="1:11" x14ac:dyDescent="0.15">
      <c r="A8" s="7"/>
      <c r="B8" s="17" t="str">
        <f t="shared" si="1"/>
        <v>Sat</v>
      </c>
      <c r="C8" s="21">
        <f t="shared" si="0"/>
        <v>44318</v>
      </c>
      <c r="D8" s="20" t="s">
        <v>68</v>
      </c>
      <c r="E8" s="23"/>
      <c r="F8" s="29"/>
      <c r="G8" s="24"/>
      <c r="H8" s="24"/>
      <c r="I8" s="24">
        <f>IF(D8="Fehlzeit",Vorgabe!$B$3,IF(D8="",Vorgabe!$B$3,))</f>
        <v>0</v>
      </c>
      <c r="J8" s="24">
        <f t="shared" ref="J8:J14" si="3">IF(D8="Fehlzeit",H8-I8,IF(E8="",0,IF(H8&lt;&gt;0,H8-I8,)))</f>
        <v>0</v>
      </c>
      <c r="K8" s="32"/>
    </row>
    <row r="9" spans="1:11" x14ac:dyDescent="0.15">
      <c r="A9" s="7"/>
      <c r="B9" s="17" t="str">
        <f t="shared" si="1"/>
        <v>Sun</v>
      </c>
      <c r="C9" s="21">
        <f t="shared" si="0"/>
        <v>44319</v>
      </c>
      <c r="D9" s="20" t="s">
        <v>68</v>
      </c>
      <c r="E9" s="23"/>
      <c r="F9" s="29"/>
      <c r="G9" s="24"/>
      <c r="H9" s="24"/>
      <c r="I9" s="24">
        <f>IF(D9="Fehlzeit",Vorgabe!$B$3,IF(D9="",Vorgabe!$B$3,))</f>
        <v>0</v>
      </c>
      <c r="J9" s="24">
        <f t="shared" si="3"/>
        <v>0</v>
      </c>
      <c r="K9" s="8"/>
    </row>
    <row r="10" spans="1:11" x14ac:dyDescent="0.15">
      <c r="A10" s="7"/>
      <c r="B10" s="17" t="str">
        <f t="shared" si="1"/>
        <v>Mon</v>
      </c>
      <c r="C10" s="21">
        <f t="shared" si="0"/>
        <v>44320</v>
      </c>
      <c r="D10" s="20"/>
      <c r="E10" s="23"/>
      <c r="F10" s="29"/>
      <c r="G10" s="24"/>
      <c r="H10" s="24">
        <f t="shared" ref="H10:H14" si="4">IF(E10="",0,IF(G10&gt;E10,G10-E10-F10,1+G10-E10-F10))</f>
        <v>0</v>
      </c>
      <c r="I10" s="24">
        <f>IF(D10="Fehlzeit",Vorgabe!$B$3,IF(D10="",Vorgabe!$B$3,))</f>
        <v>0.33333333333333331</v>
      </c>
      <c r="J10" s="24">
        <f t="shared" si="3"/>
        <v>0</v>
      </c>
      <c r="K10" s="8"/>
    </row>
    <row r="11" spans="1:11" x14ac:dyDescent="0.15">
      <c r="A11" s="7"/>
      <c r="B11" s="17" t="str">
        <f>TEXT(C11,"TTT")</f>
        <v>Tue</v>
      </c>
      <c r="C11" s="21">
        <f t="shared" si="0"/>
        <v>44321</v>
      </c>
      <c r="D11" s="20"/>
      <c r="E11" s="23"/>
      <c r="F11" s="29"/>
      <c r="G11" s="24"/>
      <c r="H11" s="24">
        <f t="shared" si="4"/>
        <v>0</v>
      </c>
      <c r="I11" s="24">
        <f>IF(D11="Fehlzeit",Vorgabe!$B$3,IF(D11="",Vorgabe!$B$3,))</f>
        <v>0.33333333333333331</v>
      </c>
      <c r="J11" s="24">
        <f t="shared" si="3"/>
        <v>0</v>
      </c>
      <c r="K11" s="32"/>
    </row>
    <row r="12" spans="1:11" x14ac:dyDescent="0.15">
      <c r="A12" s="7"/>
      <c r="B12" s="17" t="str">
        <f>TEXT(C12,"TTT")</f>
        <v>Wed</v>
      </c>
      <c r="C12" s="21">
        <f t="shared" si="0"/>
        <v>44322</v>
      </c>
      <c r="D12" s="20"/>
      <c r="E12" s="23"/>
      <c r="F12" s="29"/>
      <c r="G12" s="24"/>
      <c r="H12" s="24">
        <f t="shared" si="4"/>
        <v>0</v>
      </c>
      <c r="I12" s="24">
        <f>IF(D12="Fehlzeit",Vorgabe!$B$3,IF(D12="",Vorgabe!$B$3,))</f>
        <v>0.33333333333333331</v>
      </c>
      <c r="J12" s="24">
        <f t="shared" si="3"/>
        <v>0</v>
      </c>
      <c r="K12" s="32"/>
    </row>
    <row r="13" spans="1:11" x14ac:dyDescent="0.15">
      <c r="A13" s="7"/>
      <c r="B13" s="17" t="str">
        <f t="shared" ref="B13:B35" si="5">TEXT(C13,"TTT")</f>
        <v>Thu</v>
      </c>
      <c r="C13" s="21">
        <f t="shared" si="0"/>
        <v>44323</v>
      </c>
      <c r="D13" s="20" t="str">
        <f t="array" ref="D13">IF(OR(EXACT(C13,Vorgabe!$D$2:'Vorgabe'!$D$51)),"Feiertag",IF(B13="Sa","Wochenende",IF(B13="So","Wochenende","")))</f>
        <v/>
      </c>
      <c r="E13" s="23"/>
      <c r="F13" s="29"/>
      <c r="G13" s="24"/>
      <c r="H13" s="24">
        <f t="shared" si="4"/>
        <v>0</v>
      </c>
      <c r="I13" s="24">
        <f>IF(D13="Fehlzeit",Vorgabe!$B$3,IF(D13="",Vorgabe!$B$3,))</f>
        <v>0.33333333333333331</v>
      </c>
      <c r="J13" s="24">
        <f t="shared" si="3"/>
        <v>0</v>
      </c>
      <c r="K13" s="32"/>
    </row>
    <row r="14" spans="1:11" x14ac:dyDescent="0.15">
      <c r="A14" s="7"/>
      <c r="B14" s="17" t="str">
        <f t="shared" si="5"/>
        <v>Fri</v>
      </c>
      <c r="C14" s="21">
        <f t="shared" si="0"/>
        <v>44324</v>
      </c>
      <c r="D14" s="20"/>
      <c r="E14" s="23"/>
      <c r="F14" s="29"/>
      <c r="G14" s="24"/>
      <c r="H14" s="24">
        <f t="shared" si="4"/>
        <v>0</v>
      </c>
      <c r="I14" s="24">
        <f>IF(D14="Fehlzeit",Vorgabe!$B$3,IF(D14="",Vorgabe!$B$3,))</f>
        <v>0.33333333333333331</v>
      </c>
      <c r="J14" s="24">
        <f t="shared" si="3"/>
        <v>0</v>
      </c>
      <c r="K14" s="32"/>
    </row>
    <row r="15" spans="1:11" x14ac:dyDescent="0.15">
      <c r="A15" s="7"/>
      <c r="B15" s="17" t="str">
        <f t="shared" si="5"/>
        <v>Sat</v>
      </c>
      <c r="C15" s="21">
        <f t="shared" si="0"/>
        <v>44325</v>
      </c>
      <c r="D15" s="20" t="s">
        <v>68</v>
      </c>
      <c r="E15" s="23"/>
      <c r="F15" s="29"/>
      <c r="G15" s="24"/>
      <c r="H15" s="24"/>
      <c r="I15" s="24">
        <v>0.16666666666666666</v>
      </c>
      <c r="J15" s="24">
        <f t="shared" ref="J15:J21" si="6">IF(D15="Fehlzeit",H15-I15,IF(E15="",0,IF(H15&lt;&gt;0,H15-I15,)))</f>
        <v>0</v>
      </c>
      <c r="K15" s="32"/>
    </row>
    <row r="16" spans="1:11" x14ac:dyDescent="0.15">
      <c r="A16" s="7"/>
      <c r="B16" s="17" t="str">
        <f t="shared" si="5"/>
        <v>Sun</v>
      </c>
      <c r="C16" s="21">
        <f t="shared" si="0"/>
        <v>44326</v>
      </c>
      <c r="D16" s="20" t="s">
        <v>68</v>
      </c>
      <c r="E16" s="23"/>
      <c r="F16" s="29"/>
      <c r="G16" s="24"/>
      <c r="H16" s="24"/>
      <c r="I16" s="24">
        <f>IF(D16="Fehlzeit",Vorgabe!$B$3,IF(D16="",Vorgabe!$B$3,))</f>
        <v>0</v>
      </c>
      <c r="J16" s="24">
        <f t="shared" si="6"/>
        <v>0</v>
      </c>
      <c r="K16" s="8"/>
    </row>
    <row r="17" spans="1:11" x14ac:dyDescent="0.15">
      <c r="A17" s="7"/>
      <c r="B17" s="17" t="str">
        <f t="shared" si="5"/>
        <v>Mon</v>
      </c>
      <c r="C17" s="21">
        <f t="shared" si="0"/>
        <v>44327</v>
      </c>
      <c r="D17" s="20" t="str">
        <f t="array" ref="D17">IF(OR(EXACT(C17,Vorgabe!$D$2:'Vorgabe'!$D$51)),"Feiertag",IF(B17="Sa","Wochenende",IF(B17="So","Wochenende","")))</f>
        <v/>
      </c>
      <c r="E17" s="23"/>
      <c r="F17" s="29"/>
      <c r="G17" s="24"/>
      <c r="H17" s="24">
        <f t="shared" ref="H17:H21" si="7">IF(E17="",0,IF(G17&gt;E17,G17-E17-F17,1+G17-E17-F17))</f>
        <v>0</v>
      </c>
      <c r="I17" s="24">
        <f>IF(D17="Fehlzeit",Vorgabe!$B$3,IF(D17="",Vorgabe!$B$3,))</f>
        <v>0.33333333333333331</v>
      </c>
      <c r="J17" s="24">
        <f t="shared" si="6"/>
        <v>0</v>
      </c>
      <c r="K17" s="8"/>
    </row>
    <row r="18" spans="1:11" x14ac:dyDescent="0.15">
      <c r="A18" s="7"/>
      <c r="B18" s="64" t="str">
        <f t="shared" si="5"/>
        <v>Tue</v>
      </c>
      <c r="C18" s="65">
        <f t="shared" si="0"/>
        <v>44328</v>
      </c>
      <c r="D18" s="65"/>
      <c r="E18" s="60"/>
      <c r="F18" s="67"/>
      <c r="G18" s="68"/>
      <c r="H18" s="24">
        <f t="shared" si="7"/>
        <v>0</v>
      </c>
      <c r="I18" s="24">
        <f>IF(D18="Fehlzeit",Vorgabe!$B$3,IF(D18="",Vorgabe!$B$3,))</f>
        <v>0.33333333333333331</v>
      </c>
      <c r="J18" s="24">
        <f t="shared" si="6"/>
        <v>0</v>
      </c>
      <c r="K18" s="32"/>
    </row>
    <row r="19" spans="1:11" x14ac:dyDescent="0.15">
      <c r="A19" s="7"/>
      <c r="B19" s="17" t="str">
        <f t="shared" si="5"/>
        <v>Wed</v>
      </c>
      <c r="C19" s="21">
        <f t="shared" si="0"/>
        <v>44329</v>
      </c>
      <c r="D19" s="20" t="str">
        <f t="array" ref="D19">IF(OR(EXACT(C19,Vorgabe!$D$2:'Vorgabe'!$D$51)),"Feiertag",IF(B19="Sa","Wochenende",IF(B19="So","Wochenende","")))</f>
        <v/>
      </c>
      <c r="E19" s="23"/>
      <c r="F19" s="29"/>
      <c r="G19" s="24"/>
      <c r="H19" s="24">
        <f t="shared" si="7"/>
        <v>0</v>
      </c>
      <c r="I19" s="24">
        <f>IF(D19="Fehlzeit",Vorgabe!$B$3,IF(D19="",Vorgabe!$B$3,))</f>
        <v>0.33333333333333331</v>
      </c>
      <c r="J19" s="24">
        <f t="shared" si="6"/>
        <v>0</v>
      </c>
      <c r="K19" s="32"/>
    </row>
    <row r="20" spans="1:11" x14ac:dyDescent="0.15">
      <c r="A20" s="7"/>
      <c r="B20" s="17" t="str">
        <f t="shared" si="5"/>
        <v>Thu</v>
      </c>
      <c r="C20" s="21">
        <f t="shared" si="0"/>
        <v>44330</v>
      </c>
      <c r="D20" s="20"/>
      <c r="E20" s="23"/>
      <c r="F20" s="29"/>
      <c r="G20" s="24"/>
      <c r="H20" s="24">
        <f t="shared" si="7"/>
        <v>0</v>
      </c>
      <c r="I20" s="24">
        <f>IF(D20="Fehlzeit",Vorgabe!$B$3,IF(D20="",Vorgabe!$B$3,))</f>
        <v>0.33333333333333331</v>
      </c>
      <c r="J20" s="24">
        <f t="shared" si="6"/>
        <v>0</v>
      </c>
      <c r="K20" s="32"/>
    </row>
    <row r="21" spans="1:11" x14ac:dyDescent="0.15">
      <c r="A21" s="7"/>
      <c r="B21" s="17" t="str">
        <f t="shared" si="5"/>
        <v>Fri</v>
      </c>
      <c r="C21" s="21">
        <f t="shared" si="0"/>
        <v>44331</v>
      </c>
      <c r="D21" s="20"/>
      <c r="E21" s="23"/>
      <c r="F21" s="29"/>
      <c r="G21" s="24"/>
      <c r="H21" s="24">
        <f t="shared" si="7"/>
        <v>0</v>
      </c>
      <c r="I21" s="24">
        <f>IF(D21="Fehlzeit",Vorgabe!$B$3,IF(D21="",Vorgabe!$B$3,))</f>
        <v>0.33333333333333331</v>
      </c>
      <c r="J21" s="24">
        <f t="shared" si="6"/>
        <v>0</v>
      </c>
      <c r="K21" s="32"/>
    </row>
    <row r="22" spans="1:11" x14ac:dyDescent="0.15">
      <c r="A22" s="7"/>
      <c r="B22" s="53" t="str">
        <f t="shared" si="5"/>
        <v>Sat</v>
      </c>
      <c r="C22" s="54">
        <f t="shared" si="0"/>
        <v>44332</v>
      </c>
      <c r="D22" s="20" t="s">
        <v>68</v>
      </c>
      <c r="E22" s="55"/>
      <c r="F22" s="56"/>
      <c r="G22" s="57"/>
      <c r="H22" s="57"/>
      <c r="I22" s="57">
        <f>IF(D22="Fehlzeit",Vorgabe!$B$3,IF(D22="",Vorgabe!$B$3,))</f>
        <v>0</v>
      </c>
      <c r="J22" s="57">
        <f t="shared" ref="J22" si="8">IF(D22="Fehlzeit",H22-I22,IF(E22="",0,IF(H22&lt;&gt;0,H22-I22,)))</f>
        <v>0</v>
      </c>
      <c r="K22" s="32"/>
    </row>
    <row r="23" spans="1:11" x14ac:dyDescent="0.15">
      <c r="A23" s="7"/>
      <c r="B23" s="17" t="str">
        <f t="shared" si="5"/>
        <v>Sun</v>
      </c>
      <c r="C23" s="21">
        <f t="shared" si="0"/>
        <v>44333</v>
      </c>
      <c r="D23" s="20" t="s">
        <v>68</v>
      </c>
      <c r="E23" s="23"/>
      <c r="F23" s="29"/>
      <c r="G23" s="24"/>
      <c r="H23" s="24"/>
      <c r="I23" s="24">
        <f>IF(D23="Fehlzeit",Vorgabe!$B$3,IF(D23="",Vorgabe!$B$3,))</f>
        <v>0</v>
      </c>
      <c r="J23" s="24">
        <f t="shared" ref="J23:J28" si="9">IF(D23="Fehlzeit",H23-I23,IF(E23="",0,IF(H23&lt;&gt;0,H23-I23,)))</f>
        <v>0</v>
      </c>
      <c r="K23" s="8"/>
    </row>
    <row r="24" spans="1:11" x14ac:dyDescent="0.15">
      <c r="A24" s="7"/>
      <c r="B24" s="17" t="str">
        <f t="shared" si="5"/>
        <v>Mon</v>
      </c>
      <c r="C24" s="21">
        <f t="shared" si="0"/>
        <v>44334</v>
      </c>
      <c r="D24" s="20" t="str">
        <f t="array" ref="D24">IF(OR(EXACT(C24,Vorgabe!$D$2:'Vorgabe'!$D$51)),"Feiertag",IF(B24="Sa","Wochenende",IF(B24="So","Wochenende","")))</f>
        <v/>
      </c>
      <c r="E24" s="23"/>
      <c r="F24" s="29"/>
      <c r="G24" s="24"/>
      <c r="H24" s="24">
        <f t="shared" ref="H24:H28" si="10">IF(E24="",0,IF(G24&gt;E24,G24-E24-F24,1+G24-E24-F24))</f>
        <v>0</v>
      </c>
      <c r="I24" s="24">
        <f>IF(D24="Fehlzeit",Vorgabe!$B$3,IF(D24="",Vorgabe!$B$3,))</f>
        <v>0.33333333333333331</v>
      </c>
      <c r="J24" s="24">
        <f t="shared" si="9"/>
        <v>0</v>
      </c>
      <c r="K24" s="8"/>
    </row>
    <row r="25" spans="1:11" x14ac:dyDescent="0.15">
      <c r="A25" s="7"/>
      <c r="B25" s="17" t="str">
        <f t="shared" si="5"/>
        <v>Tue</v>
      </c>
      <c r="C25" s="21">
        <f t="shared" si="0"/>
        <v>44335</v>
      </c>
      <c r="D25" s="20"/>
      <c r="E25" s="23"/>
      <c r="F25" s="29"/>
      <c r="G25" s="24"/>
      <c r="H25" s="24">
        <f t="shared" si="10"/>
        <v>0</v>
      </c>
      <c r="I25" s="24">
        <f>IF(D25="Fehlzeit",Vorgabe!$B$3,IF(D25="",Vorgabe!$B$3,))</f>
        <v>0.33333333333333331</v>
      </c>
      <c r="J25" s="24">
        <f t="shared" si="9"/>
        <v>0</v>
      </c>
      <c r="K25" s="32"/>
    </row>
    <row r="26" spans="1:11" x14ac:dyDescent="0.15">
      <c r="A26" s="7"/>
      <c r="B26" s="17" t="str">
        <f t="shared" si="5"/>
        <v>Wed</v>
      </c>
      <c r="C26" s="21">
        <f t="shared" si="0"/>
        <v>44336</v>
      </c>
      <c r="D26" s="20"/>
      <c r="E26" s="23"/>
      <c r="F26" s="29"/>
      <c r="G26" s="24"/>
      <c r="H26" s="24">
        <f t="shared" si="10"/>
        <v>0</v>
      </c>
      <c r="I26" s="24">
        <f>IF(D26="Fehlzeit",Vorgabe!$B$3,IF(D26="",Vorgabe!$B$3,))</f>
        <v>0.33333333333333331</v>
      </c>
      <c r="J26" s="24">
        <f t="shared" si="9"/>
        <v>0</v>
      </c>
      <c r="K26" s="32"/>
    </row>
    <row r="27" spans="1:11" x14ac:dyDescent="0.15">
      <c r="A27" s="7"/>
      <c r="B27" s="17" t="str">
        <f t="shared" si="5"/>
        <v>Thu</v>
      </c>
      <c r="C27" s="21">
        <f t="shared" si="0"/>
        <v>44337</v>
      </c>
      <c r="D27" s="20"/>
      <c r="E27" s="23"/>
      <c r="F27" s="29"/>
      <c r="G27" s="24"/>
      <c r="H27" s="24">
        <f t="shared" si="10"/>
        <v>0</v>
      </c>
      <c r="I27" s="24">
        <f>IF(D27="Fehlzeit",Vorgabe!$B$3,IF(D27="",Vorgabe!$B$3,))</f>
        <v>0.33333333333333331</v>
      </c>
      <c r="J27" s="24">
        <f t="shared" si="9"/>
        <v>0</v>
      </c>
      <c r="K27" s="32"/>
    </row>
    <row r="28" spans="1:11" x14ac:dyDescent="0.15">
      <c r="A28" s="7"/>
      <c r="B28" s="17" t="str">
        <f t="shared" si="5"/>
        <v>Fri</v>
      </c>
      <c r="C28" s="21">
        <f t="shared" si="0"/>
        <v>44338</v>
      </c>
      <c r="D28" s="20"/>
      <c r="E28" s="23"/>
      <c r="F28" s="29"/>
      <c r="G28" s="24"/>
      <c r="H28" s="24">
        <f t="shared" si="10"/>
        <v>0</v>
      </c>
      <c r="I28" s="24">
        <f>IF(D28="Fehlzeit",Vorgabe!$B$3,IF(D28="",Vorgabe!$B$3,))</f>
        <v>0.33333333333333331</v>
      </c>
      <c r="J28" s="24">
        <f t="shared" si="9"/>
        <v>0</v>
      </c>
      <c r="K28" s="32"/>
    </row>
    <row r="29" spans="1:11" x14ac:dyDescent="0.15">
      <c r="A29" s="7"/>
      <c r="B29" s="17" t="str">
        <f t="shared" si="5"/>
        <v>Sat</v>
      </c>
      <c r="C29" s="21">
        <f t="shared" si="0"/>
        <v>44339</v>
      </c>
      <c r="D29" s="20" t="s">
        <v>68</v>
      </c>
      <c r="E29" s="23"/>
      <c r="F29" s="29"/>
      <c r="G29" s="24"/>
      <c r="H29" s="24"/>
      <c r="I29" s="80"/>
      <c r="J29" s="24">
        <f t="shared" ref="J29:J36" si="11">IF(D29="Fehlzeit",H29-I29,IF(E29="",0,IF(H29&lt;&gt;0,H29-I29,)))</f>
        <v>0</v>
      </c>
      <c r="K29" s="32"/>
    </row>
    <row r="30" spans="1:11" x14ac:dyDescent="0.15">
      <c r="A30" s="7"/>
      <c r="B30" s="17" t="str">
        <f t="shared" si="5"/>
        <v>Sun</v>
      </c>
      <c r="C30" s="21">
        <f t="shared" si="0"/>
        <v>44340</v>
      </c>
      <c r="D30" s="20" t="s">
        <v>68</v>
      </c>
      <c r="E30" s="23"/>
      <c r="F30" s="29"/>
      <c r="G30" s="24"/>
      <c r="H30" s="24"/>
      <c r="I30" s="24">
        <f>IF(D30="Fehlzeit",Vorgabe!$B$3,IF(D30="",Vorgabe!$B$3,))</f>
        <v>0</v>
      </c>
      <c r="J30" s="24">
        <f t="shared" si="11"/>
        <v>0</v>
      </c>
      <c r="K30" s="8"/>
    </row>
    <row r="31" spans="1:11" x14ac:dyDescent="0.15">
      <c r="A31" s="7"/>
      <c r="B31" s="64" t="str">
        <f t="shared" si="5"/>
        <v>Mon</v>
      </c>
      <c r="C31" s="65">
        <f t="shared" si="0"/>
        <v>44341</v>
      </c>
      <c r="D31" s="65"/>
      <c r="E31" s="60"/>
      <c r="F31" s="67"/>
      <c r="G31" s="68"/>
      <c r="H31" s="24">
        <f t="shared" ref="H31:H33" si="12">IF(E31="",0,IF(G31&gt;E31,G31-E31-F31,1+G31-E31-F31))</f>
        <v>0</v>
      </c>
      <c r="I31" s="24">
        <f>IF(D31="Fehlzeit",Vorgabe!$B$3,IF(D31="",Vorgabe!$B$3,))</f>
        <v>0.33333333333333331</v>
      </c>
      <c r="J31" s="24">
        <f t="shared" si="11"/>
        <v>0</v>
      </c>
      <c r="K31" s="8"/>
    </row>
    <row r="32" spans="1:11" x14ac:dyDescent="0.15">
      <c r="A32" s="7"/>
      <c r="B32" s="17" t="str">
        <f t="shared" si="5"/>
        <v>Tue</v>
      </c>
      <c r="C32" s="21">
        <f t="shared" si="0"/>
        <v>44342</v>
      </c>
      <c r="D32" s="20"/>
      <c r="E32" s="23"/>
      <c r="F32" s="29"/>
      <c r="G32" s="24"/>
      <c r="H32" s="24">
        <f t="shared" si="12"/>
        <v>0</v>
      </c>
      <c r="I32" s="24">
        <f>IF(D32="Fehlzeit",Vorgabe!$B$3,IF(D32="",Vorgabe!$B$3,))</f>
        <v>0.33333333333333331</v>
      </c>
      <c r="J32" s="24">
        <f t="shared" si="11"/>
        <v>0</v>
      </c>
      <c r="K32" s="32"/>
    </row>
    <row r="33" spans="1:11" x14ac:dyDescent="0.15">
      <c r="A33" s="7"/>
      <c r="B33" s="17" t="str">
        <f t="shared" si="5"/>
        <v>Wed</v>
      </c>
      <c r="C33" s="21">
        <f t="shared" si="0"/>
        <v>44343</v>
      </c>
      <c r="D33" s="20"/>
      <c r="E33" s="23"/>
      <c r="F33" s="29"/>
      <c r="G33" s="24"/>
      <c r="H33" s="24">
        <f t="shared" si="12"/>
        <v>0</v>
      </c>
      <c r="I33" s="24">
        <f>IF(D33="Fehlzeit",Vorgabe!$B$3,IF(D33="",Vorgabe!$B$3,))</f>
        <v>0.33333333333333331</v>
      </c>
      <c r="J33" s="24">
        <f t="shared" si="11"/>
        <v>0</v>
      </c>
      <c r="K33" s="32"/>
    </row>
    <row r="34" spans="1:11" x14ac:dyDescent="0.15">
      <c r="A34" s="7"/>
      <c r="B34" s="17" t="str">
        <f t="shared" si="5"/>
        <v>Thu</v>
      </c>
      <c r="C34" s="21">
        <f t="shared" si="0"/>
        <v>44344</v>
      </c>
      <c r="D34" s="20" t="s">
        <v>67</v>
      </c>
      <c r="E34" s="23"/>
      <c r="F34" s="29"/>
      <c r="G34" s="24"/>
      <c r="H34" s="24"/>
      <c r="I34" s="24">
        <f>IF(D34="Fehlzeit",Vorgabe!$B$3,IF(D34="",Vorgabe!$B$3,))</f>
        <v>0</v>
      </c>
      <c r="J34" s="24">
        <f t="shared" si="11"/>
        <v>0</v>
      </c>
      <c r="K34" s="32"/>
    </row>
    <row r="35" spans="1:11" x14ac:dyDescent="0.15">
      <c r="A35" s="7"/>
      <c r="B35" s="17" t="str">
        <f t="shared" si="5"/>
        <v>Fri</v>
      </c>
      <c r="C35" s="21">
        <f t="shared" si="0"/>
        <v>44345</v>
      </c>
      <c r="D35" s="20"/>
      <c r="E35" s="23"/>
      <c r="F35" s="29"/>
      <c r="G35" s="24"/>
      <c r="H35" s="24">
        <f t="shared" ref="H35" si="13">IF(E35="",0,IF(G35&gt;E35,G35-E35-F35,1+G35-E35-F35))</f>
        <v>0</v>
      </c>
      <c r="I35" s="24">
        <f>IF(D35="Fehlzeit",Vorgabe!$B$3,IF(D35="",Vorgabe!$B$3,))</f>
        <v>0.33333333333333331</v>
      </c>
      <c r="J35" s="24">
        <f t="shared" ref="J35" si="14">IF(D35="Fehlzeit",H35-I35,IF(E35="",0,IF(H35&lt;&gt;0,H35-I35,)))</f>
        <v>0</v>
      </c>
      <c r="K35" s="32"/>
    </row>
    <row r="36" spans="1:11" x14ac:dyDescent="0.15">
      <c r="A36" s="7"/>
      <c r="B36" s="17" t="str">
        <f t="shared" ref="B36" si="15">TEXT(C36,"TTT")</f>
        <v>Sat</v>
      </c>
      <c r="C36" s="21">
        <f t="shared" si="0"/>
        <v>44346</v>
      </c>
      <c r="D36" s="20" t="s">
        <v>68</v>
      </c>
      <c r="E36" s="23"/>
      <c r="F36" s="29"/>
      <c r="G36" s="24"/>
      <c r="H36" s="24"/>
      <c r="I36" s="74">
        <v>0.16666666666666666</v>
      </c>
      <c r="J36" s="24">
        <f t="shared" si="11"/>
        <v>0</v>
      </c>
      <c r="K36" s="8"/>
    </row>
    <row r="37" spans="1:11" x14ac:dyDescent="0.15">
      <c r="A37" s="7"/>
      <c r="B37" s="2"/>
      <c r="C37" s="2"/>
      <c r="D37" s="2"/>
      <c r="E37" s="41"/>
      <c r="F37" s="3"/>
      <c r="G37" s="41"/>
      <c r="H37" s="2"/>
      <c r="I37" s="2"/>
      <c r="J37" s="2"/>
      <c r="K37" s="8"/>
    </row>
    <row r="38" spans="1:11" ht="14" thickBot="1" x14ac:dyDescent="0.2">
      <c r="A38" s="9"/>
      <c r="B38" s="10"/>
      <c r="C38" s="10"/>
      <c r="D38" s="10"/>
      <c r="E38" s="44"/>
      <c r="F38" s="12"/>
      <c r="G38" s="44"/>
      <c r="H38" s="10"/>
      <c r="I38" s="10"/>
      <c r="J38" s="10"/>
      <c r="K38" s="11"/>
    </row>
    <row r="39" spans="1:11" ht="14" thickTop="1" x14ac:dyDescent="0.15"/>
  </sheetData>
  <mergeCells count="4">
    <mergeCell ref="H1:I1"/>
    <mergeCell ref="H2:I2"/>
    <mergeCell ref="H3:I3"/>
    <mergeCell ref="A1:D1"/>
  </mergeCells>
  <conditionalFormatting sqref="B29:H29">
    <cfRule type="expression" dxfId="216" priority="41" stopIfTrue="1">
      <formula>OR($D29="Krank",$D29="Fehlzeit")</formula>
    </cfRule>
    <cfRule type="expression" dxfId="215" priority="42" stopIfTrue="1">
      <formula>OR($D29="Wochenende",$D29="Feiertag")</formula>
    </cfRule>
  </conditionalFormatting>
  <conditionalFormatting sqref="B36:H36">
    <cfRule type="expression" dxfId="214" priority="1" stopIfTrue="1">
      <formula>OR($D36="Krank",$D36="Fehlzeit")</formula>
    </cfRule>
    <cfRule type="expression" dxfId="213" priority="2" stopIfTrue="1">
      <formula>OR($D36="Wochenende",$D36="Feiertag")</formula>
    </cfRule>
  </conditionalFormatting>
  <conditionalFormatting sqref="B6:J28">
    <cfRule type="expression" dxfId="212" priority="11" stopIfTrue="1">
      <formula>OR($D6="Krank",$D6="Fehlzeit")</formula>
    </cfRule>
    <cfRule type="expression" dxfId="211" priority="12" stopIfTrue="1">
      <formula>OR($D6="Wochenende",$D6="Feiertag")</formula>
    </cfRule>
  </conditionalFormatting>
  <conditionalFormatting sqref="B30:J35">
    <cfRule type="expression" dxfId="210" priority="3" stopIfTrue="1">
      <formula>OR($D30="Krank",$D30="Fehlzeit")</formula>
    </cfRule>
    <cfRule type="expression" dxfId="209" priority="4" stopIfTrue="1">
      <formula>OR($D30="Wochenende",$D30="Feiertag")</formula>
    </cfRule>
  </conditionalFormatting>
  <conditionalFormatting sqref="J29 J36">
    <cfRule type="expression" dxfId="208" priority="65" stopIfTrue="1">
      <formula>OR($D29="Krank",$D29="Fehlzeit")</formula>
    </cfRule>
    <cfRule type="expression" dxfId="207" priority="66" stopIfTrue="1">
      <formula>OR($D29="Wochenende",$D29="Feiertag")</formula>
    </cfRule>
  </conditionalFormatting>
  <pageMargins left="0.99" right="0.25" top="0.43" bottom="0.13" header="0.3" footer="0.3"/>
  <pageSetup paperSize="9" orientation="landscape" verticalDpi="4294967293"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39"/>
  <sheetViews>
    <sheetView workbookViewId="0">
      <selection activeCell="D24" sqref="D24"/>
    </sheetView>
  </sheetViews>
  <sheetFormatPr baseColWidth="10" defaultColWidth="11.5" defaultRowHeight="13" x14ac:dyDescent="0.15"/>
  <cols>
    <col min="2" max="2" width="5.5" bestFit="1" customWidth="1"/>
    <col min="3" max="3" width="11.33203125" bestFit="1" customWidth="1"/>
    <col min="4" max="4" width="11.83203125" bestFit="1" customWidth="1"/>
    <col min="5" max="5" width="11" style="45" customWidth="1"/>
    <col min="6" max="6" width="7.1640625" style="1" bestFit="1" customWidth="1"/>
    <col min="7" max="7" width="9" style="45" customWidth="1"/>
    <col min="8" max="8" width="15" customWidth="1"/>
    <col min="9" max="10" width="10.33203125" bestFit="1" customWidth="1"/>
    <col min="11" max="11" width="8.5" bestFit="1" customWidth="1"/>
    <col min="12" max="12" width="11.83203125" bestFit="1" customWidth="1"/>
  </cols>
  <sheetData>
    <row r="1" spans="1:11" ht="22" customHeight="1" thickTop="1" x14ac:dyDescent="0.25">
      <c r="A1" s="85" t="s">
        <v>53</v>
      </c>
      <c r="B1" s="86"/>
      <c r="C1" s="86"/>
      <c r="D1" s="86"/>
      <c r="E1" s="40">
        <f>DATE(F1,G1,1)</f>
        <v>44347</v>
      </c>
      <c r="F1" s="30">
        <f>Vorgabe!B2</f>
        <v>2025</v>
      </c>
      <c r="G1" s="46">
        <v>6</v>
      </c>
      <c r="H1" s="87" t="s">
        <v>54</v>
      </c>
      <c r="I1" s="87"/>
      <c r="J1" s="16">
        <f>SUM(H6:H35)</f>
        <v>0</v>
      </c>
      <c r="K1" s="6"/>
    </row>
    <row r="2" spans="1:11" ht="22" customHeight="1" x14ac:dyDescent="0.15">
      <c r="A2" s="7"/>
      <c r="B2" s="2"/>
      <c r="C2" s="2"/>
      <c r="D2" s="2"/>
      <c r="E2" s="41"/>
      <c r="F2" s="3"/>
      <c r="G2" s="41"/>
      <c r="H2" s="88" t="s">
        <v>55</v>
      </c>
      <c r="I2" s="88"/>
      <c r="J2" s="14">
        <f>SUM(J6:J35)</f>
        <v>0</v>
      </c>
      <c r="K2" s="8"/>
    </row>
    <row r="3" spans="1:11" ht="22" customHeight="1" x14ac:dyDescent="0.15">
      <c r="A3" s="7"/>
      <c r="B3" s="2"/>
      <c r="C3" s="15" t="s">
        <v>56</v>
      </c>
      <c r="D3" s="13" t="e">
        <f ca="1">INDIRECT(TEXT(E1-1,"MMMM")&amp;"!J3")</f>
        <v>#REF!</v>
      </c>
      <c r="E3" s="41"/>
      <c r="F3" s="3"/>
      <c r="G3" s="41"/>
      <c r="H3" s="88" t="s">
        <v>57</v>
      </c>
      <c r="I3" s="88"/>
      <c r="J3" s="14" t="e">
        <f ca="1">D3+SUM(J6:J35)</f>
        <v>#REF!</v>
      </c>
      <c r="K3" s="8"/>
    </row>
    <row r="4" spans="1:11" ht="14" thickBot="1" x14ac:dyDescent="0.2">
      <c r="A4" s="7"/>
      <c r="B4" s="2"/>
      <c r="C4" s="2"/>
      <c r="D4" s="2"/>
      <c r="E4" s="41"/>
      <c r="F4" s="3"/>
      <c r="G4" s="41"/>
      <c r="H4" s="2"/>
      <c r="I4" s="2"/>
      <c r="J4" s="2"/>
      <c r="K4" s="8"/>
    </row>
    <row r="5" spans="1:11" ht="25" customHeight="1" thickTop="1" thickBot="1" x14ac:dyDescent="0.2">
      <c r="A5" s="7"/>
      <c r="B5" s="34" t="s">
        <v>58</v>
      </c>
      <c r="C5" s="34" t="s">
        <v>59</v>
      </c>
      <c r="D5" s="34" t="s">
        <v>60</v>
      </c>
      <c r="E5" s="42" t="s">
        <v>61</v>
      </c>
      <c r="F5" s="34" t="s">
        <v>62</v>
      </c>
      <c r="G5" s="42" t="s">
        <v>63</v>
      </c>
      <c r="H5" s="34" t="s">
        <v>64</v>
      </c>
      <c r="I5" s="34" t="s">
        <v>65</v>
      </c>
      <c r="J5" s="34" t="s">
        <v>66</v>
      </c>
      <c r="K5" s="8"/>
    </row>
    <row r="6" spans="1:11" s="33" customFormat="1" ht="13.5" customHeight="1" thickTop="1" x14ac:dyDescent="0.15">
      <c r="A6" s="31"/>
      <c r="B6" s="35" t="str">
        <f>TEXT(C6,"TTT")</f>
        <v>Sun</v>
      </c>
      <c r="C6" s="36">
        <f t="shared" ref="C6:C35" si="0">DATE($F$1,$G$1,ROW()-5)</f>
        <v>44347</v>
      </c>
      <c r="D6" s="35" t="s">
        <v>68</v>
      </c>
      <c r="E6" s="23"/>
      <c r="F6" s="29"/>
      <c r="G6" s="24"/>
      <c r="H6" s="24">
        <f t="shared" ref="H6:H11" si="1">IF(E6="",0,IF(G6&gt;E6,G6-E6-F6,1+G6-E6-F6))</f>
        <v>0</v>
      </c>
      <c r="I6" s="24">
        <f>IF(D6="Fehlzeit",Vorgabe!$B$3,IF(D6="",Vorgabe!$B$3,))</f>
        <v>0</v>
      </c>
      <c r="J6" s="24">
        <f t="shared" ref="J6:J11" si="2">IF(D6="Fehlzeit",H6-I6,IF(E6="",0,IF(H6&lt;&gt;0,H6-I6,)))</f>
        <v>0</v>
      </c>
      <c r="K6" s="32"/>
    </row>
    <row r="7" spans="1:11" x14ac:dyDescent="0.15">
      <c r="A7" s="7"/>
      <c r="B7" s="26" t="str">
        <f t="shared" ref="B7:B10" si="3">TEXT(C7,"TTT")</f>
        <v>Mon</v>
      </c>
      <c r="C7" s="27">
        <f t="shared" si="0"/>
        <v>44348</v>
      </c>
      <c r="D7" s="20"/>
      <c r="E7" s="23"/>
      <c r="F7" s="29"/>
      <c r="G7" s="24"/>
      <c r="H7" s="24">
        <f t="shared" si="1"/>
        <v>0</v>
      </c>
      <c r="I7" s="24">
        <f>IF(D7="Fehlzeit",Vorgabe!$B$3,IF(D7="",Vorgabe!$B$3,))</f>
        <v>0.33333333333333331</v>
      </c>
      <c r="J7" s="24">
        <f t="shared" si="2"/>
        <v>0</v>
      </c>
      <c r="K7" s="32"/>
    </row>
    <row r="8" spans="1:11" x14ac:dyDescent="0.15">
      <c r="A8" s="7"/>
      <c r="B8" s="17" t="str">
        <f t="shared" si="3"/>
        <v>Tue</v>
      </c>
      <c r="C8" s="21">
        <f t="shared" si="0"/>
        <v>44349</v>
      </c>
      <c r="D8" s="20"/>
      <c r="E8" s="23"/>
      <c r="F8" s="29"/>
      <c r="G8" s="24"/>
      <c r="H8" s="68">
        <f t="shared" si="1"/>
        <v>0</v>
      </c>
      <c r="I8" s="68">
        <f>IF(D8="Fehlzeit",Vorgabe!$B$3,IF(D8="",Vorgabe!$B$3,))</f>
        <v>0.33333333333333331</v>
      </c>
      <c r="J8" s="24">
        <f t="shared" si="2"/>
        <v>0</v>
      </c>
      <c r="K8" s="32"/>
    </row>
    <row r="9" spans="1:11" x14ac:dyDescent="0.15">
      <c r="A9" s="7"/>
      <c r="B9" s="17" t="str">
        <f t="shared" si="3"/>
        <v>Wed</v>
      </c>
      <c r="C9" s="21">
        <f t="shared" si="0"/>
        <v>44350</v>
      </c>
      <c r="D9" s="20"/>
      <c r="E9" s="23"/>
      <c r="F9" s="29"/>
      <c r="G9" s="24"/>
      <c r="H9" s="68">
        <f t="shared" si="1"/>
        <v>0</v>
      </c>
      <c r="I9" s="68">
        <f>IF(D9="Fehlzeit",Vorgabe!$B$3,IF(D9="",Vorgabe!$B$3,))</f>
        <v>0.33333333333333331</v>
      </c>
      <c r="J9" s="68">
        <f t="shared" si="2"/>
        <v>0</v>
      </c>
      <c r="K9" s="8"/>
    </row>
    <row r="10" spans="1:11" x14ac:dyDescent="0.15">
      <c r="A10" s="7"/>
      <c r="B10" s="17" t="str">
        <f t="shared" si="3"/>
        <v>Thu</v>
      </c>
      <c r="C10" s="21">
        <f t="shared" si="0"/>
        <v>44351</v>
      </c>
      <c r="D10" s="20"/>
      <c r="E10" s="23"/>
      <c r="F10" s="29"/>
      <c r="G10" s="24"/>
      <c r="H10" s="24">
        <f t="shared" si="1"/>
        <v>0</v>
      </c>
      <c r="I10" s="24">
        <f>IF(D10="Fehlzeit",Vorgabe!$B$3,IF(D10="",Vorgabe!$B$3,))</f>
        <v>0.33333333333333331</v>
      </c>
      <c r="J10" s="24">
        <f t="shared" si="2"/>
        <v>0</v>
      </c>
      <c r="K10" s="8"/>
    </row>
    <row r="11" spans="1:11" x14ac:dyDescent="0.15">
      <c r="A11" s="7"/>
      <c r="B11" s="17" t="str">
        <f>TEXT(C11,"TTT")</f>
        <v>Fri</v>
      </c>
      <c r="C11" s="21">
        <f t="shared" si="0"/>
        <v>44352</v>
      </c>
      <c r="D11" s="20"/>
      <c r="E11" s="23"/>
      <c r="F11" s="29"/>
      <c r="G11" s="24"/>
      <c r="H11" s="24">
        <f t="shared" si="1"/>
        <v>0</v>
      </c>
      <c r="I11" s="24">
        <f>IF(D11="Fehlzeit",Vorgabe!$B$3,IF(D11="",Vorgabe!$B$3,))</f>
        <v>0.33333333333333331</v>
      </c>
      <c r="J11" s="24">
        <f t="shared" si="2"/>
        <v>0</v>
      </c>
      <c r="K11" s="32"/>
    </row>
    <row r="12" spans="1:11" x14ac:dyDescent="0.15">
      <c r="A12" s="7"/>
      <c r="B12" s="17" t="str">
        <f>TEXT(C12,"TTT")</f>
        <v>Sat</v>
      </c>
      <c r="C12" s="21">
        <f t="shared" si="0"/>
        <v>44353</v>
      </c>
      <c r="D12" s="20" t="s">
        <v>68</v>
      </c>
      <c r="E12" s="23"/>
      <c r="F12" s="29"/>
      <c r="G12" s="24"/>
      <c r="H12" s="24">
        <f t="shared" ref="H12" si="4">IF(E12="",0,IF(G12&gt;E12,G12-E12-F12,1+G12-E12-F12))</f>
        <v>0</v>
      </c>
      <c r="I12" s="24">
        <v>0.16666666666666666</v>
      </c>
      <c r="J12" s="24">
        <f t="shared" ref="J12" si="5">IF(D12="Fehlzeit",H12-I12,IF(E12="",0,IF(H12&lt;&gt;0,H12-I12,)))</f>
        <v>0</v>
      </c>
      <c r="K12" s="32"/>
    </row>
    <row r="13" spans="1:11" x14ac:dyDescent="0.15">
      <c r="A13" s="7"/>
      <c r="B13" s="17" t="str">
        <f t="shared" ref="B13:B35" si="6">TEXT(C13,"TTT")</f>
        <v>Sun</v>
      </c>
      <c r="C13" s="21">
        <f t="shared" si="0"/>
        <v>44354</v>
      </c>
      <c r="D13" s="20" t="s">
        <v>68</v>
      </c>
      <c r="E13" s="23"/>
      <c r="F13" s="29"/>
      <c r="G13" s="24"/>
      <c r="H13" s="24">
        <f t="shared" ref="H13:H15" si="7">IF(E13="",0,IF(G13&gt;E13,G13-E13-F13,1+G13-E13-F13))</f>
        <v>0</v>
      </c>
      <c r="I13" s="24">
        <f>IF(D13="Fehlzeit",Vorgabe!$B$3,IF(D13="",Vorgabe!$B$3,))</f>
        <v>0</v>
      </c>
      <c r="J13" s="24">
        <f t="shared" ref="J13:J15" si="8">IF(D13="Fehlzeit",H13-I13,IF(E13="",0,IF(H13&lt;&gt;0,H13-I13,)))</f>
        <v>0</v>
      </c>
      <c r="K13" s="32"/>
    </row>
    <row r="14" spans="1:11" x14ac:dyDescent="0.15">
      <c r="A14" s="7"/>
      <c r="B14" s="17" t="str">
        <f t="shared" si="6"/>
        <v>Mon</v>
      </c>
      <c r="C14" s="21">
        <f t="shared" si="0"/>
        <v>44355</v>
      </c>
      <c r="D14" s="20" t="s">
        <v>67</v>
      </c>
      <c r="E14" s="23"/>
      <c r="F14" s="29"/>
      <c r="G14" s="24"/>
      <c r="H14" s="24">
        <f t="shared" si="7"/>
        <v>0</v>
      </c>
      <c r="I14" s="24">
        <f>IF(D14="Fehlzeit",Vorgabe!$B$3,IF(D14="",Vorgabe!$B$3,))</f>
        <v>0</v>
      </c>
      <c r="J14" s="24">
        <f t="shared" si="8"/>
        <v>0</v>
      </c>
      <c r="K14" s="32"/>
    </row>
    <row r="15" spans="1:11" x14ac:dyDescent="0.15">
      <c r="A15" s="7"/>
      <c r="B15" s="64" t="str">
        <f t="shared" si="6"/>
        <v>Tue</v>
      </c>
      <c r="C15" s="65">
        <f t="shared" si="0"/>
        <v>44356</v>
      </c>
      <c r="D15" s="75"/>
      <c r="E15" s="60"/>
      <c r="F15" s="67"/>
      <c r="G15" s="68"/>
      <c r="H15" s="68">
        <f t="shared" si="7"/>
        <v>0</v>
      </c>
      <c r="I15" s="68">
        <f>IF(D15="Fehlzeit",Vorgabe!$B$3,IF(D15="",Vorgabe!$B$3,))</f>
        <v>0.33333333333333331</v>
      </c>
      <c r="J15" s="24">
        <f t="shared" si="8"/>
        <v>0</v>
      </c>
      <c r="K15" s="32"/>
    </row>
    <row r="16" spans="1:11" x14ac:dyDescent="0.15">
      <c r="A16" s="7"/>
      <c r="B16" s="64" t="str">
        <f t="shared" si="6"/>
        <v>Wed</v>
      </c>
      <c r="C16" s="65">
        <f t="shared" si="0"/>
        <v>44357</v>
      </c>
      <c r="D16" s="75"/>
      <c r="E16" s="60"/>
      <c r="F16" s="67"/>
      <c r="G16" s="68"/>
      <c r="H16" s="68">
        <f t="shared" ref="H16:H17" si="9">IF(E16="",0,IF(G16&gt;E16,G16-E16-F16,1+G16-E16-F16))</f>
        <v>0</v>
      </c>
      <c r="I16" s="68">
        <f>IF(D16="Fehlzeit",Vorgabe!$B$3,IF(D16="",Vorgabe!$B$3,))</f>
        <v>0.33333333333333331</v>
      </c>
      <c r="J16" s="68">
        <f t="shared" ref="J16" si="10">IF(D16="Fehlzeit",H16-I16,IF(E16="",0,IF(H16&lt;&gt;0,H16-I16,)))</f>
        <v>0</v>
      </c>
      <c r="K16" s="8"/>
    </row>
    <row r="17" spans="1:11" x14ac:dyDescent="0.15">
      <c r="A17" s="7"/>
      <c r="B17" s="17" t="str">
        <f t="shared" si="6"/>
        <v>Thu</v>
      </c>
      <c r="C17" s="21">
        <f t="shared" si="0"/>
        <v>44358</v>
      </c>
      <c r="D17" s="75"/>
      <c r="E17" s="23"/>
      <c r="F17" s="29"/>
      <c r="G17" s="24"/>
      <c r="H17" s="24">
        <f t="shared" si="9"/>
        <v>0</v>
      </c>
      <c r="I17" s="24">
        <f>IF(D17="Fehlzeit",Vorgabe!$B$3,IF(D17="",Vorgabe!$B$3,))</f>
        <v>0.33333333333333331</v>
      </c>
      <c r="J17" s="24">
        <f t="shared" ref="J17" si="11">IF(D17="Fehlzeit",H17-I17,IF(E17="",0,IF(H17&lt;&gt;0,H17-I17,)))</f>
        <v>0</v>
      </c>
      <c r="K17" s="8"/>
    </row>
    <row r="18" spans="1:11" x14ac:dyDescent="0.15">
      <c r="A18" s="7"/>
      <c r="B18" s="17" t="str">
        <f t="shared" si="6"/>
        <v>Fri</v>
      </c>
      <c r="C18" s="21">
        <f t="shared" si="0"/>
        <v>44359</v>
      </c>
      <c r="D18" s="75"/>
      <c r="E18" s="23"/>
      <c r="F18" s="29"/>
      <c r="G18" s="24"/>
      <c r="H18" s="24">
        <f t="shared" ref="H18" si="12">IF(E18="",0,IF(G18&gt;E18,G18-E18-F18,1+G18-E18-F18))</f>
        <v>0</v>
      </c>
      <c r="I18" s="24">
        <f>IF(D18="Fehlzeit",Vorgabe!$B$3,IF(D18="",Vorgabe!$B$3,))</f>
        <v>0.33333333333333331</v>
      </c>
      <c r="J18" s="24">
        <f t="shared" ref="J18" si="13">IF(D18="Fehlzeit",H18-I18,IF(E18="",0,IF(H18&lt;&gt;0,H18-I18,)))</f>
        <v>0</v>
      </c>
      <c r="K18" s="32"/>
    </row>
    <row r="19" spans="1:11" x14ac:dyDescent="0.15">
      <c r="A19" s="7"/>
      <c r="B19" s="17" t="str">
        <f t="shared" si="6"/>
        <v>Sat</v>
      </c>
      <c r="C19" s="21">
        <f t="shared" si="0"/>
        <v>44360</v>
      </c>
      <c r="D19" s="20" t="s">
        <v>68</v>
      </c>
      <c r="E19" s="23"/>
      <c r="F19" s="29"/>
      <c r="G19" s="24"/>
      <c r="H19" s="24">
        <f t="shared" ref="H19:H25" si="14">IF(E19="",0,IF(G19&gt;E19,G19-E19-F19,1+G19-E19-F19))</f>
        <v>0</v>
      </c>
      <c r="I19" s="24">
        <f>IF(D19="Fehlzeit",Vorgabe!$B$3,IF(D19="",Vorgabe!$B$3,))</f>
        <v>0</v>
      </c>
      <c r="J19" s="24">
        <f t="shared" ref="J19:J25" si="15">IF(D19="Fehlzeit",H19-I19,IF(E19="",0,IF(H19&lt;&gt;0,H19-I19,)))</f>
        <v>0</v>
      </c>
      <c r="K19" s="32"/>
    </row>
    <row r="20" spans="1:11" x14ac:dyDescent="0.15">
      <c r="A20" s="7"/>
      <c r="B20" s="17" t="str">
        <f t="shared" si="6"/>
        <v>Sun</v>
      </c>
      <c r="C20" s="21">
        <f t="shared" si="0"/>
        <v>44361</v>
      </c>
      <c r="D20" s="20" t="s">
        <v>68</v>
      </c>
      <c r="E20" s="23"/>
      <c r="F20" s="29"/>
      <c r="G20" s="24"/>
      <c r="H20" s="24">
        <f t="shared" si="14"/>
        <v>0</v>
      </c>
      <c r="I20" s="24">
        <f>IF(D20="Fehlzeit",Vorgabe!$B$3,IF(D20="",Vorgabe!$B$3,))</f>
        <v>0</v>
      </c>
      <c r="J20" s="24">
        <f t="shared" si="15"/>
        <v>0</v>
      </c>
      <c r="K20" s="32"/>
    </row>
    <row r="21" spans="1:11" x14ac:dyDescent="0.15">
      <c r="A21" s="7"/>
      <c r="B21" s="17" t="str">
        <f t="shared" si="6"/>
        <v>Mon</v>
      </c>
      <c r="C21" s="21">
        <f t="shared" si="0"/>
        <v>44362</v>
      </c>
      <c r="D21" s="20"/>
      <c r="E21" s="23"/>
      <c r="F21" s="29"/>
      <c r="G21" s="24"/>
      <c r="H21" s="24">
        <f t="shared" si="14"/>
        <v>0</v>
      </c>
      <c r="I21" s="24">
        <f>IF(D21="Fehlzeit",Vorgabe!$B$3,IF(D21="",Vorgabe!$B$3,))</f>
        <v>0.33333333333333331</v>
      </c>
      <c r="J21" s="24">
        <f t="shared" si="15"/>
        <v>0</v>
      </c>
      <c r="K21" s="32"/>
    </row>
    <row r="22" spans="1:11" x14ac:dyDescent="0.15">
      <c r="A22" s="7"/>
      <c r="B22" s="17" t="str">
        <f t="shared" si="6"/>
        <v>Tue</v>
      </c>
      <c r="C22" s="21">
        <f t="shared" si="0"/>
        <v>44363</v>
      </c>
      <c r="D22" s="58"/>
      <c r="E22" s="23"/>
      <c r="F22" s="29"/>
      <c r="G22" s="24"/>
      <c r="H22" s="68">
        <f t="shared" si="14"/>
        <v>0</v>
      </c>
      <c r="I22" s="68">
        <f>IF(D22="Fehlzeit",Vorgabe!$B$3,IF(D22="",Vorgabe!$B$3,))</f>
        <v>0.33333333333333331</v>
      </c>
      <c r="J22" s="24">
        <f t="shared" si="15"/>
        <v>0</v>
      </c>
      <c r="K22" s="32"/>
    </row>
    <row r="23" spans="1:11" x14ac:dyDescent="0.15">
      <c r="A23" s="7"/>
      <c r="B23" s="17" t="str">
        <f t="shared" si="6"/>
        <v>Wed</v>
      </c>
      <c r="C23" s="21">
        <f t="shared" si="0"/>
        <v>44364</v>
      </c>
      <c r="D23" s="58"/>
      <c r="E23" s="23"/>
      <c r="F23" s="29"/>
      <c r="G23" s="24"/>
      <c r="H23" s="68">
        <f t="shared" si="14"/>
        <v>0</v>
      </c>
      <c r="I23" s="68">
        <f>IF(D23="Fehlzeit",Vorgabe!$B$3,IF(D23="",Vorgabe!$B$3,))</f>
        <v>0.33333333333333331</v>
      </c>
      <c r="J23" s="68">
        <f t="shared" si="15"/>
        <v>0</v>
      </c>
      <c r="K23" s="8"/>
    </row>
    <row r="24" spans="1:11" x14ac:dyDescent="0.15">
      <c r="A24" s="7"/>
      <c r="B24" s="17" t="str">
        <f t="shared" si="6"/>
        <v>Thu</v>
      </c>
      <c r="C24" s="21">
        <f t="shared" si="0"/>
        <v>44365</v>
      </c>
      <c r="D24" s="20" t="s">
        <v>67</v>
      </c>
      <c r="E24" s="23"/>
      <c r="F24" s="29"/>
      <c r="G24" s="24"/>
      <c r="H24" s="24">
        <f t="shared" si="14"/>
        <v>0</v>
      </c>
      <c r="I24" s="24">
        <f>IF(D24="Fehlzeit",Vorgabe!$B$3,IF(D24="",Vorgabe!$B$3,))</f>
        <v>0</v>
      </c>
      <c r="J24" s="24">
        <f t="shared" si="15"/>
        <v>0</v>
      </c>
      <c r="K24" s="8"/>
    </row>
    <row r="25" spans="1:11" x14ac:dyDescent="0.15">
      <c r="A25" s="7"/>
      <c r="B25" s="17" t="str">
        <f t="shared" si="6"/>
        <v>Fri</v>
      </c>
      <c r="C25" s="21">
        <f t="shared" si="0"/>
        <v>44366</v>
      </c>
      <c r="D25" s="58"/>
      <c r="E25" s="23"/>
      <c r="F25" s="29"/>
      <c r="G25" s="24"/>
      <c r="H25" s="24">
        <f t="shared" si="14"/>
        <v>0</v>
      </c>
      <c r="I25" s="24">
        <f>IF(D25="Fehlzeit",Vorgabe!$B$3,IF(D25="",Vorgabe!$B$3,))</f>
        <v>0.33333333333333331</v>
      </c>
      <c r="J25" s="24">
        <f t="shared" si="15"/>
        <v>0</v>
      </c>
      <c r="K25" s="32"/>
    </row>
    <row r="26" spans="1:11" x14ac:dyDescent="0.15">
      <c r="A26" s="7"/>
      <c r="B26" s="17" t="str">
        <f t="shared" si="6"/>
        <v>Sat</v>
      </c>
      <c r="C26" s="21">
        <f t="shared" si="0"/>
        <v>44367</v>
      </c>
      <c r="D26" s="20" t="s">
        <v>68</v>
      </c>
      <c r="E26" s="23"/>
      <c r="F26" s="29"/>
      <c r="G26" s="24"/>
      <c r="H26" s="24">
        <f t="shared" ref="H26:I33" si="16">IF(E26="",0,IF(G26&gt;E26,G26-E26-F26,1+G26-E26-F26))</f>
        <v>0</v>
      </c>
      <c r="I26" s="24">
        <f t="shared" si="16"/>
        <v>0</v>
      </c>
      <c r="J26" s="24">
        <f t="shared" ref="J26:J32" si="17">IF(D26="Fehlzeit",H26-I26,IF(E26="",0,IF(H26&lt;&gt;0,H26-I26,)))</f>
        <v>0</v>
      </c>
      <c r="K26" s="32"/>
    </row>
    <row r="27" spans="1:11" x14ac:dyDescent="0.15">
      <c r="A27" s="7"/>
      <c r="B27" s="17" t="str">
        <f t="shared" si="6"/>
        <v>Sun</v>
      </c>
      <c r="C27" s="21">
        <f t="shared" si="0"/>
        <v>44368</v>
      </c>
      <c r="D27" s="20" t="s">
        <v>68</v>
      </c>
      <c r="E27" s="23"/>
      <c r="F27" s="29"/>
      <c r="G27" s="24"/>
      <c r="H27" s="24">
        <f t="shared" si="16"/>
        <v>0</v>
      </c>
      <c r="I27" s="24">
        <f>IF(D27="Fehlzeit",Vorgabe!$B$3,IF(D27="",Vorgabe!$B$3,))</f>
        <v>0</v>
      </c>
      <c r="J27" s="24">
        <f t="shared" si="17"/>
        <v>0</v>
      </c>
      <c r="K27" s="32"/>
    </row>
    <row r="28" spans="1:11" x14ac:dyDescent="0.15">
      <c r="A28" s="7"/>
      <c r="B28" s="17" t="str">
        <f t="shared" si="6"/>
        <v>Mon</v>
      </c>
      <c r="C28" s="21">
        <f t="shared" si="0"/>
        <v>44369</v>
      </c>
      <c r="D28" s="20"/>
      <c r="E28" s="23"/>
      <c r="F28" s="29"/>
      <c r="G28" s="24"/>
      <c r="H28" s="24">
        <f t="shared" si="16"/>
        <v>0</v>
      </c>
      <c r="I28" s="24">
        <f>IF(D28="Fehlzeit",Vorgabe!$B$3,IF(D28="",Vorgabe!$B$3,))</f>
        <v>0.33333333333333331</v>
      </c>
      <c r="J28" s="24">
        <f t="shared" si="17"/>
        <v>0</v>
      </c>
      <c r="K28" s="32"/>
    </row>
    <row r="29" spans="1:11" x14ac:dyDescent="0.15">
      <c r="A29" s="7"/>
      <c r="B29" s="17" t="str">
        <f t="shared" si="6"/>
        <v>Tue</v>
      </c>
      <c r="C29" s="21">
        <f t="shared" si="0"/>
        <v>44370</v>
      </c>
      <c r="D29" s="20" t="str">
        <f t="array" ref="D29">IF(OR(EXACT(C29,Vorgabe!$D$2:'Vorgabe'!$D$51)),"Feiertag",IF(B29="Sa","Wochenende",IF(B29="So","Wochenende","")))</f>
        <v/>
      </c>
      <c r="E29" s="23"/>
      <c r="F29" s="29"/>
      <c r="G29" s="24"/>
      <c r="H29" s="68">
        <f t="shared" si="16"/>
        <v>0</v>
      </c>
      <c r="I29" s="68">
        <f>IF(D29="Fehlzeit",Vorgabe!$B$3,IF(D29="",Vorgabe!$B$3,))</f>
        <v>0.33333333333333331</v>
      </c>
      <c r="J29" s="24">
        <f t="shared" si="17"/>
        <v>0</v>
      </c>
      <c r="K29" s="32"/>
    </row>
    <row r="30" spans="1:11" x14ac:dyDescent="0.15">
      <c r="A30" s="7"/>
      <c r="B30" s="17" t="str">
        <f t="shared" si="6"/>
        <v>Wed</v>
      </c>
      <c r="C30" s="21">
        <f t="shared" si="0"/>
        <v>44371</v>
      </c>
      <c r="D30" s="20" t="str">
        <f t="array" ref="D30">IF(OR(EXACT(C30,Vorgabe!$D$2:'Vorgabe'!$D$51)),"Feiertag",IF(B30="Sa","Wochenende",IF(B30="So","Wochenende","")))</f>
        <v/>
      </c>
      <c r="E30" s="23"/>
      <c r="F30" s="29"/>
      <c r="G30" s="24"/>
      <c r="H30" s="68">
        <f t="shared" si="16"/>
        <v>0</v>
      </c>
      <c r="I30" s="68">
        <f>IF(D30="Fehlzeit",Vorgabe!$B$3,IF(D30="",Vorgabe!$B$3,))</f>
        <v>0.33333333333333331</v>
      </c>
      <c r="J30" s="68">
        <f t="shared" si="17"/>
        <v>0</v>
      </c>
      <c r="K30" s="8"/>
    </row>
    <row r="31" spans="1:11" x14ac:dyDescent="0.15">
      <c r="A31" s="7"/>
      <c r="B31" s="17" t="str">
        <f t="shared" si="6"/>
        <v>Thu</v>
      </c>
      <c r="C31" s="21">
        <f t="shared" si="0"/>
        <v>44372</v>
      </c>
      <c r="D31" s="20" t="str">
        <f t="array" ref="D31">IF(OR(EXACT(C31,Vorgabe!$D$2:'Vorgabe'!$D$51)),"Feiertag",IF(B31="Sa","Wochenende",IF(B31="So","Wochenende","")))</f>
        <v/>
      </c>
      <c r="E31" s="23"/>
      <c r="F31" s="29"/>
      <c r="G31" s="24"/>
      <c r="H31" s="24">
        <f t="shared" si="16"/>
        <v>0</v>
      </c>
      <c r="I31" s="24">
        <f>IF(D31="Fehlzeit",Vorgabe!$B$3,IF(D31="",Vorgabe!$B$3,))</f>
        <v>0.33333333333333331</v>
      </c>
      <c r="J31" s="24">
        <f t="shared" si="17"/>
        <v>0</v>
      </c>
      <c r="K31" s="8"/>
    </row>
    <row r="32" spans="1:11" x14ac:dyDescent="0.15">
      <c r="A32" s="7"/>
      <c r="B32" s="17" t="str">
        <f t="shared" si="6"/>
        <v>Fri</v>
      </c>
      <c r="C32" s="21">
        <f t="shared" si="0"/>
        <v>44373</v>
      </c>
      <c r="D32" s="20" t="str">
        <f t="array" ref="D32">IF(OR(EXACT(C32,Vorgabe!$D$2:'Vorgabe'!$D$51)),"Feiertag",IF(B32="Sa","Wochenende",IF(B32="So","Wochenende","")))</f>
        <v/>
      </c>
      <c r="E32" s="23"/>
      <c r="F32" s="29"/>
      <c r="G32" s="24"/>
      <c r="H32" s="24">
        <f t="shared" si="16"/>
        <v>0</v>
      </c>
      <c r="I32" s="24">
        <f>IF(D32="Fehlzeit",Vorgabe!$B$3,IF(D32="",Vorgabe!$B$3,))</f>
        <v>0.33333333333333331</v>
      </c>
      <c r="J32" s="24">
        <f t="shared" si="17"/>
        <v>0</v>
      </c>
      <c r="K32" s="32"/>
    </row>
    <row r="33" spans="1:11" x14ac:dyDescent="0.15">
      <c r="A33" s="7"/>
      <c r="B33" s="17" t="str">
        <f t="shared" si="6"/>
        <v>Sat</v>
      </c>
      <c r="C33" s="21">
        <f t="shared" si="0"/>
        <v>44374</v>
      </c>
      <c r="D33" s="20" t="s">
        <v>68</v>
      </c>
      <c r="E33" s="23"/>
      <c r="F33" s="29"/>
      <c r="G33" s="24"/>
      <c r="H33" s="24">
        <f t="shared" si="16"/>
        <v>0</v>
      </c>
      <c r="I33" s="24">
        <f>IF(D33="Fehlzeit",Vorgabe!$B$3,IF(D33="",Vorgabe!$B$3,))</f>
        <v>0</v>
      </c>
      <c r="J33" s="24">
        <f t="shared" ref="J33" si="18">IF(D33="Fehlzeit",H33-I33,IF(E33="",0,IF(H33&lt;&gt;0,H33-I33,)))</f>
        <v>0</v>
      </c>
      <c r="K33" s="32"/>
    </row>
    <row r="34" spans="1:11" x14ac:dyDescent="0.15">
      <c r="A34" s="7"/>
      <c r="B34" s="17" t="str">
        <f t="shared" si="6"/>
        <v>Sun</v>
      </c>
      <c r="C34" s="21">
        <f t="shared" si="0"/>
        <v>44375</v>
      </c>
      <c r="D34" s="20" t="s">
        <v>68</v>
      </c>
      <c r="E34" s="23"/>
      <c r="F34" s="29"/>
      <c r="G34" s="24"/>
      <c r="H34" s="24">
        <f t="shared" ref="H34:H35" si="19">IF(E34="",0,IF(G34&gt;E34,G34-E34-F34,1+G34-E34-F34))</f>
        <v>0</v>
      </c>
      <c r="I34" s="24">
        <f>IF(D34="Fehlzeit",Vorgabe!$B$3,IF(D34="",Vorgabe!$B$3,))</f>
        <v>0</v>
      </c>
      <c r="J34" s="24">
        <f t="shared" ref="J34:J35" si="20">IF(D34="Fehlzeit",H34-I34,IF(E34="",0,IF(H34&lt;&gt;0,H34-I34,)))</f>
        <v>0</v>
      </c>
      <c r="K34" s="32"/>
    </row>
    <row r="35" spans="1:11" x14ac:dyDescent="0.15">
      <c r="A35" s="7"/>
      <c r="B35" s="17" t="str">
        <f t="shared" si="6"/>
        <v>Mon</v>
      </c>
      <c r="C35" s="21">
        <f t="shared" si="0"/>
        <v>44376</v>
      </c>
      <c r="D35" s="20"/>
      <c r="E35" s="23"/>
      <c r="F35" s="29"/>
      <c r="G35" s="24"/>
      <c r="H35" s="24">
        <f t="shared" si="19"/>
        <v>0</v>
      </c>
      <c r="I35" s="24">
        <f>IF(D35="Fehlzeit",Vorgabe!$B$3,IF(D35="",Vorgabe!$B$3,))</f>
        <v>0.33333333333333331</v>
      </c>
      <c r="J35" s="24">
        <f t="shared" si="20"/>
        <v>0</v>
      </c>
      <c r="K35" s="32"/>
    </row>
    <row r="36" spans="1:11" ht="14" thickBot="1" x14ac:dyDescent="0.2">
      <c r="A36" s="7"/>
      <c r="B36" s="19"/>
      <c r="C36" s="19"/>
      <c r="D36" s="19"/>
      <c r="E36" s="25"/>
      <c r="F36" s="48"/>
      <c r="G36" s="25"/>
      <c r="H36" s="19"/>
      <c r="I36" s="19"/>
      <c r="J36" s="19"/>
      <c r="K36" s="8"/>
    </row>
    <row r="37" spans="1:11" ht="14" thickTop="1" x14ac:dyDescent="0.15">
      <c r="A37" s="7"/>
      <c r="B37" s="2"/>
      <c r="C37" s="2"/>
      <c r="D37" s="2"/>
      <c r="E37" s="41"/>
      <c r="F37" s="3"/>
      <c r="G37" s="41"/>
      <c r="H37" s="2"/>
      <c r="I37" s="2"/>
      <c r="J37" s="2"/>
      <c r="K37" s="8"/>
    </row>
    <row r="38" spans="1:11" ht="14" thickBot="1" x14ac:dyDescent="0.2">
      <c r="A38" s="9"/>
      <c r="B38" s="10"/>
      <c r="C38" s="10"/>
      <c r="D38" s="10"/>
      <c r="E38" s="44"/>
      <c r="F38" s="12"/>
      <c r="G38" s="44"/>
      <c r="H38" s="10"/>
      <c r="I38" s="10"/>
      <c r="J38" s="10"/>
      <c r="K38" s="11"/>
    </row>
    <row r="39" spans="1:11" ht="14" thickTop="1" x14ac:dyDescent="0.15"/>
  </sheetData>
  <mergeCells count="4">
    <mergeCell ref="H1:I1"/>
    <mergeCell ref="H2:I2"/>
    <mergeCell ref="H3:I3"/>
    <mergeCell ref="A1:D1"/>
  </mergeCells>
  <conditionalFormatting sqref="B23:C26">
    <cfRule type="expression" dxfId="206" priority="55" stopIfTrue="1">
      <formula>OR($D23="Krank",$D23="Fehlzeit")</formula>
    </cfRule>
  </conditionalFormatting>
  <conditionalFormatting sqref="B23:C29">
    <cfRule type="expression" dxfId="205" priority="122" stopIfTrue="1">
      <formula>OR($D23="Wochenende",$D23="Feiertag")</formula>
    </cfRule>
  </conditionalFormatting>
  <conditionalFormatting sqref="B33:C35">
    <cfRule type="expression" dxfId="204" priority="150" stopIfTrue="1">
      <formula>OR($D33="Wochenende",$D33="Feiertag")</formula>
    </cfRule>
  </conditionalFormatting>
  <conditionalFormatting sqref="B6:D9">
    <cfRule type="expression" dxfId="203" priority="108" stopIfTrue="1">
      <formula>OR($D6="Wochenende",$D6="Feiertag")</formula>
    </cfRule>
  </conditionalFormatting>
  <conditionalFormatting sqref="B6:D22">
    <cfRule type="expression" dxfId="202" priority="5" stopIfTrue="1">
      <formula>OR($D6="Krank",$D6="Fehlzeit")</formula>
    </cfRule>
  </conditionalFormatting>
  <conditionalFormatting sqref="B11:D22">
    <cfRule type="expression" dxfId="201" priority="6" stopIfTrue="1">
      <formula>OR($D11="Wochenende",$D11="Feiertag")</formula>
    </cfRule>
  </conditionalFormatting>
  <conditionalFormatting sqref="B27:D33">
    <cfRule type="expression" dxfId="200" priority="11" stopIfTrue="1">
      <formula>OR($D27="Krank",$D27="Fehlzeit")</formula>
    </cfRule>
  </conditionalFormatting>
  <conditionalFormatting sqref="B30:D32">
    <cfRule type="expression" dxfId="199" priority="94" stopIfTrue="1">
      <formula>OR($D30="Wochenende",$D30="Feiertag")</formula>
    </cfRule>
  </conditionalFormatting>
  <conditionalFormatting sqref="B10:G10">
    <cfRule type="expression" dxfId="198" priority="126" stopIfTrue="1">
      <formula>OR($D10="Wochenende",$D10="Feiertag")</formula>
    </cfRule>
  </conditionalFormatting>
  <conditionalFormatting sqref="B34:J35">
    <cfRule type="expression" dxfId="197" priority="47" stopIfTrue="1">
      <formula>OR($D34="Krank",$D34="Fehlzeit")</formula>
    </cfRule>
  </conditionalFormatting>
  <conditionalFormatting sqref="D26">
    <cfRule type="expression" dxfId="196" priority="13" stopIfTrue="1">
      <formula>OR($D26="Krank",$D26="Fehlzeit")</formula>
    </cfRule>
  </conditionalFormatting>
  <conditionalFormatting sqref="D26:D29">
    <cfRule type="expression" dxfId="195" priority="14" stopIfTrue="1">
      <formula>OR($D26="Wochenende",$D26="Feiertag")</formula>
    </cfRule>
  </conditionalFormatting>
  <conditionalFormatting sqref="D23:G25">
    <cfRule type="expression" dxfId="194" priority="1" stopIfTrue="1">
      <formula>OR($D23="Krank",$D23="Fehlzeit")</formula>
    </cfRule>
    <cfRule type="expression" dxfId="193" priority="2" stopIfTrue="1">
      <formula>OR($D23="Wochenende",$D23="Feiertag")</formula>
    </cfRule>
  </conditionalFormatting>
  <conditionalFormatting sqref="D33:J33">
    <cfRule type="expression" dxfId="192" priority="12" stopIfTrue="1">
      <formula>OR($D33="Wochenende",$D33="Feiertag")</formula>
    </cfRule>
  </conditionalFormatting>
  <conditionalFormatting sqref="D34:J35">
    <cfRule type="expression" dxfId="191" priority="110" stopIfTrue="1">
      <formula>OR($D34="Wochenende",$D34="Feiertag")</formula>
    </cfRule>
  </conditionalFormatting>
  <conditionalFormatting sqref="E20:E22">
    <cfRule type="expression" dxfId="190" priority="105" stopIfTrue="1">
      <formula>OR($D20="Krank",$D20="Fehlzeit")</formula>
    </cfRule>
    <cfRule type="expression" dxfId="189" priority="106" stopIfTrue="1">
      <formula>OR($D20="Wochenende",$D20="Feiertag")</formula>
    </cfRule>
  </conditionalFormatting>
  <conditionalFormatting sqref="E7:G9">
    <cfRule type="expression" dxfId="188" priority="44" stopIfTrue="1">
      <formula>OR($D7="Wochenende",$D7="Feiertag")</formula>
    </cfRule>
  </conditionalFormatting>
  <conditionalFormatting sqref="E11:G12">
    <cfRule type="expression" dxfId="187" priority="41" stopIfTrue="1">
      <formula>OR($D11="Wochenende",$D11="Feiertag")</formula>
    </cfRule>
  </conditionalFormatting>
  <conditionalFormatting sqref="E28:G30">
    <cfRule type="expression" dxfId="186" priority="24" stopIfTrue="1">
      <formula>OR($D28="Krank",$D28="Fehlzeit")</formula>
    </cfRule>
    <cfRule type="expression" dxfId="185" priority="25" stopIfTrue="1">
      <formula>OR($D28="Wochenende",$D28="Feiertag")</formula>
    </cfRule>
  </conditionalFormatting>
  <conditionalFormatting sqref="E30:G33">
    <cfRule type="expression" dxfId="184" priority="17" stopIfTrue="1">
      <formula>OR($D30="Wochenende",$D30="Feiertag")</formula>
    </cfRule>
  </conditionalFormatting>
  <conditionalFormatting sqref="E31:G33">
    <cfRule type="expression" dxfId="183" priority="16" stopIfTrue="1">
      <formula>OR($D31="Krank",$D31="Fehlzeit")</formula>
    </cfRule>
  </conditionalFormatting>
  <conditionalFormatting sqref="E36:G36">
    <cfRule type="expression" dxfId="182" priority="142" stopIfTrue="1">
      <formula>OR($D36="Wochenende",$D36="Feiertag")</formula>
    </cfRule>
    <cfRule type="expression" dxfId="181" priority="141" stopIfTrue="1">
      <formula>OR($D36="Krank",$D36="Fehlzeit")</formula>
    </cfRule>
  </conditionalFormatting>
  <conditionalFormatting sqref="E6:J6">
    <cfRule type="expression" dxfId="180" priority="98" stopIfTrue="1">
      <formula>OR($D6="Wochenende",$D6="Feiertag")</formula>
    </cfRule>
  </conditionalFormatting>
  <conditionalFormatting sqref="E6:J11 E12:H12 E13:J19">
    <cfRule type="expression" dxfId="179" priority="43" stopIfTrue="1">
      <formula>OR($D6="Krank",$D6="Fehlzeit")</formula>
    </cfRule>
  </conditionalFormatting>
  <conditionalFormatting sqref="E26:J27">
    <cfRule type="expression" dxfId="178" priority="27" stopIfTrue="1">
      <formula>OR($D26="Krank",$D26="Fehlzeit")</formula>
    </cfRule>
    <cfRule type="expression" dxfId="177" priority="28" stopIfTrue="1">
      <formula>OR($D26="Wochenende",$D26="Feiertag")</formula>
    </cfRule>
  </conditionalFormatting>
  <conditionalFormatting sqref="F20:J20 F21:G22">
    <cfRule type="expression" dxfId="176" priority="114" stopIfTrue="1">
      <formula>OR($D20="Wochenende",$D20="Feiertag")</formula>
    </cfRule>
    <cfRule type="expression" dxfId="175" priority="113" stopIfTrue="1">
      <formula>OR($D20="Krank",$D20="Fehlzeit")</formula>
    </cfRule>
  </conditionalFormatting>
  <conditionalFormatting sqref="H7:J11 E11:G11 E12:H12 E13:J19">
    <cfRule type="expression" dxfId="174" priority="52" stopIfTrue="1">
      <formula>OR($D7="Wochenende",$D7="Feiertag")</formula>
    </cfRule>
  </conditionalFormatting>
  <conditionalFormatting sqref="H21:J25">
    <cfRule type="expression" dxfId="173" priority="9" stopIfTrue="1">
      <formula>OR($D21="Krank",$D21="Fehlzeit")</formula>
    </cfRule>
    <cfRule type="expression" dxfId="172" priority="10" stopIfTrue="1">
      <formula>OR($D21="Wochenende",$D21="Feiertag")</formula>
    </cfRule>
  </conditionalFormatting>
  <conditionalFormatting sqref="H28:J32">
    <cfRule type="expression" dxfId="171" priority="8" stopIfTrue="1">
      <formula>OR($D28="Wochenende",$D28="Feiertag")</formula>
    </cfRule>
  </conditionalFormatting>
  <conditionalFormatting sqref="H28:J33">
    <cfRule type="expression" dxfId="170" priority="7" stopIfTrue="1">
      <formula>OR($D28="Krank",$D28="Fehlzeit")</formula>
    </cfRule>
  </conditionalFormatting>
  <conditionalFormatting sqref="I12:J12">
    <cfRule type="expression" dxfId="169" priority="37" stopIfTrue="1">
      <formula>OR($D12="Krank",$D12="Fehlzeit")</formula>
    </cfRule>
    <cfRule type="expression" dxfId="168" priority="38" stopIfTrue="1">
      <formula>OR($D12="Wochenende",$D12="Feiertag")</formula>
    </cfRule>
  </conditionalFormatting>
  <pageMargins left="0.83" right="0.25" top="0.59" bottom="0.34" header="0.3" footer="0.14000000000000001"/>
  <pageSetup paperSize="9" orientation="landscape" verticalDpi="4294967293"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9"/>
  <sheetViews>
    <sheetView topLeftCell="A3" workbookViewId="0">
      <selection activeCell="D24" sqref="D24:D25"/>
    </sheetView>
  </sheetViews>
  <sheetFormatPr baseColWidth="10" defaultColWidth="11.5" defaultRowHeight="13" x14ac:dyDescent="0.15"/>
  <cols>
    <col min="2" max="2" width="5.5" bestFit="1" customWidth="1"/>
    <col min="3" max="3" width="11.33203125" bestFit="1" customWidth="1"/>
    <col min="4" max="4" width="14.5" customWidth="1"/>
    <col min="5" max="5" width="12.5" style="45" customWidth="1"/>
    <col min="6" max="6" width="11.5" style="1" bestFit="1" customWidth="1"/>
    <col min="7" max="7" width="11.1640625" style="45" customWidth="1"/>
    <col min="8" max="8" width="15" customWidth="1"/>
    <col min="9" max="9" width="12.6640625" customWidth="1"/>
    <col min="10" max="10" width="11.5" bestFit="1" customWidth="1"/>
    <col min="11" max="11" width="4.83203125" bestFit="1" customWidth="1"/>
  </cols>
  <sheetData>
    <row r="1" spans="1:11" ht="22" customHeight="1" thickTop="1" x14ac:dyDescent="0.25">
      <c r="A1" s="85" t="s">
        <v>53</v>
      </c>
      <c r="B1" s="86"/>
      <c r="C1" s="86"/>
      <c r="D1" s="86"/>
      <c r="E1" s="40">
        <f>DATE(F1,G1,1)</f>
        <v>44377</v>
      </c>
      <c r="F1" s="30">
        <f>Vorgabe!B2</f>
        <v>2025</v>
      </c>
      <c r="G1" s="46">
        <v>7</v>
      </c>
      <c r="H1" s="87" t="s">
        <v>54</v>
      </c>
      <c r="I1" s="87"/>
      <c r="J1" s="16">
        <f>SUM(H6:H35)</f>
        <v>0</v>
      </c>
      <c r="K1" s="6"/>
    </row>
    <row r="2" spans="1:11" ht="22" customHeight="1" x14ac:dyDescent="0.15">
      <c r="A2" s="7"/>
      <c r="B2" s="2"/>
      <c r="C2" s="2"/>
      <c r="D2" s="2"/>
      <c r="E2" s="41"/>
      <c r="F2" s="3"/>
      <c r="G2" s="41"/>
      <c r="H2" s="88" t="s">
        <v>55</v>
      </c>
      <c r="I2" s="88"/>
      <c r="J2" s="14">
        <f>SUM(J6:J35)</f>
        <v>0</v>
      </c>
      <c r="K2" s="8"/>
    </row>
    <row r="3" spans="1:11" ht="22" customHeight="1" x14ac:dyDescent="0.15">
      <c r="A3" s="7"/>
      <c r="B3" s="2"/>
      <c r="C3" s="15" t="s">
        <v>56</v>
      </c>
      <c r="D3" s="13" t="e">
        <f ca="1">INDIRECT(TEXT(E1-1,"MMMM")&amp;"!J3")</f>
        <v>#REF!</v>
      </c>
      <c r="E3" s="41"/>
      <c r="F3" s="3"/>
      <c r="G3" s="41"/>
      <c r="H3" s="88" t="s">
        <v>57</v>
      </c>
      <c r="I3" s="88"/>
      <c r="J3" s="14" t="e">
        <f ca="1">D3+SUM(J6:J35)</f>
        <v>#REF!</v>
      </c>
      <c r="K3" s="8"/>
    </row>
    <row r="4" spans="1:11" ht="14" thickBot="1" x14ac:dyDescent="0.2">
      <c r="A4" s="7"/>
      <c r="B4" s="2"/>
      <c r="C4" s="2"/>
      <c r="D4" s="2"/>
      <c r="E4" s="41"/>
      <c r="F4" s="3"/>
      <c r="G4" s="41"/>
      <c r="H4" s="2"/>
      <c r="I4" s="2"/>
      <c r="J4" s="2"/>
      <c r="K4" s="8"/>
    </row>
    <row r="5" spans="1:11" ht="25" customHeight="1" thickTop="1" thickBot="1" x14ac:dyDescent="0.2">
      <c r="A5" s="7"/>
      <c r="B5" s="34" t="s">
        <v>58</v>
      </c>
      <c r="C5" s="34" t="s">
        <v>59</v>
      </c>
      <c r="D5" s="34" t="s">
        <v>60</v>
      </c>
      <c r="E5" s="42" t="s">
        <v>61</v>
      </c>
      <c r="F5" s="34" t="s">
        <v>62</v>
      </c>
      <c r="G5" s="42" t="s">
        <v>63</v>
      </c>
      <c r="H5" s="34" t="s">
        <v>64</v>
      </c>
      <c r="I5" s="34" t="s">
        <v>65</v>
      </c>
      <c r="J5" s="34" t="s">
        <v>66</v>
      </c>
      <c r="K5" s="8"/>
    </row>
    <row r="6" spans="1:11" s="33" customFormat="1" ht="13.5" customHeight="1" thickTop="1" x14ac:dyDescent="0.15">
      <c r="A6" s="31"/>
      <c r="B6" s="35" t="str">
        <f>TEXT(C6,"TTT")</f>
        <v>Tue</v>
      </c>
      <c r="C6" s="36">
        <f t="shared" ref="C6:C36" si="0">DATE($F$1,$G$1,ROW()-5)</f>
        <v>44377</v>
      </c>
      <c r="D6" s="35" t="str">
        <f t="array" ref="D6">IF(OR(EXACT(C6,Vorgabe!$D$2:'Vorgabe'!$D$51)),"Feiertag",IF(B6="Sa","Wochenende",IF(B6="So","Wochenende","")))</f>
        <v/>
      </c>
      <c r="E6" s="23"/>
      <c r="F6" s="29"/>
      <c r="G6" s="24"/>
      <c r="H6" s="68">
        <f t="shared" ref="H6:H9" si="1">IF(E6="",0,IF(G6&gt;E6,G6-E6-F6,1+G6-E6-F6))</f>
        <v>0</v>
      </c>
      <c r="I6" s="68">
        <f>IF(D6="Fehlzeit",Vorgabe!$B$3,IF(D6="",Vorgabe!$B$3,))</f>
        <v>0.33333333333333331</v>
      </c>
      <c r="J6" s="24">
        <f t="shared" ref="J6:J9" si="2">IF(D6="Fehlzeit",H6-I6,IF(E6="",0,IF(H6&lt;&gt;0,H6-I6,)))</f>
        <v>0</v>
      </c>
      <c r="K6" s="32"/>
    </row>
    <row r="7" spans="1:11" x14ac:dyDescent="0.15">
      <c r="A7" s="7"/>
      <c r="B7" s="26" t="str">
        <f t="shared" ref="B7:B10" si="3">TEXT(C7,"TTT")</f>
        <v>Wed</v>
      </c>
      <c r="C7" s="27">
        <f t="shared" si="0"/>
        <v>44378</v>
      </c>
      <c r="D7" s="28"/>
      <c r="E7" s="23"/>
      <c r="F7" s="29"/>
      <c r="G7" s="24"/>
      <c r="H7" s="68">
        <f t="shared" si="1"/>
        <v>0</v>
      </c>
      <c r="I7" s="68">
        <f>IF(D7="Fehlzeit",Vorgabe!$B$3,IF(D7="",Vorgabe!$B$3,))</f>
        <v>0.33333333333333331</v>
      </c>
      <c r="J7" s="68">
        <f t="shared" si="2"/>
        <v>0</v>
      </c>
      <c r="K7" s="32"/>
    </row>
    <row r="8" spans="1:11" x14ac:dyDescent="0.15">
      <c r="A8" s="7"/>
      <c r="B8" s="17" t="str">
        <f t="shared" si="3"/>
        <v>Thu</v>
      </c>
      <c r="C8" s="21">
        <f t="shared" si="0"/>
        <v>44379</v>
      </c>
      <c r="D8" s="20"/>
      <c r="E8" s="23"/>
      <c r="F8" s="29"/>
      <c r="G8" s="24"/>
      <c r="H8" s="24">
        <f t="shared" si="1"/>
        <v>0</v>
      </c>
      <c r="I8" s="24">
        <f>IF(D8="Fehlzeit",Vorgabe!$B$3,IF(D8="",Vorgabe!$B$3,))</f>
        <v>0.33333333333333331</v>
      </c>
      <c r="J8" s="24">
        <f t="shared" si="2"/>
        <v>0</v>
      </c>
      <c r="K8" s="32"/>
    </row>
    <row r="9" spans="1:11" x14ac:dyDescent="0.15">
      <c r="A9" s="7"/>
      <c r="B9" s="17" t="str">
        <f t="shared" si="3"/>
        <v>Fri</v>
      </c>
      <c r="C9" s="21">
        <f t="shared" si="0"/>
        <v>44380</v>
      </c>
      <c r="D9" s="20" t="str">
        <f t="array" ref="D9">IF(OR(EXACT(C9,Vorgabe!$D$2:'Vorgabe'!$D$51)),"Feiertag",IF(B9="Sa","Wochenende",IF(B9="So","Wochenende","")))</f>
        <v/>
      </c>
      <c r="E9" s="23"/>
      <c r="F9" s="29"/>
      <c r="G9" s="24"/>
      <c r="H9" s="24">
        <f t="shared" si="1"/>
        <v>0</v>
      </c>
      <c r="I9" s="24">
        <f>IF(D9="Fehlzeit",Vorgabe!$B$3,IF(D9="",Vorgabe!$B$3,))</f>
        <v>0.33333333333333331</v>
      </c>
      <c r="J9" s="24">
        <f t="shared" si="2"/>
        <v>0</v>
      </c>
      <c r="K9" s="8"/>
    </row>
    <row r="10" spans="1:11" x14ac:dyDescent="0.15">
      <c r="A10" s="7"/>
      <c r="B10" s="17" t="str">
        <f t="shared" si="3"/>
        <v>Sat</v>
      </c>
      <c r="C10" s="21">
        <f t="shared" si="0"/>
        <v>44381</v>
      </c>
      <c r="D10" s="20" t="s">
        <v>68</v>
      </c>
      <c r="E10" s="23"/>
      <c r="F10" s="29"/>
      <c r="G10" s="24"/>
      <c r="H10" s="24"/>
      <c r="I10" s="24"/>
      <c r="J10" s="24"/>
      <c r="K10" s="8"/>
    </row>
    <row r="11" spans="1:11" x14ac:dyDescent="0.15">
      <c r="A11" s="7"/>
      <c r="B11" s="17" t="str">
        <f>TEXT(C11,"TTT")</f>
        <v>Sun</v>
      </c>
      <c r="C11" s="21">
        <f t="shared" si="0"/>
        <v>44382</v>
      </c>
      <c r="D11" s="20" t="s">
        <v>68</v>
      </c>
      <c r="E11" s="23"/>
      <c r="F11" s="29"/>
      <c r="G11" s="24"/>
      <c r="H11" s="24"/>
      <c r="I11" s="24"/>
      <c r="J11" s="24"/>
      <c r="K11" s="32"/>
    </row>
    <row r="12" spans="1:11" x14ac:dyDescent="0.15">
      <c r="A12" s="7"/>
      <c r="B12" s="17" t="str">
        <f>TEXT(C12,"TTT")</f>
        <v>Mon</v>
      </c>
      <c r="C12" s="21">
        <f t="shared" si="0"/>
        <v>44383</v>
      </c>
      <c r="D12" s="20" t="str">
        <f t="array" ref="D12">IF(OR(EXACT(C12,Vorgabe!$D$2:'Vorgabe'!$D$51)),"Feiertag",IF(B12="Sa","Wochenende",IF(B12="So","Wochenende","")))</f>
        <v/>
      </c>
      <c r="E12" s="23"/>
      <c r="F12" s="29"/>
      <c r="G12" s="24"/>
      <c r="H12" s="24">
        <f t="shared" ref="H12:H16" si="4">IF(E12="",0,IF(G12&gt;E12,G12-E12-F12,1+G12-E12-F12))</f>
        <v>0</v>
      </c>
      <c r="I12" s="24">
        <f>IF(D12="Fehlzeit",Vorgabe!$B$3,IF(D12="",Vorgabe!$B$3,))</f>
        <v>0.33333333333333331</v>
      </c>
      <c r="J12" s="24">
        <f t="shared" ref="J12:J16" si="5">IF(D12="Fehlzeit",H12-I12,IF(E12="",0,IF(H12&lt;&gt;0,H12-I12,)))</f>
        <v>0</v>
      </c>
      <c r="K12" s="32"/>
    </row>
    <row r="13" spans="1:11" x14ac:dyDescent="0.15">
      <c r="A13" s="7"/>
      <c r="B13" s="17" t="str">
        <f t="shared" ref="B13:B36" si="6">TEXT(C13,"TTT")</f>
        <v>Tue</v>
      </c>
      <c r="C13" s="21">
        <f t="shared" si="0"/>
        <v>44384</v>
      </c>
      <c r="D13" s="20" t="str">
        <f t="array" ref="D13">IF(OR(EXACT(C13,Vorgabe!$D$2:'Vorgabe'!$D$51)),"Feiertag",IF(B13="Sa","Wochenende",IF(B13="So","Wochenende","")))</f>
        <v/>
      </c>
      <c r="E13" s="23"/>
      <c r="F13" s="29"/>
      <c r="G13" s="24"/>
      <c r="H13" s="68">
        <f t="shared" si="4"/>
        <v>0</v>
      </c>
      <c r="I13" s="68">
        <f>IF(D13="Fehlzeit",Vorgabe!$B$3,IF(D13="",Vorgabe!$B$3,))</f>
        <v>0.33333333333333331</v>
      </c>
      <c r="J13" s="24">
        <f t="shared" si="5"/>
        <v>0</v>
      </c>
      <c r="K13" s="32"/>
    </row>
    <row r="14" spans="1:11" x14ac:dyDescent="0.15">
      <c r="A14" s="7"/>
      <c r="B14" s="17" t="str">
        <f t="shared" si="6"/>
        <v>Wed</v>
      </c>
      <c r="C14" s="21">
        <f t="shared" si="0"/>
        <v>44385</v>
      </c>
      <c r="D14" s="20" t="str">
        <f t="array" ref="D14">IF(OR(EXACT(C14,Vorgabe!$D$2:'Vorgabe'!$D$51)),"Feiertag",IF(B14="Sa","Wochenende",IF(B14="So","Wochenende","")))</f>
        <v/>
      </c>
      <c r="E14" s="23"/>
      <c r="F14" s="29"/>
      <c r="G14" s="24"/>
      <c r="H14" s="68">
        <f t="shared" si="4"/>
        <v>0</v>
      </c>
      <c r="I14" s="68">
        <f>IF(D14="Fehlzeit",Vorgabe!$B$3,IF(D14="",Vorgabe!$B$3,))</f>
        <v>0.33333333333333331</v>
      </c>
      <c r="J14" s="68">
        <f t="shared" si="5"/>
        <v>0</v>
      </c>
      <c r="K14" s="32"/>
    </row>
    <row r="15" spans="1:11" x14ac:dyDescent="0.15">
      <c r="A15" s="7"/>
      <c r="B15" s="17" t="str">
        <f t="shared" si="6"/>
        <v>Thu</v>
      </c>
      <c r="C15" s="21">
        <f t="shared" si="0"/>
        <v>44386</v>
      </c>
      <c r="D15" s="20"/>
      <c r="E15" s="23"/>
      <c r="F15" s="29"/>
      <c r="G15" s="24"/>
      <c r="H15" s="24">
        <f t="shared" si="4"/>
        <v>0</v>
      </c>
      <c r="I15" s="24">
        <f>IF(D15="Fehlzeit",Vorgabe!$B$3,IF(D15="",Vorgabe!$B$3,))</f>
        <v>0.33333333333333331</v>
      </c>
      <c r="J15" s="24">
        <f t="shared" si="5"/>
        <v>0</v>
      </c>
      <c r="K15" s="32"/>
    </row>
    <row r="16" spans="1:11" x14ac:dyDescent="0.15">
      <c r="A16" s="7"/>
      <c r="B16" s="17" t="str">
        <f t="shared" si="6"/>
        <v>Fri</v>
      </c>
      <c r="C16" s="21">
        <f t="shared" si="0"/>
        <v>44387</v>
      </c>
      <c r="D16" s="20" t="str">
        <f t="array" ref="D16">IF(OR(EXACT(C16,Vorgabe!$D$2:'Vorgabe'!$D$51)),"Feiertag",IF(B16="Sa","Wochenende",IF(B16="So","Wochenende","")))</f>
        <v/>
      </c>
      <c r="E16" s="23"/>
      <c r="F16" s="29"/>
      <c r="G16" s="24"/>
      <c r="H16" s="24">
        <f t="shared" si="4"/>
        <v>0</v>
      </c>
      <c r="I16" s="24">
        <f>IF(D16="Fehlzeit",Vorgabe!$B$3,IF(D16="",Vorgabe!$B$3,))</f>
        <v>0.33333333333333331</v>
      </c>
      <c r="J16" s="24">
        <f t="shared" si="5"/>
        <v>0</v>
      </c>
      <c r="K16" s="8"/>
    </row>
    <row r="17" spans="1:11" x14ac:dyDescent="0.15">
      <c r="A17" s="7"/>
      <c r="B17" s="17" t="str">
        <f t="shared" si="6"/>
        <v>Sat</v>
      </c>
      <c r="C17" s="21">
        <f t="shared" si="0"/>
        <v>44388</v>
      </c>
      <c r="D17" s="20" t="s">
        <v>68</v>
      </c>
      <c r="E17" s="23"/>
      <c r="F17" s="29"/>
      <c r="G17" s="24"/>
      <c r="H17" s="24"/>
      <c r="I17" s="24"/>
      <c r="J17" s="24"/>
      <c r="K17" s="8"/>
    </row>
    <row r="18" spans="1:11" x14ac:dyDescent="0.15">
      <c r="A18" s="7"/>
      <c r="B18" s="17" t="str">
        <f t="shared" si="6"/>
        <v>Sun</v>
      </c>
      <c r="C18" s="21">
        <f t="shared" si="0"/>
        <v>44389</v>
      </c>
      <c r="D18" s="20" t="s">
        <v>68</v>
      </c>
      <c r="E18" s="23"/>
      <c r="F18" s="29"/>
      <c r="G18" s="24"/>
      <c r="H18" s="24"/>
      <c r="I18" s="24"/>
      <c r="J18" s="24"/>
      <c r="K18" s="32"/>
    </row>
    <row r="19" spans="1:11" x14ac:dyDescent="0.15">
      <c r="A19" s="7"/>
      <c r="B19" s="17" t="str">
        <f t="shared" si="6"/>
        <v>Mon</v>
      </c>
      <c r="C19" s="21">
        <f t="shared" si="0"/>
        <v>44390</v>
      </c>
      <c r="D19" s="20" t="str">
        <f t="array" ref="D19">IF(OR(EXACT(C19,Vorgabe!$D$2:'Vorgabe'!$D$51)),"Feiertag",IF(B19="Sa","Wochenende",IF(B19="So","Wochenende","")))</f>
        <v/>
      </c>
      <c r="E19" s="23"/>
      <c r="F19" s="29"/>
      <c r="G19" s="24"/>
      <c r="H19" s="24">
        <f t="shared" ref="H19:H23" si="7">IF(E19="",0,IF(G19&gt;E19,G19-E19-F19,1+G19-E19-F19))</f>
        <v>0</v>
      </c>
      <c r="I19" s="24">
        <f>IF(D19="Fehlzeit",Vorgabe!$B$3,IF(D19="",Vorgabe!$B$3,))</f>
        <v>0.33333333333333331</v>
      </c>
      <c r="J19" s="24">
        <f t="shared" ref="J19:J23" si="8">IF(D19="Fehlzeit",H19-I19,IF(E19="",0,IF(H19&lt;&gt;0,H19-I19,)))</f>
        <v>0</v>
      </c>
      <c r="K19" s="32"/>
    </row>
    <row r="20" spans="1:11" x14ac:dyDescent="0.15">
      <c r="A20" s="7"/>
      <c r="B20" s="17" t="str">
        <f t="shared" si="6"/>
        <v>Tue</v>
      </c>
      <c r="C20" s="21">
        <f t="shared" si="0"/>
        <v>44391</v>
      </c>
      <c r="D20" s="20"/>
      <c r="E20" s="23"/>
      <c r="F20" s="29"/>
      <c r="G20" s="24"/>
      <c r="H20" s="68">
        <f t="shared" si="7"/>
        <v>0</v>
      </c>
      <c r="I20" s="68">
        <f>IF(D20="Fehlzeit",Vorgabe!$B$3,IF(D20="",Vorgabe!$B$3,))</f>
        <v>0.33333333333333331</v>
      </c>
      <c r="J20" s="24">
        <f t="shared" si="8"/>
        <v>0</v>
      </c>
      <c r="K20" s="32"/>
    </row>
    <row r="21" spans="1:11" x14ac:dyDescent="0.15">
      <c r="A21" s="7"/>
      <c r="B21" s="17" t="str">
        <f t="shared" si="6"/>
        <v>Wed</v>
      </c>
      <c r="C21" s="21">
        <f t="shared" si="0"/>
        <v>44392</v>
      </c>
      <c r="D21" s="20"/>
      <c r="E21" s="23"/>
      <c r="F21" s="29"/>
      <c r="G21" s="24"/>
      <c r="H21" s="68">
        <f t="shared" si="7"/>
        <v>0</v>
      </c>
      <c r="I21" s="68">
        <f>IF(D21="Fehlzeit",Vorgabe!$B$3,IF(D21="",Vorgabe!$B$3,))</f>
        <v>0.33333333333333331</v>
      </c>
      <c r="J21" s="68">
        <f t="shared" si="8"/>
        <v>0</v>
      </c>
      <c r="K21" s="32"/>
    </row>
    <row r="22" spans="1:11" x14ac:dyDescent="0.15">
      <c r="A22" s="7"/>
      <c r="B22" s="17" t="str">
        <f t="shared" si="6"/>
        <v>Thu</v>
      </c>
      <c r="C22" s="21">
        <f t="shared" si="0"/>
        <v>44393</v>
      </c>
      <c r="D22" s="20"/>
      <c r="E22" s="23"/>
      <c r="F22" s="29"/>
      <c r="G22" s="24"/>
      <c r="H22" s="24">
        <f t="shared" si="7"/>
        <v>0</v>
      </c>
      <c r="I22" s="24">
        <f>IF(D22="Fehlzeit",Vorgabe!$B$3,IF(D22="",Vorgabe!$B$3,))</f>
        <v>0.33333333333333331</v>
      </c>
      <c r="J22" s="24">
        <f t="shared" si="8"/>
        <v>0</v>
      </c>
      <c r="K22" s="32"/>
    </row>
    <row r="23" spans="1:11" x14ac:dyDescent="0.15">
      <c r="A23" s="7"/>
      <c r="B23" s="17" t="str">
        <f t="shared" si="6"/>
        <v>Fri</v>
      </c>
      <c r="C23" s="21">
        <f t="shared" si="0"/>
        <v>44394</v>
      </c>
      <c r="D23" s="20" t="str">
        <f t="array" ref="D23">IF(OR(EXACT(C23,Vorgabe!$D$2:'Vorgabe'!$D$51)),"Feiertag",IF(B23="Sa","Wochenende",IF(B23="So","Wochenende","")))</f>
        <v/>
      </c>
      <c r="E23" s="23"/>
      <c r="F23" s="29"/>
      <c r="G23" s="24"/>
      <c r="H23" s="24">
        <f t="shared" si="7"/>
        <v>0</v>
      </c>
      <c r="I23" s="24">
        <f>IF(D23="Fehlzeit",Vorgabe!$B$3,IF(D23="",Vorgabe!$B$3,))</f>
        <v>0.33333333333333331</v>
      </c>
      <c r="J23" s="24">
        <f t="shared" si="8"/>
        <v>0</v>
      </c>
      <c r="K23" s="8"/>
    </row>
    <row r="24" spans="1:11" x14ac:dyDescent="0.15">
      <c r="A24" s="7"/>
      <c r="B24" s="17" t="str">
        <f t="shared" si="6"/>
        <v>Sat</v>
      </c>
      <c r="C24" s="21">
        <f t="shared" si="0"/>
        <v>44395</v>
      </c>
      <c r="D24" s="20" t="s">
        <v>68</v>
      </c>
      <c r="E24" s="23"/>
      <c r="F24" s="29"/>
      <c r="G24" s="24"/>
      <c r="H24" s="24"/>
      <c r="I24" s="24"/>
      <c r="J24" s="24"/>
      <c r="K24" s="8"/>
    </row>
    <row r="25" spans="1:11" x14ac:dyDescent="0.15">
      <c r="A25" s="7"/>
      <c r="B25" s="17" t="str">
        <f t="shared" si="6"/>
        <v>Sun</v>
      </c>
      <c r="C25" s="21">
        <f t="shared" si="0"/>
        <v>44396</v>
      </c>
      <c r="D25" s="20" t="s">
        <v>68</v>
      </c>
      <c r="E25" s="23"/>
      <c r="F25" s="29"/>
      <c r="G25" s="24"/>
      <c r="H25" s="24"/>
      <c r="I25" s="24"/>
      <c r="J25" s="24"/>
      <c r="K25" s="32"/>
    </row>
    <row r="26" spans="1:11" x14ac:dyDescent="0.15">
      <c r="A26" s="7"/>
      <c r="B26" s="17" t="str">
        <f t="shared" si="6"/>
        <v>Mon</v>
      </c>
      <c r="C26" s="21">
        <f t="shared" si="0"/>
        <v>44397</v>
      </c>
      <c r="D26" s="20" t="str">
        <f t="array" ref="D26">IF(OR(EXACT(C26,Vorgabe!$D$2:'Vorgabe'!$D$51)),"Feiertag",IF(B26="Sa","Wochenende",IF(B26="So","Wochenende","")))</f>
        <v/>
      </c>
      <c r="E26" s="23"/>
      <c r="F26" s="29"/>
      <c r="G26" s="24"/>
      <c r="H26" s="24">
        <f t="shared" ref="H26:H30" si="9">IF(E26="",0,IF(G26&gt;E26,G26-E26-F26,1+G26-E26-F26))</f>
        <v>0</v>
      </c>
      <c r="I26" s="24">
        <f>IF(D26="Fehlzeit",Vorgabe!$B$3,IF(D26="",Vorgabe!$B$3,))</f>
        <v>0.33333333333333331</v>
      </c>
      <c r="J26" s="24">
        <f t="shared" ref="J26:J30" si="10">IF(D26="Fehlzeit",H26-I26,IF(E26="",0,IF(H26&lt;&gt;0,H26-I26,)))</f>
        <v>0</v>
      </c>
      <c r="K26" s="32"/>
    </row>
    <row r="27" spans="1:11" x14ac:dyDescent="0.15">
      <c r="A27" s="7"/>
      <c r="B27" s="17" t="str">
        <f t="shared" si="6"/>
        <v>Tue</v>
      </c>
      <c r="C27" s="21">
        <f t="shared" si="0"/>
        <v>44398</v>
      </c>
      <c r="D27" s="20"/>
      <c r="E27" s="23"/>
      <c r="F27" s="29"/>
      <c r="G27" s="24"/>
      <c r="H27" s="68">
        <f t="shared" si="9"/>
        <v>0</v>
      </c>
      <c r="I27" s="68">
        <f>IF(D27="Fehlzeit",Vorgabe!$B$3,IF(D27="",Vorgabe!$B$3,))</f>
        <v>0.33333333333333331</v>
      </c>
      <c r="J27" s="24">
        <f t="shared" si="10"/>
        <v>0</v>
      </c>
      <c r="K27" s="32"/>
    </row>
    <row r="28" spans="1:11" x14ac:dyDescent="0.15">
      <c r="A28" s="7"/>
      <c r="B28" s="17" t="str">
        <f t="shared" si="6"/>
        <v>Wed</v>
      </c>
      <c r="C28" s="21">
        <f t="shared" si="0"/>
        <v>44399</v>
      </c>
      <c r="D28" s="20"/>
      <c r="E28" s="23"/>
      <c r="F28" s="29"/>
      <c r="G28" s="24"/>
      <c r="H28" s="68">
        <f t="shared" si="9"/>
        <v>0</v>
      </c>
      <c r="I28" s="68">
        <f>IF(D28="Fehlzeit",Vorgabe!$B$3,IF(D28="",Vorgabe!$B$3,))</f>
        <v>0.33333333333333331</v>
      </c>
      <c r="J28" s="68">
        <f t="shared" si="10"/>
        <v>0</v>
      </c>
      <c r="K28" s="32"/>
    </row>
    <row r="29" spans="1:11" x14ac:dyDescent="0.15">
      <c r="A29" s="7"/>
      <c r="B29" s="17" t="str">
        <f t="shared" si="6"/>
        <v>Thu</v>
      </c>
      <c r="C29" s="21">
        <f t="shared" si="0"/>
        <v>44400</v>
      </c>
      <c r="D29" s="20"/>
      <c r="E29" s="23"/>
      <c r="F29" s="29"/>
      <c r="G29" s="24"/>
      <c r="H29" s="24">
        <f t="shared" si="9"/>
        <v>0</v>
      </c>
      <c r="I29" s="24">
        <f>IF(D29="Fehlzeit",Vorgabe!$B$3,IF(D29="",Vorgabe!$B$3,))</f>
        <v>0.33333333333333331</v>
      </c>
      <c r="J29" s="24">
        <f t="shared" si="10"/>
        <v>0</v>
      </c>
      <c r="K29" s="32"/>
    </row>
    <row r="30" spans="1:11" x14ac:dyDescent="0.15">
      <c r="A30" s="7"/>
      <c r="B30" s="17" t="str">
        <f t="shared" si="6"/>
        <v>Fri</v>
      </c>
      <c r="C30" s="21">
        <f t="shared" si="0"/>
        <v>44401</v>
      </c>
      <c r="D30" s="20" t="str">
        <f t="array" ref="D30">IF(OR(EXACT(C30,Vorgabe!$D$2:'Vorgabe'!$D$51)),"Feiertag",IF(B30="Sa","Wochenende",IF(B30="So","Wochenende","")))</f>
        <v/>
      </c>
      <c r="E30" s="23"/>
      <c r="F30" s="29"/>
      <c r="G30" s="24"/>
      <c r="H30" s="24">
        <f t="shared" si="9"/>
        <v>0</v>
      </c>
      <c r="I30" s="24">
        <f>IF(D30="Fehlzeit",Vorgabe!$B$3,IF(D30="",Vorgabe!$B$3,))</f>
        <v>0.33333333333333331</v>
      </c>
      <c r="J30" s="24">
        <f t="shared" si="10"/>
        <v>0</v>
      </c>
      <c r="K30" s="8"/>
    </row>
    <row r="31" spans="1:11" x14ac:dyDescent="0.15">
      <c r="A31" s="7"/>
      <c r="B31" s="17" t="str">
        <f t="shared" si="6"/>
        <v>Sat</v>
      </c>
      <c r="C31" s="21">
        <f t="shared" si="0"/>
        <v>44402</v>
      </c>
      <c r="D31" s="20" t="s">
        <v>68</v>
      </c>
      <c r="E31" s="23"/>
      <c r="F31" s="29"/>
      <c r="G31" s="24"/>
      <c r="H31" s="24"/>
      <c r="I31" s="24"/>
      <c r="J31" s="24"/>
      <c r="K31" s="8"/>
    </row>
    <row r="32" spans="1:11" x14ac:dyDescent="0.15">
      <c r="A32" s="7"/>
      <c r="B32" s="17" t="str">
        <f t="shared" si="6"/>
        <v>Sun</v>
      </c>
      <c r="C32" s="21">
        <f t="shared" si="0"/>
        <v>44403</v>
      </c>
      <c r="D32" s="20" t="s">
        <v>68</v>
      </c>
      <c r="E32" s="23"/>
      <c r="F32" s="29"/>
      <c r="G32" s="24"/>
      <c r="H32" s="24"/>
      <c r="I32" s="24"/>
      <c r="J32" s="24"/>
      <c r="K32" s="32"/>
    </row>
    <row r="33" spans="1:11" x14ac:dyDescent="0.15">
      <c r="A33" s="7"/>
      <c r="B33" s="17" t="str">
        <f t="shared" si="6"/>
        <v>Mon</v>
      </c>
      <c r="C33" s="21">
        <f t="shared" si="0"/>
        <v>44404</v>
      </c>
      <c r="D33" s="20" t="str">
        <f t="array" ref="D33">IF(OR(EXACT(C33,Vorgabe!$D$2:'Vorgabe'!$D$51)),"Feiertag",IF(B33="Sa","Wochenende",IF(B33="So","Wochenende","")))</f>
        <v/>
      </c>
      <c r="E33" s="23"/>
      <c r="F33" s="29"/>
      <c r="G33" s="24"/>
      <c r="H33" s="68">
        <f t="shared" ref="H33:H36" si="11">IF(E33="",0,IF(G33&gt;E33,G33-E33-F33,1+G33-E33-F33))</f>
        <v>0</v>
      </c>
      <c r="I33" s="68">
        <f>IF(D33="Fehlzeit",Vorgabe!$B$3,IF(D33="",Vorgabe!$B$3,))</f>
        <v>0.33333333333333331</v>
      </c>
      <c r="J33" s="24">
        <f t="shared" ref="J33:J36" si="12">IF(D33="Fehlzeit",H33-I33,IF(E33="",0,IF(H33&lt;&gt;0,H33-I33,)))</f>
        <v>0</v>
      </c>
      <c r="K33" s="32"/>
    </row>
    <row r="34" spans="1:11" x14ac:dyDescent="0.15">
      <c r="A34" s="7"/>
      <c r="B34" s="17" t="str">
        <f t="shared" si="6"/>
        <v>Tue</v>
      </c>
      <c r="C34" s="21">
        <f t="shared" si="0"/>
        <v>44405</v>
      </c>
      <c r="D34" s="20"/>
      <c r="E34" s="23"/>
      <c r="F34" s="29"/>
      <c r="G34" s="24"/>
      <c r="H34" s="68">
        <f t="shared" si="11"/>
        <v>0</v>
      </c>
      <c r="I34" s="68">
        <f>IF(D34="Fehlzeit",Vorgabe!$B$3,IF(D34="",Vorgabe!$B$3,))</f>
        <v>0.33333333333333331</v>
      </c>
      <c r="J34" s="68">
        <f t="shared" si="12"/>
        <v>0</v>
      </c>
      <c r="K34" s="32"/>
    </row>
    <row r="35" spans="1:11" x14ac:dyDescent="0.15">
      <c r="A35" s="7"/>
      <c r="B35" s="17" t="str">
        <f t="shared" si="6"/>
        <v>Wed</v>
      </c>
      <c r="C35" s="21">
        <f t="shared" si="0"/>
        <v>44406</v>
      </c>
      <c r="D35" s="20"/>
      <c r="E35" s="23"/>
      <c r="F35" s="29"/>
      <c r="G35" s="24"/>
      <c r="H35" s="24">
        <f t="shared" si="11"/>
        <v>0</v>
      </c>
      <c r="I35" s="24">
        <f>IF(D35="Fehlzeit",Vorgabe!$B$3,IF(D35="",Vorgabe!$B$3,))</f>
        <v>0.33333333333333331</v>
      </c>
      <c r="J35" s="24">
        <f t="shared" si="12"/>
        <v>0</v>
      </c>
      <c r="K35" s="32"/>
    </row>
    <row r="36" spans="1:11" x14ac:dyDescent="0.15">
      <c r="A36" s="7"/>
      <c r="B36" s="17" t="str">
        <f t="shared" si="6"/>
        <v>Thu</v>
      </c>
      <c r="C36" s="21">
        <f t="shared" si="0"/>
        <v>44407</v>
      </c>
      <c r="D36" s="20"/>
      <c r="E36" s="23"/>
      <c r="F36" s="29"/>
      <c r="G36" s="24"/>
      <c r="H36" s="24">
        <f t="shared" si="11"/>
        <v>0</v>
      </c>
      <c r="I36" s="24">
        <f>IF(D36="Fehlzeit",Vorgabe!$B$3,IF(D36="",Vorgabe!$B$3,))</f>
        <v>0.33333333333333331</v>
      </c>
      <c r="J36" s="24">
        <f t="shared" si="12"/>
        <v>0</v>
      </c>
      <c r="K36" s="8"/>
    </row>
    <row r="37" spans="1:11" x14ac:dyDescent="0.15">
      <c r="A37" s="7"/>
      <c r="B37" s="2"/>
      <c r="C37" s="2"/>
      <c r="D37" s="2"/>
      <c r="E37" s="41"/>
      <c r="F37" s="3"/>
      <c r="G37" s="41"/>
      <c r="H37" s="2"/>
      <c r="I37" s="2"/>
      <c r="J37" s="2"/>
      <c r="K37" s="8"/>
    </row>
    <row r="38" spans="1:11" ht="14" thickBot="1" x14ac:dyDescent="0.2">
      <c r="A38" s="9"/>
      <c r="B38" s="10"/>
      <c r="C38" s="10"/>
      <c r="D38" s="10"/>
      <c r="E38" s="44"/>
      <c r="F38" s="12"/>
      <c r="G38" s="44"/>
      <c r="H38" s="10"/>
      <c r="I38" s="10"/>
      <c r="J38" s="10"/>
      <c r="K38" s="11"/>
    </row>
    <row r="39" spans="1:11" ht="14" thickTop="1" x14ac:dyDescent="0.15"/>
  </sheetData>
  <mergeCells count="4">
    <mergeCell ref="H1:I1"/>
    <mergeCell ref="H2:I2"/>
    <mergeCell ref="H3:I3"/>
    <mergeCell ref="A1:D1"/>
  </mergeCells>
  <conditionalFormatting sqref="B6:J36">
    <cfRule type="expression" dxfId="167" priority="1" stopIfTrue="1">
      <formula>OR($D6="Krank",$D6="Fehlzeit")</formula>
    </cfRule>
    <cfRule type="expression" dxfId="166" priority="2" stopIfTrue="1">
      <formula>OR($D6="Wochenende",$D6="Feiertag")</formula>
    </cfRule>
  </conditionalFormatting>
  <conditionalFormatting sqref="E34:G35">
    <cfRule type="expression" dxfId="165" priority="211" stopIfTrue="1">
      <formula>OR($D34="Krank",$D34="Fehlzeit")</formula>
    </cfRule>
    <cfRule type="expression" dxfId="164" priority="212" stopIfTrue="1">
      <formula>OR($D34="Wochenende",$D34="Feiertag")</formula>
    </cfRule>
  </conditionalFormatting>
  <pageMargins left="0.72" right="0.25" top="0.52" bottom="0.24" header="0.3" footer="0.3"/>
  <pageSetup paperSize="9" orientation="landscape" verticalDpi="4294967293"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39"/>
  <sheetViews>
    <sheetView workbookViewId="0">
      <selection activeCell="D20" sqref="D20"/>
    </sheetView>
  </sheetViews>
  <sheetFormatPr baseColWidth="10" defaultColWidth="11.5" defaultRowHeight="13" x14ac:dyDescent="0.15"/>
  <cols>
    <col min="2" max="2" width="5.5" bestFit="1" customWidth="1"/>
    <col min="3" max="3" width="10.1640625" bestFit="1" customWidth="1"/>
    <col min="4" max="4" width="11.83203125" bestFit="1" customWidth="1"/>
    <col min="5" max="5" width="12.5" style="45" customWidth="1"/>
    <col min="6" max="6" width="11.5" style="1" bestFit="1" customWidth="1"/>
    <col min="7" max="7" width="11.1640625" style="45" customWidth="1"/>
    <col min="8" max="8" width="15" customWidth="1"/>
    <col min="9" max="9" width="10.33203125" bestFit="1" customWidth="1"/>
    <col min="10" max="10" width="11.5" bestFit="1" customWidth="1"/>
  </cols>
  <sheetData>
    <row r="1" spans="1:11" ht="22" customHeight="1" thickTop="1" x14ac:dyDescent="0.25">
      <c r="A1" s="85" t="s">
        <v>53</v>
      </c>
      <c r="B1" s="86"/>
      <c r="C1" s="86"/>
      <c r="D1" s="86"/>
      <c r="E1" s="40">
        <f>DATE(F1,G1,1)</f>
        <v>44408</v>
      </c>
      <c r="F1" s="30">
        <f>Vorgabe!B2</f>
        <v>2025</v>
      </c>
      <c r="G1" s="46">
        <v>8</v>
      </c>
      <c r="H1" s="87" t="s">
        <v>54</v>
      </c>
      <c r="I1" s="87"/>
      <c r="J1" s="16">
        <f>SUM(H6:H36)</f>
        <v>0</v>
      </c>
      <c r="K1" s="6"/>
    </row>
    <row r="2" spans="1:11" ht="22" customHeight="1" x14ac:dyDescent="0.15">
      <c r="A2" s="7"/>
      <c r="B2" s="2"/>
      <c r="C2" s="2"/>
      <c r="D2" s="2"/>
      <c r="E2" s="41"/>
      <c r="F2" s="3"/>
      <c r="G2" s="41"/>
      <c r="H2" s="88" t="s">
        <v>55</v>
      </c>
      <c r="I2" s="88"/>
      <c r="J2" s="14">
        <f>SUM(J6:J36)</f>
        <v>0</v>
      </c>
      <c r="K2" s="8"/>
    </row>
    <row r="3" spans="1:11" ht="22" customHeight="1" x14ac:dyDescent="0.15">
      <c r="A3" s="7"/>
      <c r="B3" s="2"/>
      <c r="C3" s="15" t="s">
        <v>56</v>
      </c>
      <c r="D3" s="13" t="e">
        <f ca="1">INDIRECT(TEXT(E1-1,"MMMM")&amp;"!J3")</f>
        <v>#REF!</v>
      </c>
      <c r="E3" s="41"/>
      <c r="F3" s="3"/>
      <c r="G3" s="41"/>
      <c r="H3" s="88" t="s">
        <v>57</v>
      </c>
      <c r="I3" s="88"/>
      <c r="J3" s="14" t="e">
        <f ca="1">D3+SUM(J6:J36)</f>
        <v>#REF!</v>
      </c>
      <c r="K3" s="8"/>
    </row>
    <row r="4" spans="1:11" ht="14" thickBot="1" x14ac:dyDescent="0.2">
      <c r="A4" s="7"/>
      <c r="B4" s="2"/>
      <c r="C4" s="2"/>
      <c r="D4" s="2"/>
      <c r="E4" s="41"/>
      <c r="F4" s="3"/>
      <c r="G4" s="41"/>
      <c r="H4" s="2"/>
      <c r="I4" s="2"/>
      <c r="J4" s="2"/>
      <c r="K4" s="8"/>
    </row>
    <row r="5" spans="1:11" ht="25" customHeight="1" thickTop="1" thickBot="1" x14ac:dyDescent="0.2">
      <c r="A5" s="7"/>
      <c r="B5" s="34" t="s">
        <v>58</v>
      </c>
      <c r="C5" s="34" t="s">
        <v>59</v>
      </c>
      <c r="D5" s="34" t="s">
        <v>60</v>
      </c>
      <c r="E5" s="42" t="s">
        <v>61</v>
      </c>
      <c r="F5" s="34" t="s">
        <v>62</v>
      </c>
      <c r="G5" s="42" t="s">
        <v>63</v>
      </c>
      <c r="H5" s="34" t="s">
        <v>64</v>
      </c>
      <c r="I5" s="34" t="s">
        <v>65</v>
      </c>
      <c r="J5" s="34" t="s">
        <v>66</v>
      </c>
      <c r="K5" s="8"/>
    </row>
    <row r="6" spans="1:11" s="33" customFormat="1" ht="13.5" customHeight="1" thickTop="1" x14ac:dyDescent="0.15">
      <c r="A6" s="31"/>
      <c r="B6" s="35" t="str">
        <f>TEXT(C6,"TTT")</f>
        <v>Fri</v>
      </c>
      <c r="C6" s="36">
        <f t="shared" ref="C6:C36" si="0">DATE($F$1,$G$1,ROW()-5)</f>
        <v>44408</v>
      </c>
      <c r="D6" s="35" t="str">
        <f t="array" ref="D6">IF(OR(EXACT(C6,Vorgabe!$D$2:'Vorgabe'!$D$51)),"Feiertag",IF(B6="Sa","Wochenende",IF(B6="So","Wochenende","")))</f>
        <v/>
      </c>
      <c r="E6" s="23"/>
      <c r="F6" s="29"/>
      <c r="G6" s="24"/>
      <c r="H6" s="24">
        <f t="shared" ref="H6" si="1">IF(E6="",0,IF(G6&gt;E6,G6-E6-F6,1+G6-E6-F6))</f>
        <v>0</v>
      </c>
      <c r="I6" s="24">
        <f>IF(D6="Fehlzeit",Vorgabe!$B$3,IF(D6="",Vorgabe!$B$3,))</f>
        <v>0.33333333333333331</v>
      </c>
      <c r="J6" s="24">
        <f t="shared" ref="J6" si="2">IF(D6="Fehlzeit",H6-I6,IF(E6="",0,IF(H6&lt;&gt;0,H6-I6,)))</f>
        <v>0</v>
      </c>
      <c r="K6" s="32"/>
    </row>
    <row r="7" spans="1:11" x14ac:dyDescent="0.15">
      <c r="A7" s="7"/>
      <c r="B7" s="26" t="str">
        <f t="shared" ref="B7:B10" si="3">TEXT(C7,"TTT")</f>
        <v>Sat</v>
      </c>
      <c r="C7" s="27">
        <f t="shared" si="0"/>
        <v>44409</v>
      </c>
      <c r="D7" s="20" t="s">
        <v>68</v>
      </c>
      <c r="E7" s="23"/>
      <c r="F7" s="29"/>
      <c r="G7" s="24"/>
      <c r="H7" s="24"/>
      <c r="I7" s="24"/>
      <c r="J7" s="24"/>
      <c r="K7" s="32"/>
    </row>
    <row r="8" spans="1:11" x14ac:dyDescent="0.15">
      <c r="A8" s="7"/>
      <c r="B8" s="17" t="str">
        <f t="shared" si="3"/>
        <v>Sun</v>
      </c>
      <c r="C8" s="21">
        <f t="shared" si="0"/>
        <v>44410</v>
      </c>
      <c r="D8" s="20" t="s">
        <v>68</v>
      </c>
      <c r="E8" s="23"/>
      <c r="F8" s="29"/>
      <c r="G8" s="24"/>
      <c r="H8" s="24"/>
      <c r="I8" s="24"/>
      <c r="J8" s="24"/>
      <c r="K8" s="32"/>
    </row>
    <row r="9" spans="1:11" x14ac:dyDescent="0.15">
      <c r="A9" s="7"/>
      <c r="B9" s="17" t="str">
        <f t="shared" si="3"/>
        <v>Mon</v>
      </c>
      <c r="C9" s="21">
        <f t="shared" si="0"/>
        <v>44411</v>
      </c>
      <c r="D9" s="20" t="str">
        <f t="array" ref="D9">IF(OR(EXACT(C9,Vorgabe!$D$2:'Vorgabe'!$D$51)),"Feiertag",IF(B9="Sa","Wochenende",IF(B9="So","Wochenende","")))</f>
        <v/>
      </c>
      <c r="E9" s="23"/>
      <c r="F9" s="29"/>
      <c r="G9" s="24"/>
      <c r="H9" s="24">
        <f t="shared" ref="H9:H10" si="4">IF(E9="",0,IF(G9&gt;E9,G9-E9-F9,1+G9-E9-F9))</f>
        <v>0</v>
      </c>
      <c r="I9" s="24">
        <f>IF(D9="Fehlzeit",Vorgabe!$B$3,IF(D9="",Vorgabe!$B$3,))</f>
        <v>0.33333333333333331</v>
      </c>
      <c r="J9" s="24">
        <f t="shared" ref="J9:J10" si="5">IF(D9="Fehlzeit",H9-I9,IF(E9="",0,IF(H9&lt;&gt;0,H9-I9,)))</f>
        <v>0</v>
      </c>
      <c r="K9" s="8"/>
    </row>
    <row r="10" spans="1:11" x14ac:dyDescent="0.15">
      <c r="A10" s="7"/>
      <c r="B10" s="17" t="str">
        <f t="shared" si="3"/>
        <v>Tue</v>
      </c>
      <c r="C10" s="21">
        <f t="shared" si="0"/>
        <v>44412</v>
      </c>
      <c r="D10" s="20" t="str">
        <f t="array" ref="D10">IF(OR(EXACT(C10,Vorgabe!$D$2:'Vorgabe'!$D$51)),"Feiertag",IF(B10="Sa","Wochenende",IF(B10="So","Wochenende","")))</f>
        <v/>
      </c>
      <c r="E10" s="23"/>
      <c r="F10" s="29"/>
      <c r="G10" s="24"/>
      <c r="H10" s="24">
        <f t="shared" si="4"/>
        <v>0</v>
      </c>
      <c r="I10" s="24">
        <f>IF(D10="Fehlzeit",Vorgabe!$B$3,IF(D10="",Vorgabe!$B$3,))</f>
        <v>0.33333333333333331</v>
      </c>
      <c r="J10" s="24">
        <f t="shared" si="5"/>
        <v>0</v>
      </c>
      <c r="K10" s="8"/>
    </row>
    <row r="11" spans="1:11" x14ac:dyDescent="0.15">
      <c r="A11" s="7"/>
      <c r="B11" s="17" t="str">
        <f>TEXT(C11,"TTT")</f>
        <v>Wed</v>
      </c>
      <c r="C11" s="21">
        <f t="shared" si="0"/>
        <v>44413</v>
      </c>
      <c r="D11" s="20" t="str">
        <f t="array" ref="D11">IF(OR(EXACT(C11,Vorgabe!$D$2:'Vorgabe'!$D$51)),"Feiertag",IF(B11="Sa","Wochenende",IF(B11="So","Wochenende","")))</f>
        <v/>
      </c>
      <c r="E11" s="23"/>
      <c r="F11" s="29"/>
      <c r="G11" s="24"/>
      <c r="H11" s="24">
        <f t="shared" ref="H11" si="6">IF(E11="",0,IF(G11&gt;E11,G11-E11-F11,1+G11-E11-F11))</f>
        <v>0</v>
      </c>
      <c r="I11" s="24">
        <f>IF(D11="Fehlzeit",Vorgabe!$B$3,IF(D11="",Vorgabe!$B$3,))</f>
        <v>0.33333333333333331</v>
      </c>
      <c r="J11" s="24">
        <f t="shared" ref="J11" si="7">IF(D11="Fehlzeit",H11-I11,IF(E11="",0,IF(H11&lt;&gt;0,H11-I11,)))</f>
        <v>0</v>
      </c>
      <c r="K11" s="32"/>
    </row>
    <row r="12" spans="1:11" x14ac:dyDescent="0.15">
      <c r="A12" s="7"/>
      <c r="B12" s="17" t="str">
        <f>TEXT(C12,"TTT")</f>
        <v>Thu</v>
      </c>
      <c r="C12" s="21">
        <f t="shared" si="0"/>
        <v>44414</v>
      </c>
      <c r="D12" s="20"/>
      <c r="E12" s="23"/>
      <c r="F12" s="29"/>
      <c r="G12" s="24"/>
      <c r="H12" s="24">
        <f t="shared" ref="H12" si="8">IF(E12="",0,IF(G12&gt;E12,G12-E12-F12,1+G12-E12-F12))</f>
        <v>0</v>
      </c>
      <c r="I12" s="24">
        <f>IF(D12="Fehlzeit",Vorgabe!$B$3,IF(D12="",Vorgabe!$B$3,))</f>
        <v>0.33333333333333331</v>
      </c>
      <c r="J12" s="24">
        <f t="shared" ref="J12" si="9">IF(D12="Fehlzeit",H12-I12,IF(E12="",0,IF(H12&lt;&gt;0,H12-I12,)))</f>
        <v>0</v>
      </c>
      <c r="K12" s="32"/>
    </row>
    <row r="13" spans="1:11" x14ac:dyDescent="0.15">
      <c r="A13" s="7"/>
      <c r="B13" s="17" t="str">
        <f t="shared" ref="B13:B36" si="10">TEXT(C13,"TTT")</f>
        <v>Fri</v>
      </c>
      <c r="C13" s="21">
        <f t="shared" si="0"/>
        <v>44415</v>
      </c>
      <c r="D13" s="20" t="s">
        <v>67</v>
      </c>
      <c r="E13" s="23"/>
      <c r="F13" s="29"/>
      <c r="G13" s="24"/>
      <c r="H13" s="24"/>
      <c r="I13" s="24"/>
      <c r="J13" s="24"/>
      <c r="K13" s="32"/>
    </row>
    <row r="14" spans="1:11" x14ac:dyDescent="0.15">
      <c r="A14" s="7"/>
      <c r="B14" s="17" t="str">
        <f t="shared" si="10"/>
        <v>Sat</v>
      </c>
      <c r="C14" s="21">
        <f t="shared" si="0"/>
        <v>44416</v>
      </c>
      <c r="D14" s="20" t="s">
        <v>68</v>
      </c>
      <c r="E14" s="23"/>
      <c r="F14" s="29"/>
      <c r="G14" s="24"/>
      <c r="H14" s="24"/>
      <c r="I14" s="24"/>
      <c r="J14" s="24"/>
      <c r="K14" s="32"/>
    </row>
    <row r="15" spans="1:11" x14ac:dyDescent="0.15">
      <c r="A15" s="7"/>
      <c r="B15" s="17" t="str">
        <f t="shared" si="10"/>
        <v>Sun</v>
      </c>
      <c r="C15" s="21">
        <f t="shared" si="0"/>
        <v>44417</v>
      </c>
      <c r="D15" s="20" t="s">
        <v>68</v>
      </c>
      <c r="E15" s="23"/>
      <c r="F15" s="29"/>
      <c r="G15" s="24"/>
      <c r="H15" s="24"/>
      <c r="I15" s="24"/>
      <c r="J15" s="24"/>
      <c r="K15" s="32"/>
    </row>
    <row r="16" spans="1:11" x14ac:dyDescent="0.15">
      <c r="A16" s="7"/>
      <c r="B16" s="17" t="str">
        <f t="shared" si="10"/>
        <v>Mon</v>
      </c>
      <c r="C16" s="21">
        <f t="shared" si="0"/>
        <v>44418</v>
      </c>
      <c r="D16" s="20" t="str">
        <f t="array" ref="D16">IF(OR(EXACT(C16,Vorgabe!$D$2:'Vorgabe'!$D$51)),"Feiertag",IF(B16="Sa","Wochenende",IF(B16="So","Wochenende","")))</f>
        <v/>
      </c>
      <c r="E16" s="23"/>
      <c r="F16" s="29"/>
      <c r="G16" s="24"/>
      <c r="H16" s="24">
        <f t="shared" ref="H16:H19" si="11">IF(E16="",0,IF(G16&gt;E16,G16-E16-F16,1+G16-E16-F16))</f>
        <v>0</v>
      </c>
      <c r="I16" s="24">
        <f>IF(D16="Fehlzeit",Vorgabe!$B$3,IF(D16="",Vorgabe!$B$3,))</f>
        <v>0.33333333333333331</v>
      </c>
      <c r="J16" s="24">
        <f t="shared" ref="J16:J18" si="12">IF(D16="Fehlzeit",H16-I16,IF(E16="",0,IF(H16&lt;&gt;0,H16-I16,)))</f>
        <v>0</v>
      </c>
      <c r="K16" s="8"/>
    </row>
    <row r="17" spans="1:11" x14ac:dyDescent="0.15">
      <c r="A17" s="7"/>
      <c r="B17" s="17" t="str">
        <f t="shared" si="10"/>
        <v>Tue</v>
      </c>
      <c r="C17" s="21">
        <f t="shared" si="0"/>
        <v>44419</v>
      </c>
      <c r="D17" s="20" t="str">
        <f t="array" ref="D17">IF(OR(EXACT(C17,Vorgabe!$D$2:'Vorgabe'!$D$51)),"Feiertag",IF(B17="Sa","Wochenende",IF(B17="So","Wochenende","")))</f>
        <v/>
      </c>
      <c r="E17" s="23"/>
      <c r="F17" s="29"/>
      <c r="G17" s="24"/>
      <c r="H17" s="24">
        <f t="shared" si="11"/>
        <v>0</v>
      </c>
      <c r="I17" s="24">
        <f>IF(D17="Fehlzeit",Vorgabe!$B$3,IF(D17="",Vorgabe!$B$3,))</f>
        <v>0.33333333333333331</v>
      </c>
      <c r="J17" s="24">
        <f t="shared" si="12"/>
        <v>0</v>
      </c>
      <c r="K17" s="8"/>
    </row>
    <row r="18" spans="1:11" x14ac:dyDescent="0.15">
      <c r="A18" s="7"/>
      <c r="B18" s="17" t="str">
        <f t="shared" si="10"/>
        <v>Wed</v>
      </c>
      <c r="C18" s="21">
        <f t="shared" si="0"/>
        <v>44420</v>
      </c>
      <c r="D18" s="20" t="str">
        <f t="array" ref="D18">IF(OR(EXACT(C18,Vorgabe!$D$2:'Vorgabe'!$D$51)),"Feiertag",IF(B18="Sa","Wochenende",IF(B18="So","Wochenende","")))</f>
        <v/>
      </c>
      <c r="E18" s="23"/>
      <c r="F18" s="29"/>
      <c r="G18" s="24"/>
      <c r="H18" s="24">
        <f t="shared" si="11"/>
        <v>0</v>
      </c>
      <c r="I18" s="24">
        <f>IF(D18="Fehlzeit",Vorgabe!$B$3,IF(D18="",Vorgabe!$B$3,))</f>
        <v>0.33333333333333331</v>
      </c>
      <c r="J18" s="24">
        <f t="shared" si="12"/>
        <v>0</v>
      </c>
      <c r="K18" s="32"/>
    </row>
    <row r="19" spans="1:11" x14ac:dyDescent="0.15">
      <c r="A19" s="7"/>
      <c r="B19" s="17" t="str">
        <f t="shared" si="10"/>
        <v>Thu</v>
      </c>
      <c r="C19" s="21">
        <f t="shared" si="0"/>
        <v>44421</v>
      </c>
      <c r="D19" s="21"/>
      <c r="E19" s="23"/>
      <c r="F19" s="29"/>
      <c r="G19" s="24"/>
      <c r="H19" s="24">
        <f t="shared" si="11"/>
        <v>0</v>
      </c>
      <c r="I19" s="24">
        <f>IF(D19="Fehlzeit",Vorgabe!$B$3,IF(D19="",Vorgabe!$B$3,))</f>
        <v>0.33333333333333331</v>
      </c>
      <c r="J19" s="24">
        <f t="shared" ref="J19:J27" si="13">IF(D19="Fehlzeit",H19-I19,IF(E19="",0,IF(H19&lt;&gt;0,H19-I19,)))</f>
        <v>0</v>
      </c>
      <c r="K19" s="32"/>
    </row>
    <row r="20" spans="1:11" x14ac:dyDescent="0.15">
      <c r="A20" s="7"/>
      <c r="B20" s="61" t="str">
        <f t="shared" si="10"/>
        <v>Fri</v>
      </c>
      <c r="C20" s="54">
        <f t="shared" si="0"/>
        <v>44422</v>
      </c>
      <c r="D20" s="20" t="s">
        <v>67</v>
      </c>
      <c r="E20" s="55"/>
      <c r="F20" s="56"/>
      <c r="G20" s="57"/>
      <c r="H20" s="57"/>
      <c r="I20" s="57"/>
      <c r="J20" s="57"/>
      <c r="K20" s="32"/>
    </row>
    <row r="21" spans="1:11" x14ac:dyDescent="0.15">
      <c r="A21" s="7"/>
      <c r="B21" s="17" t="str">
        <f t="shared" si="10"/>
        <v>Sat</v>
      </c>
      <c r="C21" s="21">
        <f t="shared" si="0"/>
        <v>44423</v>
      </c>
      <c r="D21" s="20" t="s">
        <v>68</v>
      </c>
      <c r="E21" s="23"/>
      <c r="F21" s="29"/>
      <c r="G21" s="24"/>
      <c r="H21" s="24"/>
      <c r="I21" s="24"/>
      <c r="J21" s="24"/>
      <c r="K21" s="32"/>
    </row>
    <row r="22" spans="1:11" x14ac:dyDescent="0.15">
      <c r="A22" s="7"/>
      <c r="B22" s="17" t="str">
        <f t="shared" si="10"/>
        <v>Sun</v>
      </c>
      <c r="C22" s="21">
        <f t="shared" si="0"/>
        <v>44424</v>
      </c>
      <c r="D22" s="20" t="s">
        <v>68</v>
      </c>
      <c r="E22" s="23"/>
      <c r="F22" s="29"/>
      <c r="G22" s="24"/>
      <c r="H22" s="24"/>
      <c r="I22" s="24"/>
      <c r="J22" s="24"/>
      <c r="K22" s="32"/>
    </row>
    <row r="23" spans="1:11" x14ac:dyDescent="0.15">
      <c r="A23" s="7"/>
      <c r="B23" s="17" t="str">
        <f t="shared" si="10"/>
        <v>Mon</v>
      </c>
      <c r="C23" s="21">
        <f t="shared" si="0"/>
        <v>44425</v>
      </c>
      <c r="D23" s="20" t="str">
        <f t="array" ref="D23">IF(OR(EXACT(C23,Vorgabe!$D$2:'Vorgabe'!$D$51)),"Feiertag",IF(B23="Sa","Wochenende",IF(B23="So","Wochenende","")))</f>
        <v/>
      </c>
      <c r="E23" s="23"/>
      <c r="F23" s="29"/>
      <c r="G23" s="24"/>
      <c r="H23" s="24">
        <f t="shared" ref="H23:H27" si="14">IF(E23="",0,IF(G23&gt;E23,G23-E23-F23,1+G23-E23-F23))</f>
        <v>0</v>
      </c>
      <c r="I23" s="24">
        <v>0</v>
      </c>
      <c r="J23" s="24">
        <f t="shared" si="13"/>
        <v>0</v>
      </c>
      <c r="K23" s="8"/>
    </row>
    <row r="24" spans="1:11" x14ac:dyDescent="0.15">
      <c r="A24" s="7"/>
      <c r="B24" s="64" t="str">
        <f t="shared" si="10"/>
        <v>Tue</v>
      </c>
      <c r="C24" s="65">
        <f t="shared" si="0"/>
        <v>44426</v>
      </c>
      <c r="D24" s="65"/>
      <c r="E24" s="60"/>
      <c r="F24" s="67"/>
      <c r="G24" s="68"/>
      <c r="H24" s="24">
        <f t="shared" si="14"/>
        <v>0</v>
      </c>
      <c r="I24" s="24">
        <f>IF(D24="Fehlzeit",Vorgabe!$B$3,IF(D24="",Vorgabe!$B$3,))</f>
        <v>0.33333333333333331</v>
      </c>
      <c r="J24" s="24">
        <f t="shared" si="13"/>
        <v>0</v>
      </c>
      <c r="K24" s="8"/>
    </row>
    <row r="25" spans="1:11" x14ac:dyDescent="0.15">
      <c r="A25" s="7"/>
      <c r="B25" s="17" t="str">
        <f t="shared" si="10"/>
        <v>Wed</v>
      </c>
      <c r="C25" s="21">
        <f t="shared" si="0"/>
        <v>44427</v>
      </c>
      <c r="D25" s="20"/>
      <c r="E25" s="23"/>
      <c r="F25" s="29"/>
      <c r="G25" s="24"/>
      <c r="H25" s="24">
        <f t="shared" si="14"/>
        <v>0</v>
      </c>
      <c r="I25" s="24">
        <f>IF(D25="Fehlzeit",Vorgabe!$B$3,IF(D25="",Vorgabe!$B$3,))</f>
        <v>0.33333333333333331</v>
      </c>
      <c r="J25" s="24">
        <f t="shared" si="13"/>
        <v>0</v>
      </c>
      <c r="K25" s="32"/>
    </row>
    <row r="26" spans="1:11" x14ac:dyDescent="0.15">
      <c r="A26" s="7"/>
      <c r="B26" s="17" t="str">
        <f t="shared" si="10"/>
        <v>Thu</v>
      </c>
      <c r="C26" s="21">
        <f t="shared" si="0"/>
        <v>44428</v>
      </c>
      <c r="D26" s="20"/>
      <c r="E26" s="23"/>
      <c r="F26" s="29"/>
      <c r="G26" s="24"/>
      <c r="H26" s="24">
        <f t="shared" si="14"/>
        <v>0</v>
      </c>
      <c r="I26" s="24">
        <f>IF(D26="Fehlzeit",Vorgabe!$B$3,IF(D26="",Vorgabe!$B$3,))</f>
        <v>0.33333333333333331</v>
      </c>
      <c r="J26" s="24">
        <f t="shared" si="13"/>
        <v>0</v>
      </c>
      <c r="K26" s="32"/>
    </row>
    <row r="27" spans="1:11" x14ac:dyDescent="0.15">
      <c r="A27" s="7"/>
      <c r="B27" s="17" t="str">
        <f t="shared" si="10"/>
        <v>Fri</v>
      </c>
      <c r="C27" s="21">
        <f t="shared" si="0"/>
        <v>44429</v>
      </c>
      <c r="D27" s="20"/>
      <c r="E27" s="23"/>
      <c r="F27" s="29"/>
      <c r="G27" s="24"/>
      <c r="H27" s="24">
        <f t="shared" si="14"/>
        <v>0</v>
      </c>
      <c r="I27" s="24">
        <f>IF(D27="Fehlzeit",Vorgabe!$B$3,IF(D27="",Vorgabe!$B$3,))</f>
        <v>0.33333333333333331</v>
      </c>
      <c r="J27" s="24">
        <f t="shared" si="13"/>
        <v>0</v>
      </c>
      <c r="K27" s="32"/>
    </row>
    <row r="28" spans="1:11" x14ac:dyDescent="0.15">
      <c r="A28" s="7"/>
      <c r="B28" s="17" t="str">
        <f t="shared" si="10"/>
        <v>Sat</v>
      </c>
      <c r="C28" s="21">
        <f t="shared" si="0"/>
        <v>44430</v>
      </c>
      <c r="D28" s="20" t="s">
        <v>68</v>
      </c>
      <c r="E28" s="23"/>
      <c r="F28" s="29"/>
      <c r="G28" s="24"/>
      <c r="H28" s="24"/>
      <c r="I28" s="24"/>
      <c r="J28" s="24"/>
      <c r="K28" s="32"/>
    </row>
    <row r="29" spans="1:11" x14ac:dyDescent="0.15">
      <c r="A29" s="7"/>
      <c r="B29" s="17" t="str">
        <f t="shared" si="10"/>
        <v>Sun</v>
      </c>
      <c r="C29" s="21">
        <f t="shared" si="0"/>
        <v>44431</v>
      </c>
      <c r="D29" s="20" t="s">
        <v>68</v>
      </c>
      <c r="E29" s="23"/>
      <c r="F29" s="29"/>
      <c r="G29" s="24"/>
      <c r="H29" s="24"/>
      <c r="I29" s="24"/>
      <c r="J29" s="24"/>
      <c r="K29" s="32"/>
    </row>
    <row r="30" spans="1:11" x14ac:dyDescent="0.15">
      <c r="A30" s="7"/>
      <c r="B30" s="17" t="str">
        <f t="shared" si="10"/>
        <v>Mon</v>
      </c>
      <c r="C30" s="21">
        <f t="shared" si="0"/>
        <v>44432</v>
      </c>
      <c r="D30" s="20" t="str">
        <f t="array" ref="D30">IF(OR(EXACT(C30,Vorgabe!$D$2:'Vorgabe'!$D$51)),"Feiertag",IF(B30="Sa","Wochenende",IF(B30="So","Wochenende","")))</f>
        <v/>
      </c>
      <c r="E30" s="23"/>
      <c r="F30" s="29"/>
      <c r="G30" s="24"/>
      <c r="H30" s="24">
        <f t="shared" ref="H30:H34" si="15">IF(E30="",0,IF(G30&gt;E30,G30-E30-F30,1+G30-E30-F30))</f>
        <v>0</v>
      </c>
      <c r="I30" s="24">
        <v>0</v>
      </c>
      <c r="J30" s="24">
        <f t="shared" ref="J30:J34" si="16">IF(D30="Fehlzeit",H30-I30,IF(E30="",0,IF(H30&lt;&gt;0,H30-I30,)))</f>
        <v>0</v>
      </c>
      <c r="K30" s="8"/>
    </row>
    <row r="31" spans="1:11" x14ac:dyDescent="0.15">
      <c r="A31" s="7"/>
      <c r="B31" s="64" t="str">
        <f t="shared" si="10"/>
        <v>Tue</v>
      </c>
      <c r="C31" s="65">
        <f t="shared" si="0"/>
        <v>44433</v>
      </c>
      <c r="D31" s="65"/>
      <c r="E31" s="60"/>
      <c r="F31" s="67"/>
      <c r="G31" s="68"/>
      <c r="H31" s="24">
        <f t="shared" si="15"/>
        <v>0</v>
      </c>
      <c r="I31" s="24">
        <f>IF(D31="Fehlzeit",Vorgabe!$B$3,IF(D31="",Vorgabe!$B$3,))</f>
        <v>0.33333333333333331</v>
      </c>
      <c r="J31" s="68">
        <f t="shared" si="16"/>
        <v>0</v>
      </c>
      <c r="K31" s="8"/>
    </row>
    <row r="32" spans="1:11" x14ac:dyDescent="0.15">
      <c r="A32" s="7"/>
      <c r="B32" s="17" t="str">
        <f t="shared" si="10"/>
        <v>Wed</v>
      </c>
      <c r="C32" s="21">
        <f t="shared" si="0"/>
        <v>44434</v>
      </c>
      <c r="D32" s="20"/>
      <c r="E32" s="23"/>
      <c r="F32" s="29"/>
      <c r="G32" s="24"/>
      <c r="H32" s="24">
        <f t="shared" si="15"/>
        <v>0</v>
      </c>
      <c r="I32" s="24">
        <f>IF(D32="Fehlzeit",Vorgabe!$B$3,IF(D32="",Vorgabe!$B$3,))</f>
        <v>0.33333333333333331</v>
      </c>
      <c r="J32" s="24">
        <f t="shared" si="16"/>
        <v>0</v>
      </c>
      <c r="K32" s="32"/>
    </row>
    <row r="33" spans="1:11" x14ac:dyDescent="0.15">
      <c r="A33" s="7"/>
      <c r="B33" s="17" t="str">
        <f t="shared" si="10"/>
        <v>Thu</v>
      </c>
      <c r="C33" s="21">
        <f t="shared" si="0"/>
        <v>44435</v>
      </c>
      <c r="D33" s="20"/>
      <c r="E33" s="23"/>
      <c r="F33" s="29"/>
      <c r="G33" s="24"/>
      <c r="H33" s="24">
        <f t="shared" si="15"/>
        <v>0</v>
      </c>
      <c r="I33" s="24">
        <f>IF(D33="Fehlzeit",Vorgabe!$B$3,IF(D33="",Vorgabe!$B$3,))</f>
        <v>0.33333333333333331</v>
      </c>
      <c r="J33" s="24">
        <f t="shared" si="16"/>
        <v>0</v>
      </c>
      <c r="K33" s="32"/>
    </row>
    <row r="34" spans="1:11" x14ac:dyDescent="0.15">
      <c r="A34" s="7"/>
      <c r="B34" s="17" t="str">
        <f t="shared" si="10"/>
        <v>Fri</v>
      </c>
      <c r="C34" s="21">
        <f t="shared" si="0"/>
        <v>44436</v>
      </c>
      <c r="D34" s="20"/>
      <c r="E34" s="23"/>
      <c r="F34" s="29"/>
      <c r="G34" s="24"/>
      <c r="H34" s="24">
        <f t="shared" si="15"/>
        <v>0</v>
      </c>
      <c r="I34" s="24">
        <f>IF(D34="Fehlzeit",Vorgabe!$B$3,IF(D34="",Vorgabe!$B$3,))</f>
        <v>0.33333333333333331</v>
      </c>
      <c r="J34" s="24">
        <f t="shared" si="16"/>
        <v>0</v>
      </c>
      <c r="K34" s="32"/>
    </row>
    <row r="35" spans="1:11" x14ac:dyDescent="0.15">
      <c r="A35" s="7"/>
      <c r="B35" s="17" t="str">
        <f t="shared" si="10"/>
        <v>Sat</v>
      </c>
      <c r="C35" s="21">
        <f t="shared" si="0"/>
        <v>44437</v>
      </c>
      <c r="D35" s="20" t="s">
        <v>68</v>
      </c>
      <c r="E35" s="23"/>
      <c r="F35" s="29"/>
      <c r="G35" s="24"/>
      <c r="H35" s="24"/>
      <c r="I35" s="24"/>
      <c r="J35" s="24"/>
      <c r="K35" s="32"/>
    </row>
    <row r="36" spans="1:11" ht="14" thickBot="1" x14ac:dyDescent="0.2">
      <c r="A36" s="7"/>
      <c r="B36" s="18" t="str">
        <f t="shared" si="10"/>
        <v>Sun</v>
      </c>
      <c r="C36" s="22">
        <f t="shared" si="0"/>
        <v>44438</v>
      </c>
      <c r="D36" s="20" t="s">
        <v>68</v>
      </c>
      <c r="E36" s="25"/>
      <c r="F36" s="48"/>
      <c r="G36" s="25"/>
      <c r="H36" s="24"/>
      <c r="I36" s="24"/>
      <c r="J36" s="24"/>
      <c r="K36" s="8"/>
    </row>
    <row r="37" spans="1:11" ht="14" thickTop="1" x14ac:dyDescent="0.15">
      <c r="A37" s="7"/>
      <c r="B37" s="2"/>
      <c r="C37" s="2"/>
      <c r="D37" s="2"/>
      <c r="E37" s="41"/>
      <c r="F37" s="3"/>
      <c r="G37" s="41"/>
      <c r="H37" s="2"/>
      <c r="I37" s="2"/>
      <c r="J37" s="2"/>
      <c r="K37" s="8"/>
    </row>
    <row r="38" spans="1:11" ht="14" thickBot="1" x14ac:dyDescent="0.2">
      <c r="A38" s="9"/>
      <c r="B38" s="10"/>
      <c r="C38" s="10"/>
      <c r="D38" s="10"/>
      <c r="E38" s="44"/>
      <c r="F38" s="12"/>
      <c r="G38" s="44"/>
      <c r="H38" s="10"/>
      <c r="I38" s="10"/>
      <c r="J38" s="10"/>
      <c r="K38" s="11"/>
    </row>
    <row r="39" spans="1:11" ht="14" thickTop="1" x14ac:dyDescent="0.15"/>
  </sheetData>
  <mergeCells count="4">
    <mergeCell ref="H1:I1"/>
    <mergeCell ref="H2:I2"/>
    <mergeCell ref="H3:I3"/>
    <mergeCell ref="A1:D1"/>
  </mergeCells>
  <conditionalFormatting sqref="B6:D27">
    <cfRule type="expression" dxfId="163" priority="49" stopIfTrue="1">
      <formula>OR($D6="Krank",$D6="Fehlzeit")</formula>
    </cfRule>
    <cfRule type="expression" dxfId="162" priority="50" stopIfTrue="1">
      <formula>OR($D6="Wochenende",$D6="Feiertag")</formula>
    </cfRule>
  </conditionalFormatting>
  <conditionalFormatting sqref="B28:J36">
    <cfRule type="expression" dxfId="161" priority="1" stopIfTrue="1">
      <formula>OR($D28="Krank",$D28="Fehlzeit")</formula>
    </cfRule>
    <cfRule type="expression" dxfId="160" priority="2" stopIfTrue="1">
      <formula>OR($D28="Wochenende",$D28="Feiertag")</formula>
    </cfRule>
  </conditionalFormatting>
  <conditionalFormatting sqref="E15:E18">
    <cfRule type="expression" dxfId="159" priority="205" stopIfTrue="1">
      <formula>OR($D15="Krank",$D15="Fehlzeit")</formula>
    </cfRule>
    <cfRule type="expression" dxfId="158" priority="206" stopIfTrue="1">
      <formula>OR($D15="Wochenende",$D15="Feiertag")</formula>
    </cfRule>
  </conditionalFormatting>
  <conditionalFormatting sqref="E19:G27">
    <cfRule type="expression" dxfId="157" priority="67" stopIfTrue="1">
      <formula>OR($D19="Krank",$D19="Fehlzeit")</formula>
    </cfRule>
    <cfRule type="expression" dxfId="156" priority="68" stopIfTrue="1">
      <formula>OR($D19="Wochenende",$D19="Feiertag")</formula>
    </cfRule>
  </conditionalFormatting>
  <conditionalFormatting sqref="E9:H14">
    <cfRule type="expression" dxfId="155" priority="21" stopIfTrue="1">
      <formula>OR($D9="Krank",$D9="Fehlzeit")</formula>
    </cfRule>
    <cfRule type="expression" dxfId="154" priority="22" stopIfTrue="1">
      <formula>OR($D9="Wochenende",$D9="Feiertag")</formula>
    </cfRule>
  </conditionalFormatting>
  <conditionalFormatting sqref="E6:J8">
    <cfRule type="expression" dxfId="153" priority="73" stopIfTrue="1">
      <formula>OR($D6="Krank",$D6="Fehlzeit")</formula>
    </cfRule>
    <cfRule type="expression" dxfId="152" priority="74" stopIfTrue="1">
      <formula>OR($D6="Wochenende",$D6="Feiertag")</formula>
    </cfRule>
  </conditionalFormatting>
  <conditionalFormatting sqref="F15:H15 F16:G18">
    <cfRule type="expression" dxfId="151" priority="217" stopIfTrue="1">
      <formula>OR($D15="Krank",$D15="Fehlzeit")</formula>
    </cfRule>
    <cfRule type="expression" dxfId="150" priority="218" stopIfTrue="1">
      <formula>OR($D15="Wochenende",$D15="Feiertag")</formula>
    </cfRule>
  </conditionalFormatting>
  <conditionalFormatting sqref="H16:H17">
    <cfRule type="expression" dxfId="149" priority="17" stopIfTrue="1">
      <formula>OR($D16="Krank",$D16="Fehlzeit")</formula>
    </cfRule>
    <cfRule type="expression" dxfId="148" priority="18" stopIfTrue="1">
      <formula>OR($D16="Wochenende",$D16="Feiertag")</formula>
    </cfRule>
  </conditionalFormatting>
  <conditionalFormatting sqref="H18:J27">
    <cfRule type="expression" dxfId="147" priority="9" stopIfTrue="1">
      <formula>OR($D18="Krank",$D18="Fehlzeit")</formula>
    </cfRule>
    <cfRule type="expression" dxfId="146" priority="10" stopIfTrue="1">
      <formula>OR($D18="Wochenende",$D18="Feiertag")</formula>
    </cfRule>
  </conditionalFormatting>
  <conditionalFormatting sqref="I9:J17">
    <cfRule type="expression" dxfId="145" priority="19" stopIfTrue="1">
      <formula>OR($D9="Krank",$D9="Fehlzeit")</formula>
    </cfRule>
    <cfRule type="expression" dxfId="144" priority="20" stopIfTrue="1">
      <formula>OR($D9="Wochenende",$D9="Feiertag")</formula>
    </cfRule>
  </conditionalFormatting>
  <pageMargins left="0.69" right="0.25" top="0.34" bottom="0.33" header="0.3" footer="0.3"/>
  <pageSetup paperSize="9" orientation="landscape" verticalDpi="4294967293"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9"/>
  <sheetViews>
    <sheetView workbookViewId="0">
      <selection activeCell="H13" sqref="H13:J17"/>
    </sheetView>
  </sheetViews>
  <sheetFormatPr baseColWidth="10" defaultColWidth="11.5" defaultRowHeight="13" x14ac:dyDescent="0.15"/>
  <cols>
    <col min="2" max="2" width="5.5" bestFit="1" customWidth="1"/>
    <col min="3" max="3" width="11.33203125" bestFit="1" customWidth="1"/>
    <col min="4" max="4" width="14.5" customWidth="1"/>
    <col min="5" max="5" width="16.83203125" style="45" bestFit="1" customWidth="1"/>
    <col min="6" max="6" width="11.5" style="1" bestFit="1" customWidth="1"/>
    <col min="7" max="7" width="11.1640625" style="45" customWidth="1"/>
    <col min="8" max="8" width="15" customWidth="1"/>
    <col min="9" max="9" width="12.6640625" customWidth="1"/>
    <col min="10" max="10" width="11.5" bestFit="1" customWidth="1"/>
    <col min="11" max="11" width="14.83203125" bestFit="1" customWidth="1"/>
  </cols>
  <sheetData>
    <row r="1" spans="1:11" ht="22" customHeight="1" thickTop="1" x14ac:dyDescent="0.25">
      <c r="A1" s="85" t="s">
        <v>53</v>
      </c>
      <c r="B1" s="86"/>
      <c r="C1" s="86"/>
      <c r="D1" s="86"/>
      <c r="E1" s="40">
        <f>DATE(F1,G1,1)</f>
        <v>44439</v>
      </c>
      <c r="F1" s="30">
        <f>Vorgabe!B2</f>
        <v>2025</v>
      </c>
      <c r="G1" s="46">
        <v>9</v>
      </c>
      <c r="H1" s="87" t="s">
        <v>54</v>
      </c>
      <c r="I1" s="87"/>
      <c r="J1" s="16">
        <f>SUM(H6:H35)</f>
        <v>0</v>
      </c>
      <c r="K1" s="6"/>
    </row>
    <row r="2" spans="1:11" ht="22" customHeight="1" x14ac:dyDescent="0.15">
      <c r="A2" s="7"/>
      <c r="B2" s="2"/>
      <c r="C2" s="2"/>
      <c r="D2" s="2"/>
      <c r="E2" s="41"/>
      <c r="F2" s="3"/>
      <c r="G2" s="41"/>
      <c r="H2" s="88" t="s">
        <v>55</v>
      </c>
      <c r="I2" s="88"/>
      <c r="J2" s="14">
        <f>SUM(J6:J36)</f>
        <v>0</v>
      </c>
      <c r="K2" s="8"/>
    </row>
    <row r="3" spans="1:11" ht="22" customHeight="1" x14ac:dyDescent="0.15">
      <c r="A3" s="7"/>
      <c r="B3" s="2"/>
      <c r="C3" s="15" t="s">
        <v>56</v>
      </c>
      <c r="D3" s="13" t="e">
        <f ca="1">INDIRECT(TEXT(E1-1,"MMMM")&amp;"!J3")</f>
        <v>#REF!</v>
      </c>
      <c r="E3" s="41"/>
      <c r="F3" s="3"/>
      <c r="G3" s="41"/>
      <c r="H3" s="88" t="s">
        <v>57</v>
      </c>
      <c r="I3" s="88"/>
      <c r="J3" s="14" t="e">
        <f ca="1">D3+SUM(J6:J36)</f>
        <v>#REF!</v>
      </c>
      <c r="K3" s="8"/>
    </row>
    <row r="4" spans="1:11" ht="14" thickBot="1" x14ac:dyDescent="0.2">
      <c r="A4" s="7"/>
      <c r="B4" s="2"/>
      <c r="C4" s="2"/>
      <c r="D4" s="2"/>
      <c r="E4" s="41"/>
      <c r="F4" s="3"/>
      <c r="G4" s="41"/>
      <c r="H4" s="2"/>
      <c r="I4" s="2"/>
      <c r="J4" s="2"/>
      <c r="K4" s="8"/>
    </row>
    <row r="5" spans="1:11" ht="25" customHeight="1" thickTop="1" thickBot="1" x14ac:dyDescent="0.2">
      <c r="A5" s="7"/>
      <c r="B5" s="34" t="s">
        <v>58</v>
      </c>
      <c r="C5" s="34" t="s">
        <v>59</v>
      </c>
      <c r="D5" s="34" t="s">
        <v>60</v>
      </c>
      <c r="E5" s="42" t="s">
        <v>61</v>
      </c>
      <c r="F5" s="34" t="s">
        <v>62</v>
      </c>
      <c r="G5" s="42" t="s">
        <v>63</v>
      </c>
      <c r="H5" s="34" t="s">
        <v>64</v>
      </c>
      <c r="I5" s="34" t="s">
        <v>65</v>
      </c>
      <c r="J5" s="34" t="s">
        <v>66</v>
      </c>
      <c r="K5" s="8"/>
    </row>
    <row r="6" spans="1:11" s="33" customFormat="1" ht="13.5" customHeight="1" thickTop="1" x14ac:dyDescent="0.15">
      <c r="A6" s="31"/>
      <c r="B6" s="35" t="str">
        <f>TEXT(C6,"TTT")</f>
        <v>Mon</v>
      </c>
      <c r="C6" s="36">
        <f t="shared" ref="C6:C35" si="0">DATE($F$1,$G$1,ROW()-5)</f>
        <v>44439</v>
      </c>
      <c r="D6" s="20"/>
      <c r="E6" s="23"/>
      <c r="F6" s="29"/>
      <c r="G6" s="24"/>
      <c r="H6" s="24">
        <f t="shared" ref="H6:H9" si="1">IF(E6="",0,IF(G6&gt;E6,G6-E6-F6,1+G6-E6-F6))</f>
        <v>0</v>
      </c>
      <c r="I6" s="24">
        <f>IF(D6="Fehlzeit",Vorgabe!$B$3,IF(D6="",Vorgabe!$B$3,))</f>
        <v>0.33333333333333331</v>
      </c>
      <c r="J6" s="24">
        <f t="shared" ref="J6:J9" si="2">IF(D6="Fehlzeit",H6-I6,IF(E6="",0,IF(H6&lt;&gt;0,H6-I6,)))</f>
        <v>0</v>
      </c>
      <c r="K6" s="32"/>
    </row>
    <row r="7" spans="1:11" x14ac:dyDescent="0.15">
      <c r="A7" s="7"/>
      <c r="B7" s="26" t="str">
        <f t="shared" ref="B7:B10" si="3">TEXT(C7,"TTT")</f>
        <v>Tue</v>
      </c>
      <c r="C7" s="27">
        <f t="shared" si="0"/>
        <v>44440</v>
      </c>
      <c r="D7" s="75"/>
      <c r="E7" s="23"/>
      <c r="F7" s="29"/>
      <c r="G7" s="24"/>
      <c r="H7" s="24">
        <f t="shared" si="1"/>
        <v>0</v>
      </c>
      <c r="I7" s="24">
        <f>IF(D7="Fehlzeit",Vorgabe!$B$3,IF(D7="",Vorgabe!$B$3,))</f>
        <v>0.33333333333333331</v>
      </c>
      <c r="J7" s="24">
        <f t="shared" si="2"/>
        <v>0</v>
      </c>
      <c r="K7" s="52"/>
    </row>
    <row r="8" spans="1:11" x14ac:dyDescent="0.15">
      <c r="A8" s="7"/>
      <c r="B8" s="17" t="str">
        <f t="shared" si="3"/>
        <v>Wed</v>
      </c>
      <c r="C8" s="21">
        <f t="shared" si="0"/>
        <v>44441</v>
      </c>
      <c r="D8" s="75"/>
      <c r="E8" s="23"/>
      <c r="F8" s="29"/>
      <c r="G8" s="24"/>
      <c r="H8" s="24">
        <f t="shared" si="1"/>
        <v>0</v>
      </c>
      <c r="I8" s="24">
        <f>IF(D8="Fehlzeit",Vorgabe!$B$3,IF(D8="",Vorgabe!$B$3,))</f>
        <v>0.33333333333333331</v>
      </c>
      <c r="J8" s="24">
        <f t="shared" si="2"/>
        <v>0</v>
      </c>
      <c r="K8" s="52"/>
    </row>
    <row r="9" spans="1:11" x14ac:dyDescent="0.15">
      <c r="A9" s="7"/>
      <c r="B9" s="17" t="str">
        <f t="shared" si="3"/>
        <v>Thu</v>
      </c>
      <c r="C9" s="21">
        <f t="shared" si="0"/>
        <v>44442</v>
      </c>
      <c r="D9" s="75"/>
      <c r="E9" s="23"/>
      <c r="F9" s="29"/>
      <c r="G9" s="24"/>
      <c r="H9" s="24">
        <f t="shared" si="1"/>
        <v>0</v>
      </c>
      <c r="I9" s="24">
        <f>IF(D9="Fehlzeit",Vorgabe!$B$3,IF(D9="",Vorgabe!$B$3,))</f>
        <v>0.33333333333333331</v>
      </c>
      <c r="J9" s="24">
        <f t="shared" si="2"/>
        <v>0</v>
      </c>
      <c r="K9" s="8"/>
    </row>
    <row r="10" spans="1:11" x14ac:dyDescent="0.15">
      <c r="A10" s="7"/>
      <c r="B10" s="17" t="str">
        <f t="shared" si="3"/>
        <v>Fri</v>
      </c>
      <c r="C10" s="21">
        <f t="shared" si="0"/>
        <v>44443</v>
      </c>
      <c r="D10" s="75"/>
      <c r="E10" s="23"/>
      <c r="F10" s="29"/>
      <c r="G10" s="24"/>
      <c r="H10" s="24">
        <f t="shared" ref="H10" si="4">IF(E10="",0,IF(G10&gt;E10,G10-E10-F10,1+G10-E10-F10))</f>
        <v>0</v>
      </c>
      <c r="I10" s="24">
        <f>IF(D10="Fehlzeit",Vorgabe!$B$3,IF(D10="",Vorgabe!$B$3,))</f>
        <v>0.33333333333333331</v>
      </c>
      <c r="J10" s="24">
        <f t="shared" ref="J10" si="5">IF(D10="Fehlzeit",H10-I10,IF(E10="",0,IF(H10&lt;&gt;0,H10-I10,)))</f>
        <v>0</v>
      </c>
      <c r="K10" s="8"/>
    </row>
    <row r="11" spans="1:11" x14ac:dyDescent="0.15">
      <c r="A11" s="7"/>
      <c r="B11" s="17" t="str">
        <f>TEXT(C11,"TTT")</f>
        <v>Sat</v>
      </c>
      <c r="C11" s="21">
        <f t="shared" si="0"/>
        <v>44444</v>
      </c>
      <c r="D11" s="20" t="s">
        <v>68</v>
      </c>
      <c r="E11" s="23"/>
      <c r="F11" s="29"/>
      <c r="G11" s="24"/>
      <c r="H11" s="24"/>
      <c r="I11" s="24"/>
      <c r="J11" s="24"/>
      <c r="K11" s="32"/>
    </row>
    <row r="12" spans="1:11" x14ac:dyDescent="0.15">
      <c r="A12" s="7"/>
      <c r="B12" s="17" t="str">
        <f>TEXT(C12,"TTT")</f>
        <v>Sun</v>
      </c>
      <c r="C12" s="21">
        <f t="shared" si="0"/>
        <v>44445</v>
      </c>
      <c r="D12" s="20" t="s">
        <v>68</v>
      </c>
      <c r="E12" s="23"/>
      <c r="F12" s="29"/>
      <c r="G12" s="24"/>
      <c r="H12" s="24"/>
      <c r="I12" s="24"/>
      <c r="J12" s="24"/>
      <c r="K12" s="32"/>
    </row>
    <row r="13" spans="1:11" x14ac:dyDescent="0.15">
      <c r="A13" s="7"/>
      <c r="B13" s="17" t="str">
        <f t="shared" ref="B13:B35" si="6">TEXT(C13,"TTT")</f>
        <v>Mon</v>
      </c>
      <c r="C13" s="21">
        <f t="shared" si="0"/>
        <v>44446</v>
      </c>
      <c r="D13" s="20" t="str">
        <f t="array" ref="D13">IF(OR(EXACT(C13,Vorgabe!$D$2:'Vorgabe'!$D$51)),"Feiertag",IF(B13="Sa","Wochenende",IF(B13="So","Wochenende","")))</f>
        <v/>
      </c>
      <c r="E13" s="23"/>
      <c r="F13" s="29"/>
      <c r="G13" s="24"/>
      <c r="H13" s="24">
        <f t="shared" ref="H13:H17" si="7">IF(E13="",0,IF(G13&gt;E13,G13-E13-F13,1+G13-E13-F13))</f>
        <v>0</v>
      </c>
      <c r="I13" s="24">
        <f>IF(D13="Fehlzeit",Vorgabe!$B$3,IF(D13="",Vorgabe!$B$3,))</f>
        <v>0.33333333333333331</v>
      </c>
      <c r="J13" s="24">
        <f t="shared" ref="J13:J17" si="8">IF(D13="Fehlzeit",H13-I13,IF(E13="",0,IF(H13&lt;&gt;0,H13-I13,)))</f>
        <v>0</v>
      </c>
      <c r="K13" s="32"/>
    </row>
    <row r="14" spans="1:11" x14ac:dyDescent="0.15">
      <c r="A14" s="7"/>
      <c r="B14" s="17" t="str">
        <f t="shared" si="6"/>
        <v>Tue</v>
      </c>
      <c r="C14" s="21">
        <f t="shared" si="0"/>
        <v>44447</v>
      </c>
      <c r="D14" s="58"/>
      <c r="E14" s="23"/>
      <c r="F14" s="29"/>
      <c r="G14" s="24"/>
      <c r="H14" s="24">
        <f t="shared" si="7"/>
        <v>0</v>
      </c>
      <c r="I14" s="24">
        <f>IF(D14="Fehlzeit",Vorgabe!$B$3,IF(D14="",Vorgabe!$B$3,))</f>
        <v>0.33333333333333331</v>
      </c>
      <c r="J14" s="24">
        <f t="shared" si="8"/>
        <v>0</v>
      </c>
      <c r="K14" s="32"/>
    </row>
    <row r="15" spans="1:11" x14ac:dyDescent="0.15">
      <c r="A15" s="7"/>
      <c r="B15" s="17" t="str">
        <f t="shared" si="6"/>
        <v>Wed</v>
      </c>
      <c r="C15" s="21">
        <f t="shared" si="0"/>
        <v>44448</v>
      </c>
      <c r="D15" s="58"/>
      <c r="E15" s="23"/>
      <c r="F15" s="29"/>
      <c r="G15" s="24"/>
      <c r="H15" s="24">
        <f t="shared" si="7"/>
        <v>0</v>
      </c>
      <c r="I15" s="24">
        <f>IF(D15="Fehlzeit",Vorgabe!$B$3,IF(D15="",Vorgabe!$B$3,))</f>
        <v>0.33333333333333331</v>
      </c>
      <c r="J15" s="24">
        <f t="shared" si="8"/>
        <v>0</v>
      </c>
      <c r="K15" s="32"/>
    </row>
    <row r="16" spans="1:11" x14ac:dyDescent="0.15">
      <c r="A16" s="7"/>
      <c r="B16" s="17" t="str">
        <f t="shared" si="6"/>
        <v>Thu</v>
      </c>
      <c r="C16" s="21">
        <f t="shared" si="0"/>
        <v>44449</v>
      </c>
      <c r="D16" s="58"/>
      <c r="E16" s="23"/>
      <c r="F16" s="29"/>
      <c r="G16" s="24"/>
      <c r="H16" s="24">
        <f t="shared" si="7"/>
        <v>0</v>
      </c>
      <c r="I16" s="24">
        <f>IF(D16="Fehlzeit",Vorgabe!$B$3,IF(D16="",Vorgabe!$B$3,))</f>
        <v>0.33333333333333331</v>
      </c>
      <c r="J16" s="24">
        <f t="shared" si="8"/>
        <v>0</v>
      </c>
      <c r="K16" s="8"/>
    </row>
    <row r="17" spans="1:11" x14ac:dyDescent="0.15">
      <c r="A17" s="7"/>
      <c r="B17" s="17" t="str">
        <f t="shared" si="6"/>
        <v>Fri</v>
      </c>
      <c r="C17" s="21">
        <f t="shared" si="0"/>
        <v>44450</v>
      </c>
      <c r="D17" s="58"/>
      <c r="E17" s="23"/>
      <c r="F17" s="29"/>
      <c r="G17" s="24"/>
      <c r="H17" s="24">
        <f t="shared" si="7"/>
        <v>0</v>
      </c>
      <c r="I17" s="24">
        <f>IF(D17="Fehlzeit",Vorgabe!$B$3,IF(D17="",Vorgabe!$B$3,))</f>
        <v>0.33333333333333331</v>
      </c>
      <c r="J17" s="24">
        <f t="shared" si="8"/>
        <v>0</v>
      </c>
      <c r="K17" s="8"/>
    </row>
    <row r="18" spans="1:11" x14ac:dyDescent="0.15">
      <c r="A18" s="7"/>
      <c r="B18" s="17" t="str">
        <f t="shared" si="6"/>
        <v>Sat</v>
      </c>
      <c r="C18" s="21">
        <f t="shared" si="0"/>
        <v>44451</v>
      </c>
      <c r="D18" s="20" t="s">
        <v>68</v>
      </c>
      <c r="E18" s="23"/>
      <c r="F18" s="29"/>
      <c r="G18" s="24"/>
      <c r="H18" s="24"/>
      <c r="I18" s="24"/>
      <c r="J18" s="24"/>
      <c r="K18" s="32"/>
    </row>
    <row r="19" spans="1:11" x14ac:dyDescent="0.15">
      <c r="A19" s="7"/>
      <c r="B19" s="17" t="str">
        <f t="shared" si="6"/>
        <v>Sun</v>
      </c>
      <c r="C19" s="21">
        <f t="shared" si="0"/>
        <v>44452</v>
      </c>
      <c r="D19" s="20" t="s">
        <v>68</v>
      </c>
      <c r="E19" s="23"/>
      <c r="F19" s="29"/>
      <c r="G19" s="24"/>
      <c r="H19" s="24"/>
      <c r="I19" s="24"/>
      <c r="J19" s="24"/>
      <c r="K19" s="32"/>
    </row>
    <row r="20" spans="1:11" x14ac:dyDescent="0.15">
      <c r="A20" s="7"/>
      <c r="B20" s="17" t="str">
        <f t="shared" si="6"/>
        <v>Mon</v>
      </c>
      <c r="C20" s="21">
        <f t="shared" si="0"/>
        <v>44453</v>
      </c>
      <c r="D20" s="20"/>
      <c r="E20" s="23"/>
      <c r="F20" s="29"/>
      <c r="G20" s="24"/>
      <c r="H20" s="24">
        <f t="shared" ref="H20:H24" si="9">IF(E20="",0,IF(G20&gt;E20,G20-E20-F20,1+G20-E20-F20))</f>
        <v>0</v>
      </c>
      <c r="I20" s="24">
        <f>IF(D20="Fehlzeit",Vorgabe!$B$3,IF(D20="",Vorgabe!$B$3,))</f>
        <v>0.33333333333333331</v>
      </c>
      <c r="J20" s="24">
        <f t="shared" ref="J20:J24" si="10">IF(D20="Fehlzeit",H20-I20,IF(E20="",0,IF(H20&lt;&gt;0,H20-I20,)))</f>
        <v>0</v>
      </c>
      <c r="K20" s="32"/>
    </row>
    <row r="21" spans="1:11" x14ac:dyDescent="0.15">
      <c r="A21" s="7"/>
      <c r="B21" s="64" t="str">
        <f t="shared" si="6"/>
        <v>Tue</v>
      </c>
      <c r="C21" s="65">
        <f t="shared" si="0"/>
        <v>44454</v>
      </c>
      <c r="D21" s="58"/>
      <c r="E21" s="60"/>
      <c r="F21" s="67"/>
      <c r="G21" s="68"/>
      <c r="H21" s="24">
        <f t="shared" si="9"/>
        <v>0</v>
      </c>
      <c r="I21" s="24">
        <f>IF(D21="Fehlzeit",Vorgabe!$B$3,IF(D21="",Vorgabe!$B$3,))</f>
        <v>0.33333333333333331</v>
      </c>
      <c r="J21" s="24">
        <f t="shared" si="10"/>
        <v>0</v>
      </c>
      <c r="K21" s="32"/>
    </row>
    <row r="22" spans="1:11" x14ac:dyDescent="0.15">
      <c r="A22" s="7"/>
      <c r="B22" s="17" t="str">
        <f t="shared" si="6"/>
        <v>Wed</v>
      </c>
      <c r="C22" s="21">
        <f t="shared" si="0"/>
        <v>44455</v>
      </c>
      <c r="D22" s="58"/>
      <c r="E22" s="23"/>
      <c r="F22" s="29"/>
      <c r="G22" s="24"/>
      <c r="H22" s="24">
        <f t="shared" si="9"/>
        <v>0</v>
      </c>
      <c r="I22" s="24">
        <f>IF(D22="Fehlzeit",Vorgabe!$B$3,IF(D22="",Vorgabe!$B$3,))</f>
        <v>0.33333333333333331</v>
      </c>
      <c r="J22" s="24">
        <f t="shared" si="10"/>
        <v>0</v>
      </c>
      <c r="K22" s="32"/>
    </row>
    <row r="23" spans="1:11" x14ac:dyDescent="0.15">
      <c r="A23" s="7"/>
      <c r="B23" s="17" t="str">
        <f t="shared" si="6"/>
        <v>Thu</v>
      </c>
      <c r="C23" s="21">
        <f t="shared" si="0"/>
        <v>44456</v>
      </c>
      <c r="D23" s="58"/>
      <c r="E23" s="23"/>
      <c r="F23" s="29"/>
      <c r="G23" s="24"/>
      <c r="H23" s="24">
        <f t="shared" si="9"/>
        <v>0</v>
      </c>
      <c r="I23" s="24">
        <f>IF(D23="Fehlzeit",Vorgabe!$B$3,IF(D23="",Vorgabe!$B$3,))</f>
        <v>0.33333333333333331</v>
      </c>
      <c r="J23" s="24">
        <f t="shared" si="10"/>
        <v>0</v>
      </c>
      <c r="K23" s="8"/>
    </row>
    <row r="24" spans="1:11" x14ac:dyDescent="0.15">
      <c r="A24" s="7"/>
      <c r="B24" s="17" t="str">
        <f t="shared" si="6"/>
        <v>Fri</v>
      </c>
      <c r="C24" s="21">
        <f t="shared" si="0"/>
        <v>44457</v>
      </c>
      <c r="D24" s="20"/>
      <c r="E24" s="23"/>
      <c r="F24" s="29"/>
      <c r="G24" s="24"/>
      <c r="H24" s="24">
        <f t="shared" si="9"/>
        <v>0</v>
      </c>
      <c r="I24" s="24">
        <f>IF(D24="Fehlzeit",Vorgabe!$B$3,IF(D24="",Vorgabe!$B$3,))</f>
        <v>0.33333333333333331</v>
      </c>
      <c r="J24" s="24">
        <f t="shared" si="10"/>
        <v>0</v>
      </c>
      <c r="K24" s="8"/>
    </row>
    <row r="25" spans="1:11" x14ac:dyDescent="0.15">
      <c r="A25" s="7"/>
      <c r="B25" s="17" t="str">
        <f t="shared" si="6"/>
        <v>Sat</v>
      </c>
      <c r="C25" s="21">
        <f t="shared" si="0"/>
        <v>44458</v>
      </c>
      <c r="D25" s="20" t="s">
        <v>68</v>
      </c>
      <c r="E25" s="23"/>
      <c r="F25" s="29"/>
      <c r="G25" s="24"/>
      <c r="H25" s="24"/>
      <c r="I25" s="24"/>
      <c r="J25" s="24"/>
      <c r="K25" s="32"/>
    </row>
    <row r="26" spans="1:11" x14ac:dyDescent="0.15">
      <c r="A26" s="7"/>
      <c r="B26" s="17" t="str">
        <f t="shared" si="6"/>
        <v>Sun</v>
      </c>
      <c r="C26" s="21">
        <f t="shared" si="0"/>
        <v>44459</v>
      </c>
      <c r="D26" s="20" t="s">
        <v>68</v>
      </c>
      <c r="E26" s="23"/>
      <c r="F26" s="29"/>
      <c r="G26" s="24"/>
      <c r="H26" s="24"/>
      <c r="I26" s="24"/>
      <c r="J26" s="24"/>
      <c r="K26" s="32"/>
    </row>
    <row r="27" spans="1:11" x14ac:dyDescent="0.15">
      <c r="A27" s="7"/>
      <c r="B27" s="17" t="str">
        <f t="shared" si="6"/>
        <v>Mon</v>
      </c>
      <c r="C27" s="21">
        <f t="shared" si="0"/>
        <v>44460</v>
      </c>
      <c r="D27" s="20"/>
      <c r="E27" s="23"/>
      <c r="F27" s="29"/>
      <c r="G27" s="24"/>
      <c r="H27" s="24">
        <f t="shared" ref="H27:H34" si="11">IF(E27="",0,IF(G27&gt;E27,G27-E27-F27,1+G27-E27-F27))</f>
        <v>0</v>
      </c>
      <c r="I27" s="24">
        <f>IF(D27="Fehlzeit",Vorgabe!$B$3,IF(D27="",Vorgabe!$B$3,))</f>
        <v>0.33333333333333331</v>
      </c>
      <c r="J27" s="24">
        <f t="shared" ref="J27:J34" si="12">IF(D27="Fehlzeit",H27-I27,IF(E27="",0,IF(H27&lt;&gt;0,H27-I27,)))</f>
        <v>0</v>
      </c>
      <c r="K27" s="32"/>
    </row>
    <row r="28" spans="1:11" x14ac:dyDescent="0.15">
      <c r="A28" s="7"/>
      <c r="B28" s="17" t="str">
        <f t="shared" si="6"/>
        <v>Tue</v>
      </c>
      <c r="C28" s="21">
        <f t="shared" si="0"/>
        <v>44461</v>
      </c>
      <c r="D28" s="20"/>
      <c r="E28" s="23"/>
      <c r="F28" s="29"/>
      <c r="G28" s="24"/>
      <c r="H28" s="24">
        <f t="shared" si="11"/>
        <v>0</v>
      </c>
      <c r="I28" s="24">
        <f>IF(D28="Fehlzeit",Vorgabe!$B$3,IF(D28="",Vorgabe!$B$3,))</f>
        <v>0.33333333333333331</v>
      </c>
      <c r="J28" s="24">
        <f t="shared" si="12"/>
        <v>0</v>
      </c>
      <c r="K28" s="32"/>
    </row>
    <row r="29" spans="1:11" x14ac:dyDescent="0.15">
      <c r="A29" s="7"/>
      <c r="B29" s="17" t="str">
        <f t="shared" si="6"/>
        <v>Wed</v>
      </c>
      <c r="C29" s="21">
        <f t="shared" si="0"/>
        <v>44462</v>
      </c>
      <c r="D29" s="20"/>
      <c r="E29" s="23"/>
      <c r="F29" s="29"/>
      <c r="G29" s="24"/>
      <c r="H29" s="24">
        <f t="shared" si="11"/>
        <v>0</v>
      </c>
      <c r="I29" s="24">
        <f>IF(D29="Fehlzeit",Vorgabe!$B$3,IF(D29="",Vorgabe!$B$3,))</f>
        <v>0.33333333333333331</v>
      </c>
      <c r="J29" s="24">
        <f t="shared" si="12"/>
        <v>0</v>
      </c>
      <c r="K29" s="32"/>
    </row>
    <row r="30" spans="1:11" x14ac:dyDescent="0.15">
      <c r="A30" s="7"/>
      <c r="B30" s="17" t="str">
        <f t="shared" si="6"/>
        <v>Thu</v>
      </c>
      <c r="C30" s="21">
        <f t="shared" si="0"/>
        <v>44463</v>
      </c>
      <c r="D30" s="20"/>
      <c r="E30" s="23"/>
      <c r="F30" s="29"/>
      <c r="G30" s="24"/>
      <c r="H30" s="24">
        <f t="shared" si="11"/>
        <v>0</v>
      </c>
      <c r="I30" s="24">
        <f>IF(D30="Fehlzeit",Vorgabe!$B$3,IF(D30="",Vorgabe!$B$3,))</f>
        <v>0.33333333333333331</v>
      </c>
      <c r="J30" s="24">
        <f t="shared" si="12"/>
        <v>0</v>
      </c>
      <c r="K30" s="8"/>
    </row>
    <row r="31" spans="1:11" x14ac:dyDescent="0.15">
      <c r="A31" s="7"/>
      <c r="B31" s="17" t="str">
        <f t="shared" si="6"/>
        <v>Fri</v>
      </c>
      <c r="C31" s="21">
        <f t="shared" si="0"/>
        <v>44464</v>
      </c>
      <c r="D31" s="20"/>
      <c r="E31" s="23"/>
      <c r="F31" s="29"/>
      <c r="G31" s="24"/>
      <c r="H31" s="24">
        <f t="shared" si="11"/>
        <v>0</v>
      </c>
      <c r="I31" s="24">
        <f>IF(D31="Fehlzeit",Vorgabe!$B$3,IF(D31="",Vorgabe!$B$3,))</f>
        <v>0.33333333333333331</v>
      </c>
      <c r="J31" s="24">
        <f t="shared" si="12"/>
        <v>0</v>
      </c>
      <c r="K31" s="8"/>
    </row>
    <row r="32" spans="1:11" x14ac:dyDescent="0.15">
      <c r="A32" s="7"/>
      <c r="B32" s="17" t="str">
        <f t="shared" si="6"/>
        <v>Sat</v>
      </c>
      <c r="C32" s="21">
        <f t="shared" si="0"/>
        <v>44465</v>
      </c>
      <c r="D32" s="20" t="s">
        <v>68</v>
      </c>
      <c r="E32" s="23"/>
      <c r="F32" s="29"/>
      <c r="G32" s="24"/>
      <c r="H32" s="24"/>
      <c r="I32" s="24"/>
      <c r="J32" s="24"/>
      <c r="K32" s="32"/>
    </row>
    <row r="33" spans="1:11" x14ac:dyDescent="0.15">
      <c r="A33" s="7"/>
      <c r="B33" s="17" t="str">
        <f t="shared" si="6"/>
        <v>Sun</v>
      </c>
      <c r="C33" s="21">
        <f t="shared" si="0"/>
        <v>44466</v>
      </c>
      <c r="D33" s="20" t="s">
        <v>68</v>
      </c>
      <c r="E33" s="23"/>
      <c r="F33" s="29"/>
      <c r="G33" s="24"/>
      <c r="H33" s="24"/>
      <c r="I33" s="24"/>
      <c r="J33" s="24"/>
      <c r="K33" s="32"/>
    </row>
    <row r="34" spans="1:11" x14ac:dyDescent="0.15">
      <c r="A34" s="7"/>
      <c r="B34" s="17" t="str">
        <f t="shared" si="6"/>
        <v>Mon</v>
      </c>
      <c r="C34" s="21">
        <f t="shared" si="0"/>
        <v>44467</v>
      </c>
      <c r="D34" s="20"/>
      <c r="E34" s="23"/>
      <c r="F34" s="29"/>
      <c r="G34" s="24"/>
      <c r="H34" s="24">
        <f t="shared" si="11"/>
        <v>0</v>
      </c>
      <c r="I34" s="24">
        <f>IF(D34="Fehlzeit",Vorgabe!$B$3,IF(D34="",Vorgabe!$B$3,))</f>
        <v>0.33333333333333331</v>
      </c>
      <c r="J34" s="24">
        <f t="shared" si="12"/>
        <v>0</v>
      </c>
      <c r="K34" s="32"/>
    </row>
    <row r="35" spans="1:11" x14ac:dyDescent="0.15">
      <c r="A35" s="7"/>
      <c r="B35" s="17" t="str">
        <f t="shared" si="6"/>
        <v>Tue</v>
      </c>
      <c r="C35" s="21">
        <f t="shared" si="0"/>
        <v>44468</v>
      </c>
      <c r="D35" s="20"/>
      <c r="E35" s="23"/>
      <c r="F35" s="29"/>
      <c r="G35" s="24"/>
      <c r="H35" s="24">
        <f t="shared" ref="H35" si="13">IF(E35="",0,IF(G35&gt;E35,G35-E35-F35,1+G35-E35-F35))</f>
        <v>0</v>
      </c>
      <c r="I35" s="24">
        <f>IF(D35="Fehlzeit",Vorgabe!$B$3,IF(D35="",Vorgabe!$B$3,))</f>
        <v>0.33333333333333331</v>
      </c>
      <c r="J35" s="24">
        <f t="shared" ref="J35" si="14">IF(D35="Fehlzeit",H35-I35,IF(E35="",0,IF(H35&lt;&gt;0,H35-I35,)))</f>
        <v>0</v>
      </c>
      <c r="K35" s="32"/>
    </row>
    <row r="36" spans="1:11" ht="14" thickBot="1" x14ac:dyDescent="0.2">
      <c r="A36" s="7"/>
      <c r="B36" s="19"/>
      <c r="C36" s="22"/>
      <c r="D36" s="19"/>
      <c r="E36" s="25"/>
      <c r="F36" s="48"/>
      <c r="G36" s="25"/>
      <c r="H36" s="62"/>
      <c r="I36" s="62"/>
      <c r="J36" s="62"/>
      <c r="K36" s="8"/>
    </row>
    <row r="37" spans="1:11" ht="14" thickTop="1" x14ac:dyDescent="0.15">
      <c r="A37" s="7"/>
      <c r="B37" s="2"/>
      <c r="C37" s="2"/>
      <c r="D37" s="2"/>
      <c r="E37" s="41"/>
      <c r="F37" s="3"/>
      <c r="G37" s="41"/>
      <c r="H37" s="2"/>
      <c r="I37" s="2"/>
      <c r="J37" s="2"/>
      <c r="K37" s="8"/>
    </row>
    <row r="38" spans="1:11" ht="14" thickBot="1" x14ac:dyDescent="0.2">
      <c r="A38" s="9"/>
      <c r="B38" s="10"/>
      <c r="C38" s="10"/>
      <c r="D38" s="10"/>
      <c r="E38" s="44"/>
      <c r="F38" s="12"/>
      <c r="G38" s="44"/>
      <c r="H38" s="10"/>
      <c r="I38" s="10"/>
      <c r="J38" s="10"/>
      <c r="K38" s="11"/>
    </row>
    <row r="39" spans="1:11" ht="14" thickTop="1" x14ac:dyDescent="0.15"/>
  </sheetData>
  <mergeCells count="4">
    <mergeCell ref="H1:I1"/>
    <mergeCell ref="H2:I2"/>
    <mergeCell ref="H3:I3"/>
    <mergeCell ref="A1:D1"/>
  </mergeCells>
  <conditionalFormatting sqref="B25:C26">
    <cfRule type="expression" dxfId="143" priority="76" stopIfTrue="1">
      <formula>OR($D25="Krank",$D25="Fehlzeit")</formula>
    </cfRule>
    <cfRule type="expression" dxfId="142" priority="77" stopIfTrue="1">
      <formula>OR($D25="Wochenende",$D25="Feiertag")</formula>
    </cfRule>
  </conditionalFormatting>
  <conditionalFormatting sqref="B6:D24">
    <cfRule type="expression" dxfId="141" priority="60" stopIfTrue="1">
      <formula>OR($D6="Wochenende",$D6="Feiertag")</formula>
    </cfRule>
    <cfRule type="expression" dxfId="140" priority="59" stopIfTrue="1">
      <formula>OR($D6="Krank",$D6="Fehlzeit")</formula>
    </cfRule>
  </conditionalFormatting>
  <conditionalFormatting sqref="B27:D33">
    <cfRule type="expression" dxfId="139" priority="51" stopIfTrue="1">
      <formula>OR($D27="Krank",$D27="Fehlzeit")</formula>
    </cfRule>
    <cfRule type="expression" dxfId="138" priority="52" stopIfTrue="1">
      <formula>OR($D27="Wochenende",$D27="Feiertag")</formula>
    </cfRule>
  </conditionalFormatting>
  <conditionalFormatting sqref="B34:G34 B35:D35">
    <cfRule type="expression" dxfId="137" priority="123" stopIfTrue="1">
      <formula>OR($D34="Wochenende",$D34="Feiertag")</formula>
    </cfRule>
    <cfRule type="expression" dxfId="136" priority="122" stopIfTrue="1">
      <formula>OR($D34="Krank",$D34="Fehlzeit")</formula>
    </cfRule>
  </conditionalFormatting>
  <conditionalFormatting sqref="D25">
    <cfRule type="expression" dxfId="135" priority="56" stopIfTrue="1">
      <formula>OR($D25="Wochenende",$D25="Feiertag")</formula>
    </cfRule>
    <cfRule type="expression" dxfId="134" priority="55" stopIfTrue="1">
      <formula>OR($D25="Krank",$D25="Fehlzeit")</formula>
    </cfRule>
  </conditionalFormatting>
  <conditionalFormatting sqref="D26:H26">
    <cfRule type="expression" dxfId="133" priority="58" stopIfTrue="1">
      <formula>OR($D26="Wochenende",$D26="Feiertag")</formula>
    </cfRule>
    <cfRule type="expression" dxfId="132" priority="57" stopIfTrue="1">
      <formula>OR($D26="Krank",$D26="Fehlzeit")</formula>
    </cfRule>
  </conditionalFormatting>
  <conditionalFormatting sqref="E17:F21">
    <cfRule type="expression" dxfId="131" priority="203" stopIfTrue="1">
      <formula>OR($D17="Wochenende",$D17="Feiertag")</formula>
    </cfRule>
    <cfRule type="expression" dxfId="130" priority="202" stopIfTrue="1">
      <formula>OR($D17="Krank",$D17="Fehlzeit")</formula>
    </cfRule>
  </conditionalFormatting>
  <conditionalFormatting sqref="E6:G9">
    <cfRule type="expression" dxfId="129" priority="150" stopIfTrue="1">
      <formula>OR($D6="Krank",$D6="Fehlzeit")</formula>
    </cfRule>
    <cfRule type="expression" dxfId="128" priority="151" stopIfTrue="1">
      <formula>OR($D6="Wochenende",$D6="Feiertag")</formula>
    </cfRule>
  </conditionalFormatting>
  <conditionalFormatting sqref="E27:G29">
    <cfRule type="expression" dxfId="127" priority="72" stopIfTrue="1">
      <formula>OR($D27="Krank",$D27="Fehlzeit")</formula>
    </cfRule>
    <cfRule type="expression" dxfId="126" priority="73" stopIfTrue="1">
      <formula>OR($D27="Wochenende",$D27="Feiertag")</formula>
    </cfRule>
  </conditionalFormatting>
  <conditionalFormatting sqref="E29:G33">
    <cfRule type="expression" dxfId="125" priority="71" stopIfTrue="1">
      <formula>OR($D29="Wochenende",$D29="Feiertag")</formula>
    </cfRule>
  </conditionalFormatting>
  <conditionalFormatting sqref="E30:G33">
    <cfRule type="expression" dxfId="124" priority="70" stopIfTrue="1">
      <formula>OR($D30="Krank",$D30="Fehlzeit")</formula>
    </cfRule>
  </conditionalFormatting>
  <conditionalFormatting sqref="E32:G32">
    <cfRule type="expression" dxfId="123" priority="69" stopIfTrue="1">
      <formula>OR($D32="Wochenende",$D32="Feiertag")</formula>
    </cfRule>
  </conditionalFormatting>
  <conditionalFormatting sqref="E35:G36">
    <cfRule type="expression" dxfId="122" priority="67" stopIfTrue="1">
      <formula>OR($D35="Krank",$D35="Fehlzeit")</formula>
    </cfRule>
    <cfRule type="expression" dxfId="121" priority="68" stopIfTrue="1">
      <formula>OR($D35="Wochenende",$D35="Feiertag")</formula>
    </cfRule>
  </conditionalFormatting>
  <conditionalFormatting sqref="E22:H25">
    <cfRule type="expression" dxfId="120" priority="27" stopIfTrue="1">
      <formula>OR($D22="Krank",$D22="Fehlzeit")</formula>
    </cfRule>
    <cfRule type="expression" dxfId="119" priority="28" stopIfTrue="1">
      <formula>OR($D22="Wochenende",$D22="Feiertag")</formula>
    </cfRule>
  </conditionalFormatting>
  <conditionalFormatting sqref="F10:F14">
    <cfRule type="expression" dxfId="118" priority="204" stopIfTrue="1">
      <formula>OR($D10="Krank",$D10="Fehlzeit")</formula>
    </cfRule>
    <cfRule type="expression" dxfId="117" priority="205" stopIfTrue="1">
      <formula>OR($D10="Wochenende",$D10="Feiertag")</formula>
    </cfRule>
  </conditionalFormatting>
  <conditionalFormatting sqref="F15:G15 E16:G16">
    <cfRule type="expression" dxfId="116" priority="256" stopIfTrue="1">
      <formula>OR($D15="Krank",$D15="Fehlzeit")</formula>
    </cfRule>
    <cfRule type="expression" dxfId="115" priority="257" stopIfTrue="1">
      <formula>OR($D15="Wochenende",$D15="Feiertag")</formula>
    </cfRule>
  </conditionalFormatting>
  <conditionalFormatting sqref="F15:G15">
    <cfRule type="expression" dxfId="114" priority="258" stopIfTrue="1">
      <formula>OR($D15="Krank",$D15="Fehlzeit")</formula>
    </cfRule>
    <cfRule type="expression" dxfId="113" priority="259" stopIfTrue="1">
      <formula>OR($D15="Wochenende",$D15="Feiertag")</formula>
    </cfRule>
  </conditionalFormatting>
  <conditionalFormatting sqref="G10 E10:E15 G11:H12 G13:G14">
    <cfRule type="expression" dxfId="112" priority="223" stopIfTrue="1">
      <formula>OR($D10="Wochenende",$D10="Feiertag")</formula>
    </cfRule>
  </conditionalFormatting>
  <conditionalFormatting sqref="G13:G14">
    <cfRule type="expression" dxfId="111" priority="267" stopIfTrue="1">
      <formula>OR($D13="Wochenende",$D13="Feiertag")</formula>
    </cfRule>
    <cfRule type="expression" dxfId="110" priority="266" stopIfTrue="1">
      <formula>OR($D13="Krank",$D13="Fehlzeit")</formula>
    </cfRule>
  </conditionalFormatting>
  <conditionalFormatting sqref="G17">
    <cfRule type="expression" dxfId="109" priority="218" stopIfTrue="1">
      <formula>OR($D17="Krank",$D17="Fehlzeit")</formula>
    </cfRule>
    <cfRule type="expression" dxfId="108" priority="219" stopIfTrue="1">
      <formula>OR($D17="Wochenende",$D17="Feiertag")</formula>
    </cfRule>
  </conditionalFormatting>
  <conditionalFormatting sqref="G11:H12 G10 E10:E15 G13:G14">
    <cfRule type="expression" dxfId="107" priority="222" stopIfTrue="1">
      <formula>OR($D10="Krank",$D10="Fehlzeit")</formula>
    </cfRule>
  </conditionalFormatting>
  <conditionalFormatting sqref="G20:H21">
    <cfRule type="expression" dxfId="106" priority="24" stopIfTrue="1">
      <formula>OR($D20="Wochenende",$D20="Feiertag")</formula>
    </cfRule>
    <cfRule type="expression" dxfId="105" priority="23" stopIfTrue="1">
      <formula>OR($D20="Krank",$D20="Fehlzeit")</formula>
    </cfRule>
  </conditionalFormatting>
  <conditionalFormatting sqref="G18:J19">
    <cfRule type="expression" dxfId="104" priority="104" stopIfTrue="1">
      <formula>OR($D18="Krank",$D18="Fehlzeit")</formula>
    </cfRule>
    <cfRule type="expression" dxfId="103" priority="105" stopIfTrue="1">
      <formula>OR($D18="Wochenende",$D18="Feiertag")</formula>
    </cfRule>
  </conditionalFormatting>
  <conditionalFormatting sqref="H6:H10">
    <cfRule type="expression" dxfId="102" priority="44" stopIfTrue="1">
      <formula>OR($D6="Wochenende",$D6="Feiertag")</formula>
    </cfRule>
    <cfRule type="expression" dxfId="101" priority="43" stopIfTrue="1">
      <formula>OR($D6="Krank",$D6="Fehlzeit")</formula>
    </cfRule>
  </conditionalFormatting>
  <conditionalFormatting sqref="H12:H17">
    <cfRule type="expression" dxfId="100" priority="34" stopIfTrue="1">
      <formula>OR($D12="Wochenende",$D12="Feiertag")</formula>
    </cfRule>
    <cfRule type="expression" dxfId="99" priority="33" stopIfTrue="1">
      <formula>OR($D12="Krank",$D12="Fehlzeit")</formula>
    </cfRule>
  </conditionalFormatting>
  <conditionalFormatting sqref="H27:H28">
    <cfRule type="expression" dxfId="98" priority="14" stopIfTrue="1">
      <formula>OR($D27="Wochenende",$D27="Feiertag")</formula>
    </cfRule>
    <cfRule type="expression" dxfId="97" priority="13" stopIfTrue="1">
      <formula>OR($D27="Krank",$D27="Fehlzeit")</formula>
    </cfRule>
  </conditionalFormatting>
  <conditionalFormatting sqref="H29:J35">
    <cfRule type="expression" dxfId="96" priority="2" stopIfTrue="1">
      <formula>OR($D29="Wochenende",$D29="Feiertag")</formula>
    </cfRule>
    <cfRule type="expression" dxfId="95" priority="1" stopIfTrue="1">
      <formula>OR($D29="Krank",$D29="Fehlzeit")</formula>
    </cfRule>
  </conditionalFormatting>
  <conditionalFormatting sqref="I6:J17">
    <cfRule type="expression" dxfId="94" priority="32" stopIfTrue="1">
      <formula>OR($D6="Wochenende",$D6="Feiertag")</formula>
    </cfRule>
    <cfRule type="expression" dxfId="93" priority="31" stopIfTrue="1">
      <formula>OR($D6="Krank",$D6="Fehlzeit")</formula>
    </cfRule>
  </conditionalFormatting>
  <conditionalFormatting sqref="I20:J28">
    <cfRule type="expression" dxfId="92" priority="16" stopIfTrue="1">
      <formula>OR($D20="Wochenende",$D20="Feiertag")</formula>
    </cfRule>
    <cfRule type="expression" dxfId="91" priority="15" stopIfTrue="1">
      <formula>OR($D20="Krank",$D20="Fehlzeit")</formula>
    </cfRule>
  </conditionalFormatting>
  <pageMargins left="0.77" right="0.25" top="0.38" bottom="0.34" header="0.3" footer="0.3"/>
  <pageSetup paperSize="9" orientation="landscape" verticalDpi="4294967293"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39"/>
  <sheetViews>
    <sheetView workbookViewId="0">
      <selection activeCell="D36" sqref="D36"/>
    </sheetView>
  </sheetViews>
  <sheetFormatPr baseColWidth="10" defaultColWidth="11.5" defaultRowHeight="13" x14ac:dyDescent="0.15"/>
  <cols>
    <col min="2" max="2" width="5.5" bestFit="1" customWidth="1"/>
    <col min="3" max="3" width="11.33203125" bestFit="1" customWidth="1"/>
    <col min="4" max="4" width="14.5" customWidth="1"/>
    <col min="5" max="5" width="13.33203125" style="45" bestFit="1" customWidth="1"/>
    <col min="6" max="6" width="11.5" style="1" bestFit="1" customWidth="1"/>
    <col min="7" max="7" width="11.1640625" style="45" customWidth="1"/>
    <col min="8" max="8" width="15" customWidth="1"/>
    <col min="9" max="9" width="12.6640625" customWidth="1"/>
    <col min="10" max="10" width="11.5" bestFit="1" customWidth="1"/>
  </cols>
  <sheetData>
    <row r="1" spans="1:11" ht="22" customHeight="1" thickTop="1" x14ac:dyDescent="0.25">
      <c r="A1" s="85" t="s">
        <v>53</v>
      </c>
      <c r="B1" s="86"/>
      <c r="C1" s="86"/>
      <c r="D1" s="86"/>
      <c r="E1" s="40">
        <f>DATE(F1,G1,1)</f>
        <v>44469</v>
      </c>
      <c r="F1" s="30">
        <f>Vorgabe!B2</f>
        <v>2025</v>
      </c>
      <c r="G1" s="46">
        <v>10</v>
      </c>
      <c r="H1" s="87" t="s">
        <v>54</v>
      </c>
      <c r="I1" s="87"/>
      <c r="J1" s="16">
        <f>SUM(H6:H36)</f>
        <v>0</v>
      </c>
      <c r="K1" s="6"/>
    </row>
    <row r="2" spans="1:11" ht="22" customHeight="1" x14ac:dyDescent="0.15">
      <c r="A2" s="7"/>
      <c r="B2" s="2"/>
      <c r="C2" s="2"/>
      <c r="D2" s="2"/>
      <c r="E2" s="41"/>
      <c r="F2" s="3"/>
      <c r="G2" s="41"/>
      <c r="H2" s="88" t="s">
        <v>55</v>
      </c>
      <c r="I2" s="88"/>
      <c r="J2" s="14">
        <f>SUM(J6:J35)</f>
        <v>0</v>
      </c>
      <c r="K2" s="8"/>
    </row>
    <row r="3" spans="1:11" ht="22" customHeight="1" x14ac:dyDescent="0.15">
      <c r="A3" s="7"/>
      <c r="B3" s="2"/>
      <c r="C3" s="15" t="s">
        <v>56</v>
      </c>
      <c r="D3" s="13" t="e">
        <f ca="1">INDIRECT(TEXT(E1-1,"MMMM")&amp;"!J3")</f>
        <v>#REF!</v>
      </c>
      <c r="E3" s="41"/>
      <c r="F3" s="3"/>
      <c r="G3" s="41"/>
      <c r="H3" s="88" t="s">
        <v>57</v>
      </c>
      <c r="I3" s="88"/>
      <c r="J3" s="14" t="e">
        <f ca="1">D3+SUM(J6:J36)</f>
        <v>#REF!</v>
      </c>
      <c r="K3" s="8"/>
    </row>
    <row r="4" spans="1:11" ht="14" thickBot="1" x14ac:dyDescent="0.2">
      <c r="A4" s="7"/>
      <c r="B4" s="2"/>
      <c r="C4" s="2"/>
      <c r="D4" s="2"/>
      <c r="E4" s="41"/>
      <c r="F4" s="3"/>
      <c r="G4" s="41"/>
      <c r="H4" s="2"/>
      <c r="I4" s="2"/>
      <c r="J4" s="2"/>
      <c r="K4" s="8"/>
    </row>
    <row r="5" spans="1:11" ht="25" customHeight="1" thickTop="1" thickBot="1" x14ac:dyDescent="0.2">
      <c r="A5" s="7"/>
      <c r="B5" s="34" t="s">
        <v>58</v>
      </c>
      <c r="C5" s="34" t="s">
        <v>59</v>
      </c>
      <c r="D5" s="34" t="s">
        <v>60</v>
      </c>
      <c r="E5" s="42" t="s">
        <v>61</v>
      </c>
      <c r="F5" s="34" t="s">
        <v>62</v>
      </c>
      <c r="G5" s="42" t="s">
        <v>63</v>
      </c>
      <c r="H5" s="34" t="s">
        <v>64</v>
      </c>
      <c r="I5" s="34" t="s">
        <v>65</v>
      </c>
      <c r="J5" s="34" t="s">
        <v>66</v>
      </c>
      <c r="K5" s="8"/>
    </row>
    <row r="6" spans="1:11" s="33" customFormat="1" ht="13.5" customHeight="1" thickTop="1" x14ac:dyDescent="0.15">
      <c r="A6" s="31"/>
      <c r="B6" s="35" t="str">
        <f>TEXT(C6,"TTT")</f>
        <v>Wed</v>
      </c>
      <c r="C6" s="36">
        <f t="shared" ref="C6:C35" si="0">DATE($F$1,$G$1,ROW()-5)</f>
        <v>44469</v>
      </c>
      <c r="D6" s="35" t="str">
        <f t="array" ref="D6">IF(OR(EXACT(C6,Vorgabe!$D$2:'Vorgabe'!$D$51)),"Feiertag",IF(B6="Sa","Wochenende",IF(B6="So","Wochenende","")))</f>
        <v/>
      </c>
      <c r="E6" s="23"/>
      <c r="F6" s="29"/>
      <c r="G6" s="24"/>
      <c r="H6" s="24">
        <f t="shared" ref="H6:H7" si="1">IF(E6="",0,IF(G6&gt;E6,G6-E6-F6,1+G6-E6-F6))</f>
        <v>0</v>
      </c>
      <c r="I6" s="24">
        <f>IF(D6="Fehlzeit",Vorgabe!$B$3,IF(D6="",Vorgabe!$B$3,))</f>
        <v>0.33333333333333331</v>
      </c>
      <c r="J6" s="24">
        <f t="shared" ref="J6:J7" si="2">IF(D6="Fehlzeit",H6-I6,IF(E6="",0,IF(H6&lt;&gt;0,H6-I6,)))</f>
        <v>0</v>
      </c>
      <c r="K6" s="32"/>
    </row>
    <row r="7" spans="1:11" x14ac:dyDescent="0.15">
      <c r="A7" s="7"/>
      <c r="B7" s="26" t="str">
        <f t="shared" ref="B7:B10" si="3">TEXT(C7,"TTT")</f>
        <v>Thu</v>
      </c>
      <c r="C7" s="27">
        <f t="shared" si="0"/>
        <v>44470</v>
      </c>
      <c r="D7" s="28"/>
      <c r="E7" s="23"/>
      <c r="F7" s="29"/>
      <c r="G7" s="24"/>
      <c r="H7" s="24">
        <f t="shared" si="1"/>
        <v>0</v>
      </c>
      <c r="I7" s="24">
        <f>IF(D7="Fehlzeit",Vorgabe!$B$3,IF(D7="",Vorgabe!$B$3,))</f>
        <v>0.33333333333333331</v>
      </c>
      <c r="J7" s="24">
        <f t="shared" si="2"/>
        <v>0</v>
      </c>
      <c r="K7" s="32"/>
    </row>
    <row r="8" spans="1:11" x14ac:dyDescent="0.15">
      <c r="A8" s="7"/>
      <c r="B8" s="17" t="str">
        <f t="shared" si="3"/>
        <v>Fri</v>
      </c>
      <c r="C8" s="21">
        <f t="shared" si="0"/>
        <v>44471</v>
      </c>
      <c r="D8" s="20" t="s">
        <v>67</v>
      </c>
      <c r="E8" s="23"/>
      <c r="F8" s="29"/>
      <c r="G8" s="24"/>
      <c r="H8" s="24"/>
      <c r="I8" s="24"/>
      <c r="J8" s="24"/>
      <c r="K8" s="32"/>
    </row>
    <row r="9" spans="1:11" x14ac:dyDescent="0.15">
      <c r="A9" s="7"/>
      <c r="B9" s="17" t="str">
        <f t="shared" si="3"/>
        <v>Sat</v>
      </c>
      <c r="C9" s="21">
        <f t="shared" si="0"/>
        <v>44472</v>
      </c>
      <c r="D9" s="20" t="s">
        <v>68</v>
      </c>
      <c r="E9" s="23"/>
      <c r="F9" s="29"/>
      <c r="G9" s="24"/>
      <c r="H9" s="24"/>
      <c r="I9" s="24"/>
      <c r="J9" s="24"/>
      <c r="K9" s="8"/>
    </row>
    <row r="10" spans="1:11" x14ac:dyDescent="0.15">
      <c r="A10" s="7"/>
      <c r="B10" s="17" t="str">
        <f t="shared" si="3"/>
        <v>Sun</v>
      </c>
      <c r="C10" s="21">
        <f t="shared" si="0"/>
        <v>44473</v>
      </c>
      <c r="D10" s="20" t="s">
        <v>68</v>
      </c>
      <c r="E10" s="23"/>
      <c r="F10" s="29"/>
      <c r="G10" s="24"/>
      <c r="H10" s="24"/>
      <c r="I10" s="24"/>
      <c r="J10" s="24"/>
      <c r="K10" s="8"/>
    </row>
    <row r="11" spans="1:11" x14ac:dyDescent="0.15">
      <c r="A11" s="7"/>
      <c r="B11" s="17" t="str">
        <f>TEXT(C11,"TTT")</f>
        <v>Mon</v>
      </c>
      <c r="C11" s="21">
        <f t="shared" si="0"/>
        <v>44474</v>
      </c>
      <c r="D11" s="20" t="str">
        <f t="array" ref="D11">IF(OR(EXACT(C11,Vorgabe!$D$2:'Vorgabe'!$D$51)),"Feiertag",IF(B11="Sa","Wochenende",IF(B11="So","Wochenende","")))</f>
        <v/>
      </c>
      <c r="E11" s="23"/>
      <c r="F11" s="29"/>
      <c r="G11" s="24"/>
      <c r="H11" s="24">
        <f t="shared" ref="H11:H15" si="4">IF(E11="",0,IF(G11&gt;E11,G11-E11-F11,1+G11-E11-F11))</f>
        <v>0</v>
      </c>
      <c r="I11" s="24">
        <f>IF(D11="Fehlzeit",Vorgabe!$B$3,IF(D11="",Vorgabe!$B$3,))</f>
        <v>0.33333333333333331</v>
      </c>
      <c r="J11" s="24">
        <f t="shared" ref="J11:J15" si="5">IF(D11="Fehlzeit",H11-I11,IF(E11="",0,IF(H11&lt;&gt;0,H11-I11,)))</f>
        <v>0</v>
      </c>
      <c r="K11" s="32"/>
    </row>
    <row r="12" spans="1:11" x14ac:dyDescent="0.15">
      <c r="A12" s="7"/>
      <c r="B12" s="17" t="str">
        <f>TEXT(C12,"TTT")</f>
        <v>Tue</v>
      </c>
      <c r="C12" s="21">
        <f t="shared" si="0"/>
        <v>44475</v>
      </c>
      <c r="D12" s="20" t="str">
        <f t="array" ref="D12">IF(OR(EXACT(C12,Vorgabe!$D$2:'Vorgabe'!$D$51)),"Feiertag",IF(B12="Sa","Wochenende",IF(B12="So","Wochenende","")))</f>
        <v/>
      </c>
      <c r="E12" s="23"/>
      <c r="F12" s="29"/>
      <c r="G12" s="24"/>
      <c r="H12" s="24">
        <f t="shared" si="4"/>
        <v>0</v>
      </c>
      <c r="I12" s="24">
        <f>IF(D12="Fehlzeit",Vorgabe!$B$3,IF(D12="",Vorgabe!$B$3,))</f>
        <v>0.33333333333333331</v>
      </c>
      <c r="J12" s="24">
        <f t="shared" si="5"/>
        <v>0</v>
      </c>
      <c r="K12" s="32"/>
    </row>
    <row r="13" spans="1:11" x14ac:dyDescent="0.15">
      <c r="A13" s="7"/>
      <c r="B13" s="17" t="str">
        <f t="shared" ref="B13:B36" si="6">TEXT(C13,"TTT")</f>
        <v>Wed</v>
      </c>
      <c r="C13" s="21">
        <f t="shared" si="0"/>
        <v>44476</v>
      </c>
      <c r="D13" s="20" t="str">
        <f t="array" ref="D13">IF(OR(EXACT(C13,Vorgabe!$D$2:'Vorgabe'!$D$51)),"Feiertag",IF(B13="Sa","Wochenende",IF(B13="So","Wochenende","")))</f>
        <v/>
      </c>
      <c r="E13" s="23"/>
      <c r="F13" s="29"/>
      <c r="G13" s="24"/>
      <c r="H13" s="24">
        <f t="shared" si="4"/>
        <v>0</v>
      </c>
      <c r="I13" s="24">
        <f>IF(D13="Fehlzeit",Vorgabe!$B$3,IF(D13="",Vorgabe!$B$3,))</f>
        <v>0.33333333333333331</v>
      </c>
      <c r="J13" s="24">
        <f t="shared" si="5"/>
        <v>0</v>
      </c>
      <c r="K13" s="32"/>
    </row>
    <row r="14" spans="1:11" x14ac:dyDescent="0.15">
      <c r="A14" s="7"/>
      <c r="B14" s="17" t="str">
        <f t="shared" si="6"/>
        <v>Thu</v>
      </c>
      <c r="C14" s="21">
        <f t="shared" si="0"/>
        <v>44477</v>
      </c>
      <c r="D14" s="20"/>
      <c r="E14" s="23"/>
      <c r="F14" s="29"/>
      <c r="G14" s="24"/>
      <c r="H14" s="24">
        <f t="shared" si="4"/>
        <v>0</v>
      </c>
      <c r="I14" s="24">
        <f>IF(D14="Fehlzeit",Vorgabe!$B$3,IF(D14="",Vorgabe!$B$3,))</f>
        <v>0.33333333333333331</v>
      </c>
      <c r="J14" s="24">
        <f t="shared" si="5"/>
        <v>0</v>
      </c>
      <c r="K14" s="32"/>
    </row>
    <row r="15" spans="1:11" x14ac:dyDescent="0.15">
      <c r="A15" s="7"/>
      <c r="B15" s="17" t="str">
        <f t="shared" si="6"/>
        <v>Fri</v>
      </c>
      <c r="C15" s="21">
        <f t="shared" si="0"/>
        <v>44478</v>
      </c>
      <c r="D15" s="20" t="str">
        <f t="array" ref="D15">IF(OR(EXACT(C15,Vorgabe!$D$2:'Vorgabe'!$D$51)),"Feiertag",IF(B15="Sa","Wochenende",IF(B15="So","Wochenende","")))</f>
        <v/>
      </c>
      <c r="E15" s="23"/>
      <c r="F15" s="29"/>
      <c r="G15" s="24"/>
      <c r="H15" s="24">
        <f t="shared" si="4"/>
        <v>0</v>
      </c>
      <c r="I15" s="24">
        <f>IF(D15="Fehlzeit",Vorgabe!$B$3,IF(D15="",Vorgabe!$B$3,))</f>
        <v>0.33333333333333331</v>
      </c>
      <c r="J15" s="24">
        <f t="shared" si="5"/>
        <v>0</v>
      </c>
      <c r="K15" s="32"/>
    </row>
    <row r="16" spans="1:11" x14ac:dyDescent="0.15">
      <c r="A16" s="7"/>
      <c r="B16" s="17" t="str">
        <f t="shared" si="6"/>
        <v>Sat</v>
      </c>
      <c r="C16" s="21">
        <f t="shared" si="0"/>
        <v>44479</v>
      </c>
      <c r="D16" s="20" t="s">
        <v>68</v>
      </c>
      <c r="E16" s="23"/>
      <c r="F16" s="29"/>
      <c r="G16" s="24"/>
      <c r="H16" s="24"/>
      <c r="I16" s="24"/>
      <c r="J16" s="24"/>
      <c r="K16" s="8"/>
    </row>
    <row r="17" spans="1:11" x14ac:dyDescent="0.15">
      <c r="A17" s="7"/>
      <c r="B17" s="17" t="str">
        <f t="shared" si="6"/>
        <v>Sun</v>
      </c>
      <c r="C17" s="21">
        <f t="shared" si="0"/>
        <v>44480</v>
      </c>
      <c r="D17" s="20" t="s">
        <v>68</v>
      </c>
      <c r="E17" s="23"/>
      <c r="F17" s="29"/>
      <c r="G17" s="24"/>
      <c r="H17" s="24"/>
      <c r="I17" s="24"/>
      <c r="J17" s="24"/>
      <c r="K17" s="8"/>
    </row>
    <row r="18" spans="1:11" x14ac:dyDescent="0.15">
      <c r="A18" s="7"/>
      <c r="B18" s="17" t="str">
        <f t="shared" si="6"/>
        <v>Mon</v>
      </c>
      <c r="C18" s="21">
        <f t="shared" si="0"/>
        <v>44481</v>
      </c>
      <c r="D18" s="20" t="str">
        <f t="array" ref="D18">IF(OR(EXACT(C18,Vorgabe!$D$2:'Vorgabe'!$D$51)),"Feiertag",IF(B18="Sa","Wochenende",IF(B18="So","Wochenende","")))</f>
        <v/>
      </c>
      <c r="E18" s="23"/>
      <c r="F18" s="29"/>
      <c r="G18" s="24"/>
      <c r="H18" s="24">
        <f t="shared" ref="H18:H22" si="7">IF(E18="",0,IF(G18&gt;E18,G18-E18-F18,1+G18-E18-F18))</f>
        <v>0</v>
      </c>
      <c r="I18" s="24">
        <f>IF(D18="Fehlzeit",Vorgabe!$B$3,IF(D18="",Vorgabe!$B$3,))</f>
        <v>0.33333333333333331</v>
      </c>
      <c r="J18" s="24">
        <f t="shared" ref="J18:J22" si="8">IF(D18="Fehlzeit",H18-I18,IF(E18="",0,IF(H18&lt;&gt;0,H18-I18,)))</f>
        <v>0</v>
      </c>
      <c r="K18" s="32"/>
    </row>
    <row r="19" spans="1:11" x14ac:dyDescent="0.15">
      <c r="A19" s="7"/>
      <c r="B19" s="17" t="str">
        <f t="shared" si="6"/>
        <v>Tue</v>
      </c>
      <c r="C19" s="21">
        <f t="shared" si="0"/>
        <v>44482</v>
      </c>
      <c r="D19" s="20" t="str">
        <f t="array" ref="D19">IF(OR(EXACT(C19,Vorgabe!$D$2:'Vorgabe'!$D$51)),"Feiertag",IF(B19="Sa","Wochenende",IF(B19="So","Wochenende","")))</f>
        <v/>
      </c>
      <c r="E19" s="23"/>
      <c r="F19" s="29"/>
      <c r="G19" s="24"/>
      <c r="H19" s="24">
        <f t="shared" si="7"/>
        <v>0</v>
      </c>
      <c r="I19" s="24">
        <f>IF(D19="Fehlzeit",Vorgabe!$B$3,IF(D19="",Vorgabe!$B$3,))</f>
        <v>0.33333333333333331</v>
      </c>
      <c r="J19" s="24">
        <f t="shared" si="8"/>
        <v>0</v>
      </c>
      <c r="K19" s="32"/>
    </row>
    <row r="20" spans="1:11" x14ac:dyDescent="0.15">
      <c r="A20" s="7"/>
      <c r="B20" s="17" t="str">
        <f t="shared" si="6"/>
        <v>Wed</v>
      </c>
      <c r="C20" s="21">
        <f t="shared" si="0"/>
        <v>44483</v>
      </c>
      <c r="D20" s="20"/>
      <c r="E20" s="23"/>
      <c r="F20" s="29"/>
      <c r="G20" s="24"/>
      <c r="H20" s="24">
        <f t="shared" si="7"/>
        <v>0</v>
      </c>
      <c r="I20" s="24">
        <f>IF(D20="Fehlzeit",Vorgabe!$B$3,IF(D20="",Vorgabe!$B$3,))</f>
        <v>0.33333333333333331</v>
      </c>
      <c r="J20" s="24">
        <f t="shared" si="8"/>
        <v>0</v>
      </c>
      <c r="K20" s="32"/>
    </row>
    <row r="21" spans="1:11" x14ac:dyDescent="0.15">
      <c r="A21" s="7"/>
      <c r="B21" s="17" t="str">
        <f t="shared" si="6"/>
        <v>Thu</v>
      </c>
      <c r="C21" s="21">
        <f t="shared" si="0"/>
        <v>44484</v>
      </c>
      <c r="D21" s="20"/>
      <c r="E21" s="23"/>
      <c r="F21" s="29"/>
      <c r="G21" s="24"/>
      <c r="H21" s="24">
        <f t="shared" si="7"/>
        <v>0</v>
      </c>
      <c r="I21" s="24">
        <f>IF(D21="Fehlzeit",Vorgabe!$B$3,IF(D21="",Vorgabe!$B$3,))</f>
        <v>0.33333333333333331</v>
      </c>
      <c r="J21" s="24">
        <f t="shared" si="8"/>
        <v>0</v>
      </c>
      <c r="K21" s="32"/>
    </row>
    <row r="22" spans="1:11" x14ac:dyDescent="0.15">
      <c r="A22" s="7"/>
      <c r="B22" s="17" t="str">
        <f t="shared" si="6"/>
        <v>Fri</v>
      </c>
      <c r="C22" s="21">
        <f t="shared" si="0"/>
        <v>44485</v>
      </c>
      <c r="D22" s="20"/>
      <c r="E22" s="23"/>
      <c r="F22" s="29"/>
      <c r="G22" s="24"/>
      <c r="H22" s="24">
        <f t="shared" si="7"/>
        <v>0</v>
      </c>
      <c r="I22" s="24">
        <f>IF(D22="Fehlzeit",Vorgabe!$B$3,IF(D22="",Vorgabe!$B$3,))</f>
        <v>0.33333333333333331</v>
      </c>
      <c r="J22" s="24">
        <f t="shared" si="8"/>
        <v>0</v>
      </c>
      <c r="K22" s="32"/>
    </row>
    <row r="23" spans="1:11" x14ac:dyDescent="0.15">
      <c r="A23" s="7"/>
      <c r="B23" s="17" t="str">
        <f t="shared" si="6"/>
        <v>Sat</v>
      </c>
      <c r="C23" s="21">
        <f t="shared" si="0"/>
        <v>44486</v>
      </c>
      <c r="D23" s="20" t="s">
        <v>68</v>
      </c>
      <c r="E23" s="23"/>
      <c r="F23" s="29"/>
      <c r="G23" s="24"/>
      <c r="H23" s="24"/>
      <c r="I23" s="24"/>
      <c r="J23" s="24"/>
      <c r="K23" s="8"/>
    </row>
    <row r="24" spans="1:11" x14ac:dyDescent="0.15">
      <c r="A24" s="7"/>
      <c r="B24" s="17" t="str">
        <f t="shared" si="6"/>
        <v>Sun</v>
      </c>
      <c r="C24" s="21">
        <f t="shared" si="0"/>
        <v>44487</v>
      </c>
      <c r="D24" s="20" t="s">
        <v>68</v>
      </c>
      <c r="E24" s="23"/>
      <c r="F24" s="29"/>
      <c r="G24" s="24"/>
      <c r="H24" s="24"/>
      <c r="I24" s="24"/>
      <c r="J24" s="24"/>
      <c r="K24" s="8"/>
    </row>
    <row r="25" spans="1:11" x14ac:dyDescent="0.15">
      <c r="A25" s="7"/>
      <c r="B25" s="17" t="str">
        <f t="shared" si="6"/>
        <v>Mon</v>
      </c>
      <c r="C25" s="21">
        <f t="shared" si="0"/>
        <v>44488</v>
      </c>
      <c r="D25" s="20" t="str">
        <f t="array" ref="D25">IF(OR(EXACT(C25,Vorgabe!$D$2:'Vorgabe'!$D$51)),"Feiertag",IF(B25="Sa","Wochenende",IF(B25="So","Wochenende","")))</f>
        <v/>
      </c>
      <c r="E25" s="23"/>
      <c r="F25" s="29"/>
      <c r="G25" s="24"/>
      <c r="H25" s="24">
        <f t="shared" ref="H25:H29" si="9">IF(E25="",0,IF(G25&gt;E25,G25-E25-F25,1+G25-E25-F25))</f>
        <v>0</v>
      </c>
      <c r="I25" s="24">
        <f>IF(D25="Fehlzeit",Vorgabe!$B$3,IF(D25="",Vorgabe!$B$3,))</f>
        <v>0.33333333333333331</v>
      </c>
      <c r="J25" s="24">
        <f t="shared" ref="J25:J29" si="10">IF(D25="Fehlzeit",H25-I25,IF(E25="",0,IF(H25&lt;&gt;0,H25-I25,)))</f>
        <v>0</v>
      </c>
      <c r="K25" s="32"/>
    </row>
    <row r="26" spans="1:11" x14ac:dyDescent="0.15">
      <c r="A26" s="7"/>
      <c r="B26" s="17" t="str">
        <f t="shared" si="6"/>
        <v>Tue</v>
      </c>
      <c r="C26" s="21">
        <f t="shared" si="0"/>
        <v>44489</v>
      </c>
      <c r="D26" s="20"/>
      <c r="E26" s="23"/>
      <c r="F26" s="29"/>
      <c r="G26" s="24"/>
      <c r="H26" s="24">
        <f t="shared" si="9"/>
        <v>0</v>
      </c>
      <c r="I26" s="24">
        <f>IF(D26="Fehlzeit",Vorgabe!$B$3,IF(D26="",Vorgabe!$B$3,))</f>
        <v>0.33333333333333331</v>
      </c>
      <c r="J26" s="24">
        <f t="shared" si="10"/>
        <v>0</v>
      </c>
      <c r="K26" s="32"/>
    </row>
    <row r="27" spans="1:11" x14ac:dyDescent="0.15">
      <c r="A27" s="7"/>
      <c r="B27" s="17" t="str">
        <f t="shared" si="6"/>
        <v>Wed</v>
      </c>
      <c r="C27" s="21">
        <f t="shared" si="0"/>
        <v>44490</v>
      </c>
      <c r="D27" s="20"/>
      <c r="E27" s="23"/>
      <c r="F27" s="29"/>
      <c r="G27" s="24"/>
      <c r="H27" s="24">
        <f t="shared" si="9"/>
        <v>0</v>
      </c>
      <c r="I27" s="24">
        <f>IF(D27="Fehlzeit",Vorgabe!$B$3,IF(D27="",Vorgabe!$B$3,))</f>
        <v>0.33333333333333331</v>
      </c>
      <c r="J27" s="24">
        <f t="shared" si="10"/>
        <v>0</v>
      </c>
      <c r="K27" s="32"/>
    </row>
    <row r="28" spans="1:11" x14ac:dyDescent="0.15">
      <c r="A28" s="7"/>
      <c r="B28" s="17" t="str">
        <f t="shared" si="6"/>
        <v>Thu</v>
      </c>
      <c r="C28" s="21">
        <f t="shared" si="0"/>
        <v>44491</v>
      </c>
      <c r="D28" s="20"/>
      <c r="E28" s="23"/>
      <c r="F28" s="29"/>
      <c r="G28" s="24"/>
      <c r="H28" s="24">
        <f t="shared" si="9"/>
        <v>0</v>
      </c>
      <c r="I28" s="24">
        <f>IF(D28="Fehlzeit",Vorgabe!$B$3,IF(D28="",Vorgabe!$B$3,))</f>
        <v>0.33333333333333331</v>
      </c>
      <c r="J28" s="24">
        <f t="shared" si="10"/>
        <v>0</v>
      </c>
      <c r="K28" s="32"/>
    </row>
    <row r="29" spans="1:11" x14ac:dyDescent="0.15">
      <c r="A29" s="7"/>
      <c r="B29" s="17" t="str">
        <f t="shared" si="6"/>
        <v>Fri</v>
      </c>
      <c r="C29" s="21">
        <f t="shared" si="0"/>
        <v>44492</v>
      </c>
      <c r="D29" s="21"/>
      <c r="E29" s="23"/>
      <c r="F29" s="29"/>
      <c r="G29" s="24"/>
      <c r="H29" s="24">
        <f t="shared" si="9"/>
        <v>0</v>
      </c>
      <c r="I29" s="24">
        <f>IF(D29="Fehlzeit",Vorgabe!$B$3,IF(D29="",Vorgabe!$B$3,))</f>
        <v>0.33333333333333331</v>
      </c>
      <c r="J29" s="24">
        <f t="shared" si="10"/>
        <v>0</v>
      </c>
      <c r="K29" s="32"/>
    </row>
    <row r="30" spans="1:11" x14ac:dyDescent="0.15">
      <c r="A30" s="7"/>
      <c r="B30" s="17" t="str">
        <f t="shared" si="6"/>
        <v>Sat</v>
      </c>
      <c r="C30" s="21">
        <f t="shared" si="0"/>
        <v>44493</v>
      </c>
      <c r="D30" s="20" t="s">
        <v>68</v>
      </c>
      <c r="E30" s="23"/>
      <c r="F30" s="29"/>
      <c r="G30" s="24"/>
      <c r="H30" s="24"/>
      <c r="I30" s="24"/>
      <c r="J30" s="24"/>
      <c r="K30" s="8"/>
    </row>
    <row r="31" spans="1:11" x14ac:dyDescent="0.15">
      <c r="A31" s="7"/>
      <c r="B31" s="17" t="str">
        <f t="shared" si="6"/>
        <v>Sun</v>
      </c>
      <c r="C31" s="21">
        <f t="shared" si="0"/>
        <v>44494</v>
      </c>
      <c r="D31" s="20" t="s">
        <v>68</v>
      </c>
      <c r="E31" s="23"/>
      <c r="F31" s="29"/>
      <c r="G31" s="24"/>
      <c r="H31" s="24"/>
      <c r="I31" s="24"/>
      <c r="J31" s="24"/>
      <c r="K31" s="8"/>
    </row>
    <row r="32" spans="1:11" x14ac:dyDescent="0.15">
      <c r="A32" s="7"/>
      <c r="B32" s="17" t="str">
        <f t="shared" si="6"/>
        <v>Mon</v>
      </c>
      <c r="C32" s="21">
        <f t="shared" si="0"/>
        <v>44495</v>
      </c>
      <c r="D32" s="20" t="str">
        <f t="array" ref="D32">IF(OR(EXACT(C32,Vorgabe!$D$2:'Vorgabe'!$D$51)),"Feiertag",IF(B32="Sa","Wochenende",IF(B32="So","Wochenende","")))</f>
        <v/>
      </c>
      <c r="E32" s="23"/>
      <c r="F32" s="29"/>
      <c r="G32" s="24"/>
      <c r="H32" s="24">
        <f t="shared" ref="H32:H35" si="11">IF(E32="",0,IF(G32&gt;E32,G32-E32-F32,1+G32-E32-F32))</f>
        <v>0</v>
      </c>
      <c r="I32" s="24">
        <f>IF(D32="Fehlzeit",Vorgabe!$B$3,IF(D32="",Vorgabe!$B$3,))</f>
        <v>0.33333333333333331</v>
      </c>
      <c r="J32" s="24">
        <f t="shared" ref="J32:J35" si="12">IF(D32="Fehlzeit",H32-I32,IF(E32="",0,IF(H32&lt;&gt;0,H32-I32,)))</f>
        <v>0</v>
      </c>
      <c r="K32" s="32"/>
    </row>
    <row r="33" spans="1:11" x14ac:dyDescent="0.15">
      <c r="A33" s="7"/>
      <c r="B33" s="17" t="str">
        <f t="shared" si="6"/>
        <v>Tue</v>
      </c>
      <c r="C33" s="21">
        <f t="shared" si="0"/>
        <v>44496</v>
      </c>
      <c r="D33" s="20"/>
      <c r="E33" s="23"/>
      <c r="F33" s="29"/>
      <c r="G33" s="24"/>
      <c r="H33" s="24">
        <f t="shared" si="11"/>
        <v>0</v>
      </c>
      <c r="I33" s="24">
        <f>IF(D33="Fehlzeit",Vorgabe!$B$3,IF(D33="",Vorgabe!$B$3,))</f>
        <v>0.33333333333333331</v>
      </c>
      <c r="J33" s="24">
        <f t="shared" si="12"/>
        <v>0</v>
      </c>
      <c r="K33" s="32"/>
    </row>
    <row r="34" spans="1:11" x14ac:dyDescent="0.15">
      <c r="A34" s="7"/>
      <c r="B34" s="17" t="str">
        <f t="shared" si="6"/>
        <v>Wed</v>
      </c>
      <c r="C34" s="21">
        <f t="shared" si="0"/>
        <v>44497</v>
      </c>
      <c r="D34" s="20"/>
      <c r="E34" s="23"/>
      <c r="F34" s="29"/>
      <c r="G34" s="24"/>
      <c r="H34" s="24">
        <f t="shared" si="11"/>
        <v>0</v>
      </c>
      <c r="I34" s="24">
        <f>IF(D34="Fehlzeit",Vorgabe!$B$3,IF(D34="",Vorgabe!$B$3,))</f>
        <v>0.33333333333333331</v>
      </c>
      <c r="J34" s="24">
        <f t="shared" si="12"/>
        <v>0</v>
      </c>
      <c r="K34" s="32"/>
    </row>
    <row r="35" spans="1:11" x14ac:dyDescent="0.15">
      <c r="A35" s="7"/>
      <c r="B35" s="17" t="str">
        <f t="shared" si="6"/>
        <v>Thu</v>
      </c>
      <c r="C35" s="21">
        <f t="shared" si="0"/>
        <v>44498</v>
      </c>
      <c r="D35" s="20"/>
      <c r="E35" s="23"/>
      <c r="F35" s="29"/>
      <c r="G35" s="24"/>
      <c r="H35" s="24">
        <f t="shared" si="11"/>
        <v>0</v>
      </c>
      <c r="I35" s="24">
        <f>IF(D35="Fehlzeit",Vorgabe!$B$3,IF(D35="",Vorgabe!$B$3,))</f>
        <v>0.33333333333333331</v>
      </c>
      <c r="J35" s="24">
        <f t="shared" si="12"/>
        <v>0</v>
      </c>
      <c r="K35" s="32"/>
    </row>
    <row r="36" spans="1:11" ht="14" thickBot="1" x14ac:dyDescent="0.2">
      <c r="A36" s="7"/>
      <c r="B36" s="17" t="str">
        <f t="shared" si="6"/>
        <v>Fri</v>
      </c>
      <c r="C36" s="81">
        <v>44499</v>
      </c>
      <c r="D36" s="20" t="s">
        <v>67</v>
      </c>
      <c r="E36" s="25"/>
      <c r="F36" s="48"/>
      <c r="G36" s="25"/>
      <c r="H36" s="24"/>
      <c r="I36" s="24"/>
      <c r="J36" s="24"/>
      <c r="K36" s="8"/>
    </row>
    <row r="37" spans="1:11" ht="14" thickTop="1" x14ac:dyDescent="0.15">
      <c r="A37" s="7"/>
      <c r="B37" s="2"/>
      <c r="C37" s="2"/>
      <c r="D37" s="2"/>
      <c r="E37" s="41"/>
      <c r="F37" s="3"/>
      <c r="G37" s="41"/>
      <c r="H37" s="2"/>
      <c r="I37" s="2"/>
      <c r="J37" s="2"/>
      <c r="K37" s="8"/>
    </row>
    <row r="38" spans="1:11" ht="14" thickBot="1" x14ac:dyDescent="0.2">
      <c r="A38" s="9"/>
      <c r="B38" s="10"/>
      <c r="C38" s="10"/>
      <c r="D38" s="10"/>
      <c r="E38" s="44"/>
      <c r="F38" s="12"/>
      <c r="G38" s="44"/>
      <c r="H38" s="10"/>
      <c r="I38" s="10"/>
      <c r="J38" s="10"/>
      <c r="K38" s="11"/>
    </row>
    <row r="39" spans="1:11" ht="14" thickTop="1" x14ac:dyDescent="0.15"/>
  </sheetData>
  <mergeCells count="4">
    <mergeCell ref="H1:I1"/>
    <mergeCell ref="H2:I2"/>
    <mergeCell ref="H3:I3"/>
    <mergeCell ref="A1:D1"/>
  </mergeCells>
  <conditionalFormatting sqref="B36">
    <cfRule type="expression" dxfId="90" priority="5" stopIfTrue="1">
      <formula>OR($D36="Krank",$D36="Fehlzeit")</formula>
    </cfRule>
    <cfRule type="expression" dxfId="89" priority="6" stopIfTrue="1">
      <formula>OR($D36="Wochenende",$D36="Feiertag")</formula>
    </cfRule>
  </conditionalFormatting>
  <conditionalFormatting sqref="B18:D35">
    <cfRule type="expression" dxfId="88" priority="49" stopIfTrue="1">
      <formula>OR($D18="Krank",$D18="Fehlzeit")</formula>
    </cfRule>
    <cfRule type="expression" dxfId="87" priority="50" stopIfTrue="1">
      <formula>OR($D18="Wochenende",$D18="Feiertag")</formula>
    </cfRule>
  </conditionalFormatting>
  <conditionalFormatting sqref="B6:J17">
    <cfRule type="expression" dxfId="86" priority="3" stopIfTrue="1">
      <formula>OR($D6="Krank",$D6="Fehlzeit")</formula>
    </cfRule>
    <cfRule type="expression" dxfId="85" priority="4" stopIfTrue="1">
      <formula>OR($D6="Wochenende",$D6="Feiertag")</formula>
    </cfRule>
  </conditionalFormatting>
  <conditionalFormatting sqref="D36">
    <cfRule type="expression" dxfId="84" priority="2" stopIfTrue="1">
      <formula>OR($D36="Wochenende",$D36="Feiertag")</formula>
    </cfRule>
    <cfRule type="expression" dxfId="83" priority="1" stopIfTrue="1">
      <formula>OR($D36="Krank",$D36="Fehlzeit")</formula>
    </cfRule>
  </conditionalFormatting>
  <conditionalFormatting sqref="E29:E32">
    <cfRule type="expression" dxfId="82" priority="134" stopIfTrue="1">
      <formula>OR($D29="Wochenende",$D29="Feiertag")</formula>
    </cfRule>
    <cfRule type="expression" dxfId="81" priority="133" stopIfTrue="1">
      <formula>OR($D29="Krank",$D29="Fehlzeit")</formula>
    </cfRule>
  </conditionalFormatting>
  <conditionalFormatting sqref="E18:G28">
    <cfRule type="expression" dxfId="80" priority="67" stopIfTrue="1">
      <formula>OR($D18="Krank",$D18="Fehlzeit")</formula>
    </cfRule>
    <cfRule type="expression" dxfId="79" priority="68" stopIfTrue="1">
      <formula>OR($D18="Wochenende",$D18="Feiertag")</formula>
    </cfRule>
  </conditionalFormatting>
  <conditionalFormatting sqref="E33:G36">
    <cfRule type="expression" dxfId="78" priority="65" stopIfTrue="1">
      <formula>OR($D33="Krank",$D33="Fehlzeit")</formula>
    </cfRule>
    <cfRule type="expression" dxfId="77" priority="66" stopIfTrue="1">
      <formula>OR($D33="Wochenende",$D33="Feiertag")</formula>
    </cfRule>
  </conditionalFormatting>
  <conditionalFormatting sqref="F29:G30">
    <cfRule type="expression" dxfId="76" priority="131" stopIfTrue="1">
      <formula>OR($D29="Krank",$D29="Fehlzeit")</formula>
    </cfRule>
    <cfRule type="expression" dxfId="75" priority="132" stopIfTrue="1">
      <formula>OR($D29="Wochenende",$D29="Feiertag")</formula>
    </cfRule>
  </conditionalFormatting>
  <conditionalFormatting sqref="F31:I31 F32:G32">
    <cfRule type="expression" dxfId="74" priority="75" stopIfTrue="1">
      <formula>OR($D31="Krank",$D31="Fehlzeit")</formula>
    </cfRule>
    <cfRule type="expression" dxfId="73" priority="76" stopIfTrue="1">
      <formula>OR($D31="Wochenende",$D31="Feiertag")</formula>
    </cfRule>
  </conditionalFormatting>
  <conditionalFormatting sqref="H30:I30">
    <cfRule type="expression" dxfId="72" priority="91" stopIfTrue="1">
      <formula>OR($D30="Krank",$D30="Fehlzeit")</formula>
    </cfRule>
    <cfRule type="expression" dxfId="71" priority="92" stopIfTrue="1">
      <formula>OR($D30="Wochenende",$D30="Feiertag")</formula>
    </cfRule>
  </conditionalFormatting>
  <conditionalFormatting sqref="H18:J29">
    <cfRule type="expression" dxfId="70" priority="20" stopIfTrue="1">
      <formula>OR($D18="Wochenende",$D18="Feiertag")</formula>
    </cfRule>
    <cfRule type="expression" dxfId="69" priority="19" stopIfTrue="1">
      <formula>OR($D18="Krank",$D18="Fehlzeit")</formula>
    </cfRule>
  </conditionalFormatting>
  <conditionalFormatting sqref="H32:J36">
    <cfRule type="expression" dxfId="68" priority="10" stopIfTrue="1">
      <formula>OR($D32="Wochenende",$D32="Feiertag")</formula>
    </cfRule>
    <cfRule type="expression" dxfId="67" priority="9" stopIfTrue="1">
      <formula>OR($D32="Krank",$D32="Fehlzeit")</formula>
    </cfRule>
  </conditionalFormatting>
  <conditionalFormatting sqref="J30:J31">
    <cfRule type="expression" dxfId="66" priority="83" stopIfTrue="1">
      <formula>OR($D30="Krank",$D30="Fehlzeit")</formula>
    </cfRule>
    <cfRule type="expression" dxfId="65" priority="84" stopIfTrue="1">
      <formula>OR($D30="Wochenende",$D30="Feiertag")</formula>
    </cfRule>
  </conditionalFormatting>
  <pageMargins left="0.76" right="0.25" top="0.37" bottom="0.25" header="0.3" footer="0.3"/>
  <pageSetup paperSize="9" orientation="landscape" verticalDpi="4294967293"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39"/>
  <sheetViews>
    <sheetView topLeftCell="A2" workbookViewId="0">
      <selection activeCell="H8" sqref="H8:J12"/>
    </sheetView>
  </sheetViews>
  <sheetFormatPr baseColWidth="10" defaultColWidth="11.5" defaultRowHeight="13" x14ac:dyDescent="0.15"/>
  <cols>
    <col min="2" max="2" width="5.5" bestFit="1" customWidth="1"/>
    <col min="3" max="3" width="11.33203125" bestFit="1" customWidth="1"/>
    <col min="4" max="4" width="14.5" customWidth="1"/>
    <col min="5" max="5" width="17.33203125" style="45" customWidth="1"/>
    <col min="6" max="6" width="11.5" style="1" bestFit="1" customWidth="1"/>
    <col min="7" max="7" width="11.1640625" style="45" customWidth="1"/>
    <col min="8" max="8" width="15" customWidth="1"/>
    <col min="9" max="9" width="12.6640625" customWidth="1"/>
    <col min="10" max="10" width="11.5" bestFit="1" customWidth="1"/>
  </cols>
  <sheetData>
    <row r="1" spans="1:11" ht="22" customHeight="1" thickTop="1" x14ac:dyDescent="0.25">
      <c r="A1" s="85" t="s">
        <v>53</v>
      </c>
      <c r="B1" s="86"/>
      <c r="C1" s="86"/>
      <c r="D1" s="86"/>
      <c r="E1" s="40">
        <f>DATE(F1,G1,1)</f>
        <v>44500</v>
      </c>
      <c r="F1" s="30">
        <f>Vorgabe!B2</f>
        <v>2025</v>
      </c>
      <c r="G1" s="46">
        <v>11</v>
      </c>
      <c r="H1" s="87" t="s">
        <v>54</v>
      </c>
      <c r="I1" s="87"/>
      <c r="J1" s="16">
        <f>SUM(H6:H35)</f>
        <v>0</v>
      </c>
      <c r="K1" s="6"/>
    </row>
    <row r="2" spans="1:11" ht="22" customHeight="1" x14ac:dyDescent="0.15">
      <c r="A2" s="7"/>
      <c r="B2" s="2"/>
      <c r="C2" s="2"/>
      <c r="D2" s="2"/>
      <c r="E2" s="41"/>
      <c r="F2" s="3"/>
      <c r="G2" s="41"/>
      <c r="H2" s="88" t="s">
        <v>55</v>
      </c>
      <c r="I2" s="88"/>
      <c r="J2" s="14">
        <f>SUM(J6:J36)</f>
        <v>0</v>
      </c>
      <c r="K2" s="8"/>
    </row>
    <row r="3" spans="1:11" ht="22" customHeight="1" x14ac:dyDescent="0.15">
      <c r="A3" s="7"/>
      <c r="B3" s="2"/>
      <c r="C3" s="15" t="s">
        <v>56</v>
      </c>
      <c r="D3" s="13" t="e">
        <f ca="1">INDIRECT(TEXT(E1-1,"MMMM")&amp;"!J3")</f>
        <v>#REF!</v>
      </c>
      <c r="E3" s="41"/>
      <c r="F3" s="3"/>
      <c r="G3" s="41"/>
      <c r="H3" s="88" t="s">
        <v>57</v>
      </c>
      <c r="I3" s="88"/>
      <c r="J3" s="14" t="e">
        <f ca="1">D3+SUM(J6:J36)</f>
        <v>#REF!</v>
      </c>
      <c r="K3" s="8"/>
    </row>
    <row r="4" spans="1:11" ht="14" thickBot="1" x14ac:dyDescent="0.2">
      <c r="A4" s="7"/>
      <c r="B4" s="2"/>
      <c r="C4" s="2"/>
      <c r="D4" s="2"/>
      <c r="E4" s="41"/>
      <c r="F4" s="3"/>
      <c r="G4" s="41"/>
      <c r="H4" s="2"/>
      <c r="I4" s="2"/>
      <c r="J4" s="2"/>
      <c r="K4" s="8"/>
    </row>
    <row r="5" spans="1:11" ht="25" customHeight="1" thickTop="1" thickBot="1" x14ac:dyDescent="0.2">
      <c r="A5" s="7"/>
      <c r="B5" s="34" t="s">
        <v>58</v>
      </c>
      <c r="C5" s="34" t="s">
        <v>59</v>
      </c>
      <c r="D5" s="34" t="s">
        <v>60</v>
      </c>
      <c r="E5" s="42" t="s">
        <v>61</v>
      </c>
      <c r="F5" s="34" t="s">
        <v>62</v>
      </c>
      <c r="G5" s="42" t="s">
        <v>63</v>
      </c>
      <c r="H5" s="34" t="s">
        <v>64</v>
      </c>
      <c r="I5" s="34" t="s">
        <v>65</v>
      </c>
      <c r="J5" s="34" t="s">
        <v>66</v>
      </c>
      <c r="K5" s="8"/>
    </row>
    <row r="6" spans="1:11" s="33" customFormat="1" ht="13.5" customHeight="1" thickTop="1" x14ac:dyDescent="0.15">
      <c r="A6" s="31"/>
      <c r="B6" s="35" t="str">
        <f>TEXT(C6,"TTT")</f>
        <v>Sat</v>
      </c>
      <c r="C6" s="36">
        <f t="shared" ref="C6:C35" si="0">DATE($F$1,$G$1,ROW()-5)</f>
        <v>44500</v>
      </c>
      <c r="D6" s="20" t="s">
        <v>68</v>
      </c>
      <c r="E6" s="23"/>
      <c r="F6" s="29"/>
      <c r="G6" s="24"/>
      <c r="H6" s="24"/>
      <c r="I6" s="24"/>
      <c r="J6" s="24"/>
      <c r="K6" s="8"/>
    </row>
    <row r="7" spans="1:11" x14ac:dyDescent="0.15">
      <c r="A7" s="7"/>
      <c r="B7" s="26" t="str">
        <f t="shared" ref="B7:B10" si="1">TEXT(C7,"TTT")</f>
        <v>Sun</v>
      </c>
      <c r="C7" s="27">
        <f t="shared" si="0"/>
        <v>44501</v>
      </c>
      <c r="D7" s="20" t="s">
        <v>68</v>
      </c>
      <c r="E7" s="23"/>
      <c r="F7" s="29"/>
      <c r="G7" s="24"/>
      <c r="H7" s="24"/>
      <c r="I7" s="24"/>
      <c r="J7" s="24"/>
      <c r="K7" s="8"/>
    </row>
    <row r="8" spans="1:11" x14ac:dyDescent="0.15">
      <c r="A8" s="7"/>
      <c r="B8" s="17" t="str">
        <f t="shared" si="1"/>
        <v>Mon</v>
      </c>
      <c r="C8" s="21">
        <f t="shared" si="0"/>
        <v>44502</v>
      </c>
      <c r="D8" s="20" t="str">
        <f t="array" ref="D8">IF(OR(EXACT(C8,Vorgabe!$D$2:'Vorgabe'!$D$51)),"Feiertag",IF(B8="Sa","Wochenende",IF(B8="So","Wochenende","")))</f>
        <v/>
      </c>
      <c r="E8" s="23"/>
      <c r="F8" s="29"/>
      <c r="G8" s="24"/>
      <c r="H8" s="24">
        <f t="shared" ref="H8:H12" si="2">IF(E8="",0,IF(G8&gt;E8,G8-E8-F8,1+G8-E8-F8))</f>
        <v>0</v>
      </c>
      <c r="I8" s="24">
        <f>IF(D8="Fehlzeit",Vorgabe!$B$3,IF(D8="",Vorgabe!$B$3,))</f>
        <v>0.33333333333333331</v>
      </c>
      <c r="J8" s="24">
        <f t="shared" ref="J8:J12" si="3">IF(D8="Fehlzeit",H8-I8,IF(E8="",0,IF(H8&lt;&gt;0,H8-I8,)))</f>
        <v>0</v>
      </c>
      <c r="K8" s="32"/>
    </row>
    <row r="9" spans="1:11" x14ac:dyDescent="0.15">
      <c r="A9" s="7"/>
      <c r="B9" s="17" t="str">
        <f t="shared" si="1"/>
        <v>Tue</v>
      </c>
      <c r="C9" s="21">
        <f t="shared" si="0"/>
        <v>44503</v>
      </c>
      <c r="D9" s="20" t="str">
        <f t="array" ref="D9">IF(OR(EXACT(C9,Vorgabe!$D$2:'Vorgabe'!$D$51)),"Feiertag",IF(B9="Sa","Wochenende",IF(B9="So","Wochenende","")))</f>
        <v/>
      </c>
      <c r="E9" s="23"/>
      <c r="F9" s="29"/>
      <c r="G9" s="24"/>
      <c r="H9" s="24">
        <f t="shared" si="2"/>
        <v>0</v>
      </c>
      <c r="I9" s="24">
        <f>IF(D9="Fehlzeit",Vorgabe!$B$3,IF(D9="",Vorgabe!$B$3,))</f>
        <v>0.33333333333333331</v>
      </c>
      <c r="J9" s="24">
        <f t="shared" si="3"/>
        <v>0</v>
      </c>
      <c r="K9" s="8"/>
    </row>
    <row r="10" spans="1:11" x14ac:dyDescent="0.15">
      <c r="A10" s="7"/>
      <c r="B10" s="17" t="str">
        <f t="shared" si="1"/>
        <v>Wed</v>
      </c>
      <c r="C10" s="21">
        <f t="shared" si="0"/>
        <v>44504</v>
      </c>
      <c r="D10" s="20" t="str">
        <f t="array" ref="D10">IF(OR(EXACT(C10,Vorgabe!$D$2:'Vorgabe'!$D$51)),"Feiertag",IF(B10="Sa","Wochenende",IF(B10="So","Wochenende","")))</f>
        <v/>
      </c>
      <c r="E10" s="23"/>
      <c r="F10" s="29"/>
      <c r="G10" s="24"/>
      <c r="H10" s="24">
        <f t="shared" si="2"/>
        <v>0</v>
      </c>
      <c r="I10" s="24">
        <f>IF(D10="Fehlzeit",Vorgabe!$B$3,IF(D10="",Vorgabe!$B$3,))</f>
        <v>0.33333333333333331</v>
      </c>
      <c r="J10" s="24">
        <f t="shared" si="3"/>
        <v>0</v>
      </c>
      <c r="K10" s="8"/>
    </row>
    <row r="11" spans="1:11" x14ac:dyDescent="0.15">
      <c r="A11" s="7"/>
      <c r="B11" s="17" t="str">
        <f>TEXT(C11,"TTT")</f>
        <v>Thu</v>
      </c>
      <c r="C11" s="21">
        <f t="shared" si="0"/>
        <v>44505</v>
      </c>
      <c r="D11" s="20"/>
      <c r="E11" s="23"/>
      <c r="F11" s="29"/>
      <c r="G11" s="24"/>
      <c r="H11" s="24">
        <f t="shared" si="2"/>
        <v>0</v>
      </c>
      <c r="I11" s="24">
        <f>IF(D11="Fehlzeit",Vorgabe!$B$3,IF(D11="",Vorgabe!$B$3,))</f>
        <v>0.33333333333333331</v>
      </c>
      <c r="J11" s="24">
        <f t="shared" si="3"/>
        <v>0</v>
      </c>
      <c r="K11" s="32"/>
    </row>
    <row r="12" spans="1:11" x14ac:dyDescent="0.15">
      <c r="A12" s="7"/>
      <c r="B12" s="17" t="str">
        <f>TEXT(C12,"TTT")</f>
        <v>Fri</v>
      </c>
      <c r="C12" s="21">
        <f t="shared" si="0"/>
        <v>44506</v>
      </c>
      <c r="D12" s="20" t="str">
        <f t="array" ref="D12">IF(OR(EXACT(C12,Vorgabe!$D$2:'Vorgabe'!$D$51)),"Feiertag",IF(B12="Sa","Wochenende",IF(B12="So","Wochenende","")))</f>
        <v/>
      </c>
      <c r="E12" s="23"/>
      <c r="F12" s="29"/>
      <c r="G12" s="24"/>
      <c r="H12" s="24">
        <f t="shared" si="2"/>
        <v>0</v>
      </c>
      <c r="I12" s="24">
        <f>IF(D12="Fehlzeit",Vorgabe!$B$3,IF(D12="",Vorgabe!$B$3,))</f>
        <v>0.33333333333333331</v>
      </c>
      <c r="J12" s="24">
        <f t="shared" si="3"/>
        <v>0</v>
      </c>
      <c r="K12" s="32"/>
    </row>
    <row r="13" spans="1:11" x14ac:dyDescent="0.15">
      <c r="A13" s="7"/>
      <c r="B13" s="17" t="str">
        <f t="shared" ref="B13:B35" si="4">TEXT(C13,"TTT")</f>
        <v>Sat</v>
      </c>
      <c r="C13" s="21">
        <f t="shared" si="0"/>
        <v>44507</v>
      </c>
      <c r="D13" s="20" t="s">
        <v>68</v>
      </c>
      <c r="E13" s="23"/>
      <c r="F13" s="29"/>
      <c r="G13" s="24"/>
      <c r="H13" s="24"/>
      <c r="I13" s="24"/>
      <c r="J13" s="24"/>
      <c r="K13" s="32"/>
    </row>
    <row r="14" spans="1:11" x14ac:dyDescent="0.15">
      <c r="A14" s="7"/>
      <c r="B14" s="17" t="str">
        <f t="shared" si="4"/>
        <v>Sun</v>
      </c>
      <c r="C14" s="21">
        <f t="shared" si="0"/>
        <v>44508</v>
      </c>
      <c r="D14" s="20" t="s">
        <v>68</v>
      </c>
      <c r="E14" s="23"/>
      <c r="F14" s="29"/>
      <c r="G14" s="24"/>
      <c r="H14" s="24"/>
      <c r="I14" s="24"/>
      <c r="J14" s="24"/>
      <c r="K14" s="32"/>
    </row>
    <row r="15" spans="1:11" x14ac:dyDescent="0.15">
      <c r="A15" s="7"/>
      <c r="B15" s="17" t="str">
        <f t="shared" si="4"/>
        <v>Mon</v>
      </c>
      <c r="C15" s="21">
        <f t="shared" si="0"/>
        <v>44509</v>
      </c>
      <c r="D15" s="20" t="str">
        <f t="array" ref="D15">IF(OR(EXACT(C15,Vorgabe!$D$2:'Vorgabe'!$D$51)),"Feiertag",IF(B15="Sa","Wochenende",IF(B15="So","Wochenende","")))</f>
        <v/>
      </c>
      <c r="E15" s="23"/>
      <c r="F15" s="29"/>
      <c r="G15" s="24"/>
      <c r="H15" s="24">
        <f t="shared" ref="H15:H19" si="5">IF(E15="",0,IF(G15&gt;E15,G15-E15-F15,1+G15-E15-F15))</f>
        <v>0</v>
      </c>
      <c r="I15" s="24">
        <f>IF(D15="Fehlzeit",Vorgabe!$B$3,IF(D15="",Vorgabe!$B$3,))</f>
        <v>0.33333333333333331</v>
      </c>
      <c r="J15" s="24">
        <f t="shared" ref="J15:J19" si="6">IF(D15="Fehlzeit",H15-I15,IF(E15="",0,IF(H15&lt;&gt;0,H15-I15,)))</f>
        <v>0</v>
      </c>
      <c r="K15" s="32"/>
    </row>
    <row r="16" spans="1:11" x14ac:dyDescent="0.15">
      <c r="A16" s="7"/>
      <c r="B16" s="17" t="str">
        <f t="shared" si="4"/>
        <v>Tue</v>
      </c>
      <c r="C16" s="21">
        <f t="shared" si="0"/>
        <v>44510</v>
      </c>
      <c r="D16" s="58"/>
      <c r="E16" s="23"/>
      <c r="F16" s="29"/>
      <c r="G16" s="24"/>
      <c r="H16" s="24">
        <f t="shared" si="5"/>
        <v>0</v>
      </c>
      <c r="I16" s="24">
        <f>IF(D16="Fehlzeit",Vorgabe!$B$3,IF(D16="",Vorgabe!$B$3,))</f>
        <v>0.33333333333333331</v>
      </c>
      <c r="J16" s="24">
        <f t="shared" si="6"/>
        <v>0</v>
      </c>
      <c r="K16" s="8"/>
    </row>
    <row r="17" spans="1:11" x14ac:dyDescent="0.15">
      <c r="A17" s="7"/>
      <c r="B17" s="17" t="str">
        <f t="shared" si="4"/>
        <v>Wed</v>
      </c>
      <c r="C17" s="21">
        <f t="shared" si="0"/>
        <v>44511</v>
      </c>
      <c r="D17" s="58"/>
      <c r="E17" s="23"/>
      <c r="F17" s="29"/>
      <c r="G17" s="24"/>
      <c r="H17" s="24">
        <f t="shared" si="5"/>
        <v>0</v>
      </c>
      <c r="I17" s="24">
        <f>IF(D17="Fehlzeit",Vorgabe!$B$3,IF(D17="",Vorgabe!$B$3,))</f>
        <v>0.33333333333333331</v>
      </c>
      <c r="J17" s="24">
        <f t="shared" si="6"/>
        <v>0</v>
      </c>
      <c r="K17" s="8"/>
    </row>
    <row r="18" spans="1:11" x14ac:dyDescent="0.15">
      <c r="A18" s="7"/>
      <c r="B18" s="17" t="str">
        <f t="shared" si="4"/>
        <v>Thu</v>
      </c>
      <c r="C18" s="21">
        <f t="shared" si="0"/>
        <v>44512</v>
      </c>
      <c r="D18" s="58"/>
      <c r="E18" s="23"/>
      <c r="F18" s="29"/>
      <c r="G18" s="24"/>
      <c r="H18" s="24">
        <f t="shared" si="5"/>
        <v>0</v>
      </c>
      <c r="I18" s="24">
        <f>IF(D18="Fehlzeit",Vorgabe!$B$3,IF(D18="",Vorgabe!$B$3,))</f>
        <v>0.33333333333333331</v>
      </c>
      <c r="J18" s="24">
        <f t="shared" si="6"/>
        <v>0</v>
      </c>
      <c r="K18" s="32"/>
    </row>
    <row r="19" spans="1:11" x14ac:dyDescent="0.15">
      <c r="A19" s="7"/>
      <c r="B19" s="17" t="str">
        <f t="shared" si="4"/>
        <v>Fri</v>
      </c>
      <c r="C19" s="21">
        <f t="shared" si="0"/>
        <v>44513</v>
      </c>
      <c r="D19" s="58"/>
      <c r="E19" s="23"/>
      <c r="F19" s="29"/>
      <c r="G19" s="24"/>
      <c r="H19" s="24">
        <f t="shared" si="5"/>
        <v>0</v>
      </c>
      <c r="I19" s="24">
        <f>IF(D19="Fehlzeit",Vorgabe!$B$3,IF(D19="",Vorgabe!$B$3,))</f>
        <v>0.33333333333333331</v>
      </c>
      <c r="J19" s="24">
        <f t="shared" si="6"/>
        <v>0</v>
      </c>
      <c r="K19" s="32"/>
    </row>
    <row r="20" spans="1:11" x14ac:dyDescent="0.15">
      <c r="A20" s="7"/>
      <c r="B20" s="17" t="str">
        <f t="shared" si="4"/>
        <v>Sat</v>
      </c>
      <c r="C20" s="21">
        <f t="shared" si="0"/>
        <v>44514</v>
      </c>
      <c r="D20" s="20" t="s">
        <v>68</v>
      </c>
      <c r="E20" s="23"/>
      <c r="F20" s="29"/>
      <c r="G20" s="24"/>
      <c r="H20" s="24"/>
      <c r="I20" s="24"/>
      <c r="J20" s="24"/>
      <c r="K20" s="32"/>
    </row>
    <row r="21" spans="1:11" x14ac:dyDescent="0.15">
      <c r="A21" s="7"/>
      <c r="B21" s="17" t="str">
        <f t="shared" si="4"/>
        <v>Sun</v>
      </c>
      <c r="C21" s="21">
        <f t="shared" si="0"/>
        <v>44515</v>
      </c>
      <c r="D21" s="20" t="s">
        <v>68</v>
      </c>
      <c r="E21" s="23"/>
      <c r="F21" s="29"/>
      <c r="G21" s="24"/>
      <c r="H21" s="24"/>
      <c r="I21" s="24"/>
      <c r="J21" s="24"/>
      <c r="K21" s="32"/>
    </row>
    <row r="22" spans="1:11" x14ac:dyDescent="0.15">
      <c r="A22" s="7"/>
      <c r="B22" s="17" t="str">
        <f t="shared" si="4"/>
        <v>Mon</v>
      </c>
      <c r="C22" s="21">
        <f t="shared" si="0"/>
        <v>44516</v>
      </c>
      <c r="D22" s="20" t="str">
        <f t="array" ref="D22">IF(OR(EXACT(C22,Vorgabe!$D$2:'Vorgabe'!$D$51)),"Feiertag",IF(B22="Sa","Wochenende",IF(B22="So","Wochenende","")))</f>
        <v/>
      </c>
      <c r="E22" s="23"/>
      <c r="F22" s="29"/>
      <c r="G22" s="24"/>
      <c r="H22" s="24">
        <f t="shared" ref="H22:H26" si="7">IF(E22="",0,IF(G22&gt;E22,G22-E22-F22,1+G22-E22-F22))</f>
        <v>0</v>
      </c>
      <c r="I22" s="24">
        <f>IF(D22="Fehlzeit",Vorgabe!$B$3,IF(D22="",Vorgabe!$B$3,))</f>
        <v>0.33333333333333331</v>
      </c>
      <c r="J22" s="24">
        <f t="shared" ref="J22:J26" si="8">IF(D22="Fehlzeit",H22-I22,IF(E22="",0,IF(H22&lt;&gt;0,H22-I22,)))</f>
        <v>0</v>
      </c>
      <c r="K22" s="32"/>
    </row>
    <row r="23" spans="1:11" x14ac:dyDescent="0.15">
      <c r="A23" s="7"/>
      <c r="B23" s="17" t="str">
        <f t="shared" si="4"/>
        <v>Tue</v>
      </c>
      <c r="C23" s="21">
        <f t="shared" si="0"/>
        <v>44517</v>
      </c>
      <c r="D23" s="58"/>
      <c r="E23" s="23"/>
      <c r="F23" s="29"/>
      <c r="G23" s="24"/>
      <c r="H23" s="24">
        <f t="shared" si="7"/>
        <v>0</v>
      </c>
      <c r="I23" s="24">
        <f>IF(D23="Fehlzeit",Vorgabe!$B$3,IF(D23="",Vorgabe!$B$3,))</f>
        <v>0.33333333333333331</v>
      </c>
      <c r="J23" s="24">
        <f t="shared" si="8"/>
        <v>0</v>
      </c>
      <c r="K23" s="8"/>
    </row>
    <row r="24" spans="1:11" x14ac:dyDescent="0.15">
      <c r="A24" s="7"/>
      <c r="B24" s="17" t="str">
        <f t="shared" si="4"/>
        <v>Wed</v>
      </c>
      <c r="C24" s="21">
        <f t="shared" si="0"/>
        <v>44518</v>
      </c>
      <c r="D24" s="20"/>
      <c r="E24" s="23"/>
      <c r="F24" s="29"/>
      <c r="G24" s="24"/>
      <c r="H24" s="24">
        <f t="shared" si="7"/>
        <v>0</v>
      </c>
      <c r="I24" s="24">
        <f>IF(D24="Fehlzeit",Vorgabe!$B$3,IF(D24="",Vorgabe!$B$3,))</f>
        <v>0.33333333333333331</v>
      </c>
      <c r="J24" s="24">
        <f t="shared" si="8"/>
        <v>0</v>
      </c>
      <c r="K24" s="8"/>
    </row>
    <row r="25" spans="1:11" x14ac:dyDescent="0.15">
      <c r="A25" s="7"/>
      <c r="B25" s="17" t="str">
        <f t="shared" si="4"/>
        <v>Thu</v>
      </c>
      <c r="C25" s="21">
        <f t="shared" si="0"/>
        <v>44519</v>
      </c>
      <c r="D25" s="58"/>
      <c r="E25" s="23"/>
      <c r="F25" s="29"/>
      <c r="G25" s="24"/>
      <c r="H25" s="24">
        <f t="shared" si="7"/>
        <v>0</v>
      </c>
      <c r="I25" s="24">
        <f>IF(D25="Fehlzeit",Vorgabe!$B$3,IF(D25="",Vorgabe!$B$3,))</f>
        <v>0.33333333333333331</v>
      </c>
      <c r="J25" s="24">
        <f t="shared" si="8"/>
        <v>0</v>
      </c>
      <c r="K25" s="32"/>
    </row>
    <row r="26" spans="1:11" x14ac:dyDescent="0.15">
      <c r="A26" s="7"/>
      <c r="B26" s="17" t="str">
        <f t="shared" si="4"/>
        <v>Fri</v>
      </c>
      <c r="C26" s="21">
        <f t="shared" si="0"/>
        <v>44520</v>
      </c>
      <c r="D26" s="20"/>
      <c r="E26" s="23"/>
      <c r="F26" s="29"/>
      <c r="G26" s="24"/>
      <c r="H26" s="24">
        <f t="shared" si="7"/>
        <v>0</v>
      </c>
      <c r="I26" s="24">
        <f>IF(D26="Fehlzeit",Vorgabe!$B$3,IF(D26="",Vorgabe!$B$3,))</f>
        <v>0.33333333333333331</v>
      </c>
      <c r="J26" s="24">
        <f t="shared" si="8"/>
        <v>0</v>
      </c>
      <c r="K26" s="32"/>
    </row>
    <row r="27" spans="1:11" x14ac:dyDescent="0.15">
      <c r="A27" s="7"/>
      <c r="B27" s="17" t="str">
        <f t="shared" si="4"/>
        <v>Sat</v>
      </c>
      <c r="C27" s="21">
        <f t="shared" si="0"/>
        <v>44521</v>
      </c>
      <c r="D27" s="20" t="s">
        <v>68</v>
      </c>
      <c r="E27" s="23"/>
      <c r="F27" s="29"/>
      <c r="G27" s="24"/>
      <c r="H27" s="24"/>
      <c r="I27" s="24"/>
      <c r="J27" s="24"/>
      <c r="K27" s="32"/>
    </row>
    <row r="28" spans="1:11" x14ac:dyDescent="0.15">
      <c r="A28" s="7"/>
      <c r="B28" s="17" t="str">
        <f t="shared" si="4"/>
        <v>Sun</v>
      </c>
      <c r="C28" s="21">
        <f t="shared" si="0"/>
        <v>44522</v>
      </c>
      <c r="D28" s="20" t="s">
        <v>68</v>
      </c>
      <c r="E28" s="23"/>
      <c r="F28" s="29"/>
      <c r="G28" s="24"/>
      <c r="H28" s="24"/>
      <c r="I28" s="24"/>
      <c r="J28" s="24"/>
      <c r="K28" s="32"/>
    </row>
    <row r="29" spans="1:11" x14ac:dyDescent="0.15">
      <c r="A29" s="7"/>
      <c r="B29" s="17" t="str">
        <f t="shared" si="4"/>
        <v>Mon</v>
      </c>
      <c r="C29" s="21">
        <f t="shared" si="0"/>
        <v>44523</v>
      </c>
      <c r="D29" s="20" t="str">
        <f t="array" ref="D29">IF(OR(EXACT(C29,Vorgabe!$D$2:'Vorgabe'!$D$51)),"Feiertag",IF(B29="Sa","Wochenende",IF(B29="So","Wochenende","")))</f>
        <v/>
      </c>
      <c r="E29" s="23"/>
      <c r="F29" s="29"/>
      <c r="G29" s="24"/>
      <c r="H29" s="24">
        <f t="shared" ref="H29:H33" si="9">IF(E29="",0,IF(G29&gt;E29,G29-E29-F29,1+G29-E29-F29))</f>
        <v>0</v>
      </c>
      <c r="I29" s="24">
        <f>IF(D29="Fehlzeit",Vorgabe!$B$3,IF(D29="",Vorgabe!$B$3,))</f>
        <v>0.33333333333333331</v>
      </c>
      <c r="J29" s="24">
        <f t="shared" ref="J29:J33" si="10">IF(D29="Fehlzeit",H29-I29,IF(E29="",0,IF(H29&lt;&gt;0,H29-I29,)))</f>
        <v>0</v>
      </c>
      <c r="K29" s="32"/>
    </row>
    <row r="30" spans="1:11" x14ac:dyDescent="0.15">
      <c r="A30" s="7"/>
      <c r="B30" s="17" t="str">
        <f t="shared" si="4"/>
        <v>Tue</v>
      </c>
      <c r="C30" s="21">
        <f t="shared" si="0"/>
        <v>44524</v>
      </c>
      <c r="D30" s="20" t="str">
        <f t="array" ref="D30">IF(OR(EXACT(C30,Vorgabe!$D$2:'Vorgabe'!$D$51)),"Feiertag",IF(B30="Sa","Wochenende",IF(B30="So","Wochenende","")))</f>
        <v/>
      </c>
      <c r="E30" s="23"/>
      <c r="F30" s="29"/>
      <c r="G30" s="24"/>
      <c r="H30" s="24">
        <f t="shared" si="9"/>
        <v>0</v>
      </c>
      <c r="I30" s="24">
        <f>IF(D30="Fehlzeit",Vorgabe!$B$3,IF(D30="",Vorgabe!$B$3,))</f>
        <v>0.33333333333333331</v>
      </c>
      <c r="J30" s="24">
        <f t="shared" si="10"/>
        <v>0</v>
      </c>
      <c r="K30" s="8"/>
    </row>
    <row r="31" spans="1:11" x14ac:dyDescent="0.15">
      <c r="A31" s="7"/>
      <c r="B31" s="17" t="str">
        <f t="shared" si="4"/>
        <v>Wed</v>
      </c>
      <c r="C31" s="21">
        <f t="shared" si="0"/>
        <v>44525</v>
      </c>
      <c r="D31" s="20" t="str">
        <f t="array" ref="D31">IF(OR(EXACT(C31,Vorgabe!$D$2:'Vorgabe'!$D$51)),"Feiertag",IF(B31="Sa","Wochenende",IF(B31="So","Wochenende","")))</f>
        <v/>
      </c>
      <c r="E31" s="23"/>
      <c r="F31" s="29"/>
      <c r="G31" s="24"/>
      <c r="H31" s="24">
        <f t="shared" si="9"/>
        <v>0</v>
      </c>
      <c r="I31" s="24">
        <f>IF(D31="Fehlzeit",Vorgabe!$B$3,IF(D31="",Vorgabe!$B$3,))</f>
        <v>0.33333333333333331</v>
      </c>
      <c r="J31" s="24">
        <f t="shared" si="10"/>
        <v>0</v>
      </c>
      <c r="K31" s="8"/>
    </row>
    <row r="32" spans="1:11" x14ac:dyDescent="0.15">
      <c r="A32" s="7"/>
      <c r="B32" s="17" t="str">
        <f t="shared" si="4"/>
        <v>Thu</v>
      </c>
      <c r="C32" s="21">
        <f t="shared" si="0"/>
        <v>44526</v>
      </c>
      <c r="D32" s="21"/>
      <c r="E32" s="23"/>
      <c r="F32" s="29"/>
      <c r="G32" s="24"/>
      <c r="H32" s="24">
        <f t="shared" si="9"/>
        <v>0</v>
      </c>
      <c r="I32" s="24">
        <f>IF(D32="Fehlzeit",Vorgabe!$B$3,IF(D32="",Vorgabe!$B$3,))</f>
        <v>0.33333333333333331</v>
      </c>
      <c r="J32" s="24">
        <f t="shared" si="10"/>
        <v>0</v>
      </c>
      <c r="K32" s="32"/>
    </row>
    <row r="33" spans="1:11" x14ac:dyDescent="0.15">
      <c r="A33" s="7"/>
      <c r="B33" s="17" t="str">
        <f t="shared" si="4"/>
        <v>Fri</v>
      </c>
      <c r="C33" s="21">
        <f t="shared" si="0"/>
        <v>44527</v>
      </c>
      <c r="D33" s="20"/>
      <c r="E33" s="23"/>
      <c r="F33" s="29"/>
      <c r="G33" s="24"/>
      <c r="H33" s="24">
        <f t="shared" si="9"/>
        <v>0</v>
      </c>
      <c r="I33" s="24">
        <f>IF(D33="Fehlzeit",Vorgabe!$B$3,IF(D33="",Vorgabe!$B$3,))</f>
        <v>0.33333333333333331</v>
      </c>
      <c r="J33" s="24">
        <f t="shared" si="10"/>
        <v>0</v>
      </c>
      <c r="K33" s="32"/>
    </row>
    <row r="34" spans="1:11" x14ac:dyDescent="0.15">
      <c r="A34" s="7"/>
      <c r="B34" s="17" t="str">
        <f t="shared" si="4"/>
        <v>Sat</v>
      </c>
      <c r="C34" s="21">
        <f t="shared" si="0"/>
        <v>44528</v>
      </c>
      <c r="D34" s="20" t="s">
        <v>68</v>
      </c>
      <c r="E34" s="23"/>
      <c r="F34" s="29"/>
      <c r="G34" s="24"/>
      <c r="H34" s="24"/>
      <c r="I34" s="24"/>
      <c r="J34" s="24"/>
      <c r="K34" s="32"/>
    </row>
    <row r="35" spans="1:11" x14ac:dyDescent="0.15">
      <c r="A35" s="7"/>
      <c r="B35" s="17" t="str">
        <f t="shared" si="4"/>
        <v>Sun</v>
      </c>
      <c r="C35" s="21">
        <f t="shared" si="0"/>
        <v>44529</v>
      </c>
      <c r="D35" s="20" t="s">
        <v>68</v>
      </c>
      <c r="E35" s="23"/>
      <c r="F35" s="29"/>
      <c r="G35" s="24"/>
      <c r="H35" s="24"/>
      <c r="I35" s="24"/>
      <c r="J35" s="24"/>
      <c r="K35" s="32"/>
    </row>
    <row r="36" spans="1:11" ht="14" thickBot="1" x14ac:dyDescent="0.2">
      <c r="A36" s="7"/>
      <c r="B36" s="19"/>
      <c r="C36" s="22"/>
      <c r="D36" s="19"/>
      <c r="E36" s="25"/>
      <c r="F36" s="48"/>
      <c r="G36" s="25"/>
      <c r="H36" s="62"/>
      <c r="I36" s="62"/>
      <c r="J36" s="62"/>
      <c r="K36" s="8"/>
    </row>
    <row r="37" spans="1:11" ht="14" thickTop="1" x14ac:dyDescent="0.15">
      <c r="A37" s="7"/>
      <c r="B37" s="2"/>
      <c r="C37" s="2"/>
      <c r="D37" s="2"/>
      <c r="E37" s="41"/>
      <c r="F37" s="3"/>
      <c r="G37" s="41"/>
      <c r="H37" s="2"/>
      <c r="I37" s="2"/>
      <c r="J37" s="2"/>
      <c r="K37" s="8"/>
    </row>
    <row r="38" spans="1:11" ht="14" thickBot="1" x14ac:dyDescent="0.2">
      <c r="A38" s="9"/>
      <c r="B38" s="10"/>
      <c r="C38" s="10"/>
      <c r="D38" s="10"/>
      <c r="E38" s="44"/>
      <c r="F38" s="12"/>
      <c r="G38" s="44"/>
      <c r="H38" s="10"/>
      <c r="I38" s="10"/>
      <c r="J38" s="10"/>
      <c r="K38" s="11"/>
    </row>
    <row r="39" spans="1:11" ht="14" thickTop="1" x14ac:dyDescent="0.15"/>
  </sheetData>
  <mergeCells count="4">
    <mergeCell ref="H1:I1"/>
    <mergeCell ref="H2:I2"/>
    <mergeCell ref="H3:I3"/>
    <mergeCell ref="A1:D1"/>
  </mergeCells>
  <conditionalFormatting sqref="B13:D19">
    <cfRule type="expression" dxfId="64" priority="54" stopIfTrue="1">
      <formula>OR($D13="Wochenende",$D13="Feiertag")</formula>
    </cfRule>
  </conditionalFormatting>
  <conditionalFormatting sqref="B29:D35">
    <cfRule type="expression" dxfId="63" priority="41" stopIfTrue="1">
      <formula>OR($D29="Krank",$D29="Fehlzeit")</formula>
    </cfRule>
  </conditionalFormatting>
  <conditionalFormatting sqref="B34:D35">
    <cfRule type="expression" dxfId="62" priority="42" stopIfTrue="1">
      <formula>OR($D34="Wochenende",$D34="Feiertag")</formula>
    </cfRule>
  </conditionalFormatting>
  <conditionalFormatting sqref="B29:G33 E14:G19">
    <cfRule type="expression" dxfId="61" priority="62" stopIfTrue="1">
      <formula>OR($D14="Wochenende",$D14="Feiertag")</formula>
    </cfRule>
  </conditionalFormatting>
  <conditionalFormatting sqref="B6:J12">
    <cfRule type="expression" dxfId="60" priority="32" stopIfTrue="1">
      <formula>OR($D6="Wochenende",$D6="Feiertag")</formula>
    </cfRule>
  </conditionalFormatting>
  <conditionalFormatting sqref="B6:J28">
    <cfRule type="expression" dxfId="59" priority="11" stopIfTrue="1">
      <formula>OR($D6="Krank",$D6="Fehlzeit")</formula>
    </cfRule>
  </conditionalFormatting>
  <conditionalFormatting sqref="B20:J28">
    <cfRule type="expression" dxfId="58" priority="12" stopIfTrue="1">
      <formula>OR($D20="Wochenende",$D20="Feiertag")</formula>
    </cfRule>
  </conditionalFormatting>
  <conditionalFormatting sqref="E29:G36">
    <cfRule type="expression" dxfId="57" priority="61" stopIfTrue="1">
      <formula>OR($D29="Krank",$D29="Fehlzeit")</formula>
    </cfRule>
  </conditionalFormatting>
  <conditionalFormatting sqref="E34:G36">
    <cfRule type="expression" dxfId="56" priority="154" stopIfTrue="1">
      <formula>OR($D34="Wochenende",$D34="Feiertag")</formula>
    </cfRule>
  </conditionalFormatting>
  <conditionalFormatting sqref="E13:H13">
    <cfRule type="expression" dxfId="55" priority="74" stopIfTrue="1">
      <formula>OR($D13="Wochenende",$D13="Feiertag")</formula>
    </cfRule>
  </conditionalFormatting>
  <conditionalFormatting sqref="H14">
    <cfRule type="expression" dxfId="54" priority="94" stopIfTrue="1">
      <formula>OR($D14="Wochenende",$D14="Feiertag")</formula>
    </cfRule>
  </conditionalFormatting>
  <conditionalFormatting sqref="H15:J19">
    <cfRule type="expression" dxfId="53" priority="22" stopIfTrue="1">
      <formula>OR($D15="Wochenende",$D15="Feiertag")</formula>
    </cfRule>
  </conditionalFormatting>
  <conditionalFormatting sqref="H29:J35">
    <cfRule type="expression" dxfId="52" priority="1" stopIfTrue="1">
      <formula>OR($D29="Krank",$D29="Fehlzeit")</formula>
    </cfRule>
    <cfRule type="expression" dxfId="51" priority="2" stopIfTrue="1">
      <formula>OR($D29="Wochenende",$D29="Feiertag")</formula>
    </cfRule>
  </conditionalFormatting>
  <conditionalFormatting sqref="I13:J14">
    <cfRule type="expression" dxfId="50" priority="78" stopIfTrue="1">
      <formula>OR($D13="Wochenende",$D13="Feiertag")</formula>
    </cfRule>
  </conditionalFormatting>
  <pageMargins left="0.73" right="0.25" top="0.52" bottom="0.4" header="0.3" footer="0.3"/>
  <pageSetup paperSize="9" orientation="landscape" verticalDpi="4294967293"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CB8EA-F2F9-4854-B257-D50486EE26DE}">
  <dimension ref="A1"/>
  <sheetViews>
    <sheetView workbookViewId="0"/>
  </sheetViews>
  <sheetFormatPr baseColWidth="10" defaultColWidth="11.5" defaultRowHeight="13" x14ac:dyDescent="0.15"/>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39"/>
  <sheetViews>
    <sheetView topLeftCell="A16" zoomScale="118" workbookViewId="0">
      <selection activeCell="L29" sqref="L29"/>
    </sheetView>
  </sheetViews>
  <sheetFormatPr baseColWidth="10" defaultColWidth="11.5" defaultRowHeight="13" x14ac:dyDescent="0.15"/>
  <cols>
    <col min="2" max="2" width="5.5" bestFit="1" customWidth="1"/>
    <col min="3" max="3" width="11.33203125" bestFit="1" customWidth="1"/>
    <col min="4" max="4" width="14.5" customWidth="1"/>
    <col min="5" max="5" width="15.83203125" style="45" bestFit="1" customWidth="1"/>
    <col min="6" max="6" width="11.5" style="1" bestFit="1" customWidth="1"/>
    <col min="7" max="7" width="11.1640625" style="45" customWidth="1"/>
    <col min="8" max="8" width="15" customWidth="1"/>
    <col min="9" max="9" width="12.6640625" customWidth="1"/>
    <col min="10" max="10" width="11.5" bestFit="1" customWidth="1"/>
  </cols>
  <sheetData>
    <row r="1" spans="1:11" ht="22" customHeight="1" thickTop="1" x14ac:dyDescent="0.25">
      <c r="A1" s="85" t="s">
        <v>53</v>
      </c>
      <c r="B1" s="86"/>
      <c r="C1" s="86"/>
      <c r="D1" s="86"/>
      <c r="E1" s="40">
        <f>DATE(F1,G1,1)</f>
        <v>44530</v>
      </c>
      <c r="F1" s="30">
        <f>Vorgabe!B2</f>
        <v>2025</v>
      </c>
      <c r="G1" s="46">
        <v>12</v>
      </c>
      <c r="H1" s="87" t="s">
        <v>54</v>
      </c>
      <c r="I1" s="87"/>
      <c r="J1" s="16">
        <f>SUM(H6:H35)</f>
        <v>0</v>
      </c>
      <c r="K1" s="6"/>
    </row>
    <row r="2" spans="1:11" ht="22" customHeight="1" x14ac:dyDescent="0.15">
      <c r="A2" s="7"/>
      <c r="B2" s="2"/>
      <c r="C2" s="2"/>
      <c r="D2" s="2"/>
      <c r="E2" s="41"/>
      <c r="F2" s="3"/>
      <c r="G2" s="41"/>
      <c r="H2" s="88" t="s">
        <v>55</v>
      </c>
      <c r="I2" s="88"/>
      <c r="J2" s="14">
        <f>SUM(J6:J35)</f>
        <v>0</v>
      </c>
      <c r="K2" s="8"/>
    </row>
    <row r="3" spans="1:11" ht="22" customHeight="1" x14ac:dyDescent="0.15">
      <c r="A3" s="7"/>
      <c r="B3" s="2"/>
      <c r="C3" s="15" t="s">
        <v>56</v>
      </c>
      <c r="D3" s="13" t="e">
        <f ca="1">INDIRECT(TEXT(E1-1,"MMMM")&amp;"!J3")</f>
        <v>#REF!</v>
      </c>
      <c r="E3" s="41"/>
      <c r="F3" s="3"/>
      <c r="G3" s="41"/>
      <c r="H3" s="88" t="s">
        <v>57</v>
      </c>
      <c r="I3" s="88"/>
      <c r="J3" s="14" t="e">
        <f ca="1">D3+SUM(J6:J35)</f>
        <v>#REF!</v>
      </c>
      <c r="K3" s="8"/>
    </row>
    <row r="4" spans="1:11" ht="14" thickBot="1" x14ac:dyDescent="0.2">
      <c r="A4" s="7"/>
      <c r="B4" s="2"/>
      <c r="C4" s="2"/>
      <c r="D4" s="2"/>
      <c r="E4" s="41"/>
      <c r="F4" s="3"/>
      <c r="G4" s="41"/>
      <c r="H4" s="2"/>
      <c r="I4" s="2"/>
      <c r="J4" s="2"/>
      <c r="K4" s="8"/>
    </row>
    <row r="5" spans="1:11" ht="25" customHeight="1" thickTop="1" thickBot="1" x14ac:dyDescent="0.2">
      <c r="A5" s="7"/>
      <c r="B5" s="34" t="s">
        <v>58</v>
      </c>
      <c r="C5" s="34" t="s">
        <v>59</v>
      </c>
      <c r="D5" s="34" t="s">
        <v>60</v>
      </c>
      <c r="E5" s="42" t="s">
        <v>61</v>
      </c>
      <c r="F5" s="34" t="s">
        <v>62</v>
      </c>
      <c r="G5" s="42" t="s">
        <v>63</v>
      </c>
      <c r="H5" s="34" t="s">
        <v>64</v>
      </c>
      <c r="I5" s="34" t="s">
        <v>65</v>
      </c>
      <c r="J5" s="34" t="s">
        <v>66</v>
      </c>
      <c r="K5" s="8"/>
    </row>
    <row r="6" spans="1:11" s="33" customFormat="1" ht="13.5" customHeight="1" thickTop="1" x14ac:dyDescent="0.15">
      <c r="A6" s="31"/>
      <c r="B6" s="35" t="str">
        <f>TEXT(C6,"TTT")</f>
        <v>Mon</v>
      </c>
      <c r="C6" s="36">
        <f t="shared" ref="C6:C36" si="0">DATE($F$1,$G$1,ROW()-5)</f>
        <v>44530</v>
      </c>
      <c r="D6" s="35"/>
      <c r="E6" s="23"/>
      <c r="F6" s="29"/>
      <c r="G6" s="24"/>
      <c r="H6" s="24">
        <f t="shared" ref="H6:H10" si="1">IF(E6="",0,IF(G6&gt;E6,G6-E6-F6,1+G6-E6-F6))</f>
        <v>0</v>
      </c>
      <c r="I6" s="24">
        <f>IF(D6="Fehlzeit",Vorgabe!$B$3,IF(D6="",Vorgabe!$B$3,))</f>
        <v>0.33333333333333331</v>
      </c>
      <c r="J6" s="24">
        <f t="shared" ref="J6:J10" si="2">IF(D6="Fehlzeit",H6-I6,IF(E6="",0,IF(H6&lt;&gt;0,H6-I6,)))</f>
        <v>0</v>
      </c>
      <c r="K6" s="32"/>
    </row>
    <row r="7" spans="1:11" x14ac:dyDescent="0.15">
      <c r="A7" s="7"/>
      <c r="B7" s="73" t="str">
        <f t="shared" ref="B7:B10" si="3">TEXT(C7,"TTT")</f>
        <v>Tue</v>
      </c>
      <c r="C7" s="70">
        <f t="shared" si="0"/>
        <v>44531</v>
      </c>
      <c r="D7" s="75"/>
      <c r="E7" s="23"/>
      <c r="F7" s="29"/>
      <c r="G7" s="24"/>
      <c r="H7" s="24">
        <f t="shared" si="1"/>
        <v>0</v>
      </c>
      <c r="I7" s="24">
        <f>IF(D7="Fehlzeit",Vorgabe!$B$3,IF(D7="",Vorgabe!$B$3,))</f>
        <v>0.33333333333333331</v>
      </c>
      <c r="J7" s="24">
        <f t="shared" si="2"/>
        <v>0</v>
      </c>
      <c r="K7" s="32"/>
    </row>
    <row r="8" spans="1:11" x14ac:dyDescent="0.15">
      <c r="A8" s="7"/>
      <c r="B8" s="17" t="str">
        <f t="shared" si="3"/>
        <v>Wed</v>
      </c>
      <c r="C8" s="21">
        <f t="shared" si="0"/>
        <v>44532</v>
      </c>
      <c r="D8" s="75"/>
      <c r="E8" s="23"/>
      <c r="F8" s="29"/>
      <c r="G8" s="24"/>
      <c r="H8" s="24">
        <f t="shared" si="1"/>
        <v>0</v>
      </c>
      <c r="I8" s="24">
        <f>IF(D8="Fehlzeit",Vorgabe!$B$3,IF(D8="",Vorgabe!$B$3,))</f>
        <v>0.33333333333333331</v>
      </c>
      <c r="J8" s="24">
        <f t="shared" si="2"/>
        <v>0</v>
      </c>
      <c r="K8" s="32"/>
    </row>
    <row r="9" spans="1:11" x14ac:dyDescent="0.15">
      <c r="A9" s="7"/>
      <c r="B9" s="17" t="str">
        <f t="shared" si="3"/>
        <v>Thu</v>
      </c>
      <c r="C9" s="21">
        <f t="shared" si="0"/>
        <v>44533</v>
      </c>
      <c r="D9" s="75"/>
      <c r="E9" s="23"/>
      <c r="F9" s="29"/>
      <c r="G9" s="24"/>
      <c r="H9" s="24">
        <f t="shared" si="1"/>
        <v>0</v>
      </c>
      <c r="I9" s="24">
        <f>IF(D9="Fehlzeit",Vorgabe!$B$3,IF(D9="",Vorgabe!$B$3,))</f>
        <v>0.33333333333333331</v>
      </c>
      <c r="J9" s="24">
        <f t="shared" si="2"/>
        <v>0</v>
      </c>
      <c r="K9" s="8"/>
    </row>
    <row r="10" spans="1:11" x14ac:dyDescent="0.15">
      <c r="A10" s="7"/>
      <c r="B10" s="17" t="str">
        <f t="shared" si="3"/>
        <v>Fri</v>
      </c>
      <c r="C10" s="21">
        <f t="shared" si="0"/>
        <v>44534</v>
      </c>
      <c r="D10" s="75"/>
      <c r="E10" s="23"/>
      <c r="F10" s="29"/>
      <c r="G10" s="24"/>
      <c r="H10" s="24">
        <f t="shared" si="1"/>
        <v>0</v>
      </c>
      <c r="I10" s="24">
        <f>IF(D10="Fehlzeit",Vorgabe!$B$3,IF(D10="",Vorgabe!$B$3,))</f>
        <v>0.33333333333333331</v>
      </c>
      <c r="J10" s="24">
        <f t="shared" si="2"/>
        <v>0</v>
      </c>
      <c r="K10" s="8"/>
    </row>
    <row r="11" spans="1:11" x14ac:dyDescent="0.15">
      <c r="A11" s="7"/>
      <c r="B11" s="17" t="str">
        <f>TEXT(C11,"TTT")</f>
        <v>Sat</v>
      </c>
      <c r="C11" s="21">
        <f t="shared" si="0"/>
        <v>44535</v>
      </c>
      <c r="D11" s="20" t="s">
        <v>68</v>
      </c>
      <c r="E11" s="23"/>
      <c r="F11" s="29"/>
      <c r="G11" s="24"/>
      <c r="H11" s="24"/>
      <c r="I11" s="24"/>
      <c r="J11" s="24"/>
      <c r="K11" s="32"/>
    </row>
    <row r="12" spans="1:11" x14ac:dyDescent="0.15">
      <c r="A12" s="7"/>
      <c r="B12" s="17" t="str">
        <f>TEXT(C12,"TTT")</f>
        <v>Sun</v>
      </c>
      <c r="C12" s="21">
        <f t="shared" si="0"/>
        <v>44536</v>
      </c>
      <c r="D12" s="20" t="s">
        <v>68</v>
      </c>
      <c r="E12" s="23"/>
      <c r="F12" s="29"/>
      <c r="G12" s="24"/>
      <c r="H12" s="24"/>
      <c r="I12" s="24"/>
      <c r="J12" s="24"/>
      <c r="K12" s="32"/>
    </row>
    <row r="13" spans="1:11" x14ac:dyDescent="0.15">
      <c r="A13" s="7"/>
      <c r="B13" s="17" t="str">
        <f t="shared" ref="B13:B36" si="4">TEXT(C13,"TTT")</f>
        <v>Mon</v>
      </c>
      <c r="C13" s="21">
        <f t="shared" si="0"/>
        <v>44537</v>
      </c>
      <c r="D13" s="20"/>
      <c r="E13" s="23"/>
      <c r="F13" s="29"/>
      <c r="G13" s="24"/>
      <c r="H13" s="24">
        <f t="shared" ref="H13:H17" si="5">IF(E13="",0,IF(G13&gt;E13,G13-E13-F13,1+G13-E13-F13))</f>
        <v>0</v>
      </c>
      <c r="I13" s="24">
        <f>IF(D13="Fehlzeit",Vorgabe!$B$3,IF(D13="",Vorgabe!$B$3,))</f>
        <v>0.33333333333333331</v>
      </c>
      <c r="J13" s="24">
        <f t="shared" ref="J13:J17" si="6">IF(D13="Fehlzeit",H13-I13,IF(E13="",0,IF(H13&lt;&gt;0,H13-I13,)))</f>
        <v>0</v>
      </c>
      <c r="K13" s="32"/>
    </row>
    <row r="14" spans="1:11" x14ac:dyDescent="0.15">
      <c r="A14" s="7"/>
      <c r="B14" s="17" t="str">
        <f t="shared" si="4"/>
        <v>Tue</v>
      </c>
      <c r="C14" s="21">
        <f t="shared" si="0"/>
        <v>44538</v>
      </c>
      <c r="D14" s="20"/>
      <c r="E14" s="23"/>
      <c r="F14" s="29"/>
      <c r="G14" s="24"/>
      <c r="H14" s="24">
        <f t="shared" si="5"/>
        <v>0</v>
      </c>
      <c r="I14" s="24">
        <f>IF(D14="Fehlzeit",Vorgabe!$B$3,IF(D14="",Vorgabe!$B$3,))</f>
        <v>0.33333333333333331</v>
      </c>
      <c r="J14" s="24">
        <f t="shared" si="6"/>
        <v>0</v>
      </c>
      <c r="K14" s="32"/>
    </row>
    <row r="15" spans="1:11" x14ac:dyDescent="0.15">
      <c r="A15" s="7"/>
      <c r="B15" s="17" t="str">
        <f t="shared" si="4"/>
        <v>Wed</v>
      </c>
      <c r="C15" s="21">
        <f t="shared" si="0"/>
        <v>44539</v>
      </c>
      <c r="D15" s="20"/>
      <c r="E15" s="23"/>
      <c r="F15" s="29"/>
      <c r="G15" s="24"/>
      <c r="H15" s="24">
        <f t="shared" si="5"/>
        <v>0</v>
      </c>
      <c r="I15" s="24">
        <f>IF(D15="Fehlzeit",Vorgabe!$B$3,IF(D15="",Vorgabe!$B$3,))</f>
        <v>0.33333333333333331</v>
      </c>
      <c r="J15" s="24">
        <f t="shared" si="6"/>
        <v>0</v>
      </c>
      <c r="K15" s="32"/>
    </row>
    <row r="16" spans="1:11" x14ac:dyDescent="0.15">
      <c r="A16" s="7"/>
      <c r="B16" s="17" t="str">
        <f t="shared" si="4"/>
        <v>Thu</v>
      </c>
      <c r="C16" s="21">
        <f t="shared" si="0"/>
        <v>44540</v>
      </c>
      <c r="D16" s="20"/>
      <c r="E16" s="23"/>
      <c r="F16" s="29"/>
      <c r="G16" s="24"/>
      <c r="H16" s="24">
        <f t="shared" si="5"/>
        <v>0</v>
      </c>
      <c r="I16" s="24">
        <f>IF(D16="Fehlzeit",Vorgabe!$B$3,IF(D16="",Vorgabe!$B$3,))</f>
        <v>0.33333333333333331</v>
      </c>
      <c r="J16" s="24">
        <f t="shared" si="6"/>
        <v>0</v>
      </c>
      <c r="K16" s="8"/>
    </row>
    <row r="17" spans="1:11" x14ac:dyDescent="0.15">
      <c r="A17" s="7"/>
      <c r="B17" s="17" t="str">
        <f t="shared" si="4"/>
        <v>Fri</v>
      </c>
      <c r="C17" s="21">
        <f t="shared" si="0"/>
        <v>44541</v>
      </c>
      <c r="D17" s="20"/>
      <c r="E17" s="23"/>
      <c r="F17" s="29"/>
      <c r="G17" s="24"/>
      <c r="H17" s="24">
        <f t="shared" si="5"/>
        <v>0</v>
      </c>
      <c r="I17" s="24">
        <f>IF(D17="Fehlzeit",Vorgabe!$B$3,IF(D17="",Vorgabe!$B$3,))</f>
        <v>0.33333333333333331</v>
      </c>
      <c r="J17" s="24">
        <f t="shared" si="6"/>
        <v>0</v>
      </c>
      <c r="K17" s="8"/>
    </row>
    <row r="18" spans="1:11" x14ac:dyDescent="0.15">
      <c r="A18" s="7"/>
      <c r="B18" s="17" t="str">
        <f t="shared" si="4"/>
        <v>Sat</v>
      </c>
      <c r="C18" s="21">
        <f t="shared" si="0"/>
        <v>44542</v>
      </c>
      <c r="D18" s="20" t="s">
        <v>68</v>
      </c>
      <c r="E18" s="23"/>
      <c r="F18" s="29"/>
      <c r="G18" s="24"/>
      <c r="H18" s="24"/>
      <c r="I18" s="24"/>
      <c r="J18" s="24"/>
      <c r="K18" s="32"/>
    </row>
    <row r="19" spans="1:11" x14ac:dyDescent="0.15">
      <c r="A19" s="7"/>
      <c r="B19" s="17" t="str">
        <f t="shared" si="4"/>
        <v>Sun</v>
      </c>
      <c r="C19" s="21">
        <f t="shared" si="0"/>
        <v>44543</v>
      </c>
      <c r="D19" s="20" t="s">
        <v>68</v>
      </c>
      <c r="E19" s="23"/>
      <c r="F19" s="29"/>
      <c r="G19" s="24"/>
      <c r="H19" s="24"/>
      <c r="I19" s="24"/>
      <c r="J19" s="24"/>
      <c r="K19" s="32"/>
    </row>
    <row r="20" spans="1:11" x14ac:dyDescent="0.15">
      <c r="A20" s="7"/>
      <c r="B20" s="17" t="str">
        <f t="shared" si="4"/>
        <v>Mon</v>
      </c>
      <c r="C20" s="21">
        <f t="shared" si="0"/>
        <v>44544</v>
      </c>
      <c r="D20" s="20"/>
      <c r="E20" s="23"/>
      <c r="F20" s="29"/>
      <c r="G20" s="24"/>
      <c r="H20" s="24">
        <f t="shared" ref="H20:H24" si="7">IF(E20="",0,IF(G20&gt;E20,G20-E20-F20,1+G20-E20-F20))</f>
        <v>0</v>
      </c>
      <c r="I20" s="24">
        <f>IF(D20="Fehlzeit",Vorgabe!$B$3,IF(D20="",Vorgabe!$B$3,))</f>
        <v>0.33333333333333331</v>
      </c>
      <c r="J20" s="24">
        <f t="shared" ref="J20:J24" si="8">IF(D20="Fehlzeit",H20-I20,IF(E20="",0,IF(H20&lt;&gt;0,H20-I20,)))</f>
        <v>0</v>
      </c>
      <c r="K20" s="32"/>
    </row>
    <row r="21" spans="1:11" x14ac:dyDescent="0.15">
      <c r="A21" s="7"/>
      <c r="B21" s="17" t="str">
        <f t="shared" si="4"/>
        <v>Tue</v>
      </c>
      <c r="C21" s="21">
        <f t="shared" si="0"/>
        <v>44545</v>
      </c>
      <c r="D21" s="58"/>
      <c r="E21" s="23"/>
      <c r="F21" s="29"/>
      <c r="G21" s="24"/>
      <c r="H21" s="24">
        <f t="shared" si="7"/>
        <v>0</v>
      </c>
      <c r="I21" s="24">
        <f>IF(D21="Fehlzeit",Vorgabe!$B$3,IF(D21="",Vorgabe!$B$3,))</f>
        <v>0.33333333333333331</v>
      </c>
      <c r="J21" s="24">
        <f t="shared" si="8"/>
        <v>0</v>
      </c>
      <c r="K21" s="32"/>
    </row>
    <row r="22" spans="1:11" x14ac:dyDescent="0.15">
      <c r="A22" s="7"/>
      <c r="B22" s="17" t="str">
        <f t="shared" si="4"/>
        <v>Wed</v>
      </c>
      <c r="C22" s="21">
        <f t="shared" si="0"/>
        <v>44546</v>
      </c>
      <c r="D22" s="58"/>
      <c r="E22" s="23"/>
      <c r="F22" s="29"/>
      <c r="G22" s="24"/>
      <c r="H22" s="24">
        <f t="shared" si="7"/>
        <v>0</v>
      </c>
      <c r="I22" s="24">
        <f>IF(D22="Fehlzeit",Vorgabe!$B$3,IF(D22="",Vorgabe!$B$3,))</f>
        <v>0.33333333333333331</v>
      </c>
      <c r="J22" s="24">
        <f t="shared" si="8"/>
        <v>0</v>
      </c>
      <c r="K22" s="32"/>
    </row>
    <row r="23" spans="1:11" x14ac:dyDescent="0.15">
      <c r="A23" s="7"/>
      <c r="B23" s="17" t="str">
        <f t="shared" si="4"/>
        <v>Thu</v>
      </c>
      <c r="C23" s="21">
        <f t="shared" si="0"/>
        <v>44547</v>
      </c>
      <c r="D23" s="20"/>
      <c r="E23" s="23"/>
      <c r="F23" s="29"/>
      <c r="G23" s="24"/>
      <c r="H23" s="24">
        <f t="shared" si="7"/>
        <v>0</v>
      </c>
      <c r="I23" s="24">
        <f>IF(D23="Fehlzeit",Vorgabe!$B$3,IF(D23="",Vorgabe!$B$3,))</f>
        <v>0.33333333333333331</v>
      </c>
      <c r="J23" s="24">
        <f t="shared" si="8"/>
        <v>0</v>
      </c>
      <c r="K23" s="63"/>
    </row>
    <row r="24" spans="1:11" x14ac:dyDescent="0.15">
      <c r="A24" s="7"/>
      <c r="B24" s="17" t="str">
        <f t="shared" si="4"/>
        <v>Fri</v>
      </c>
      <c r="C24" s="21">
        <f t="shared" si="0"/>
        <v>44548</v>
      </c>
      <c r="D24" s="20"/>
      <c r="E24" s="23"/>
      <c r="F24" s="29"/>
      <c r="G24" s="24"/>
      <c r="H24" s="24">
        <f t="shared" si="7"/>
        <v>0</v>
      </c>
      <c r="I24" s="24">
        <f>IF(D24="Fehlzeit",Vorgabe!$B$3,IF(D24="",Vorgabe!$B$3,))</f>
        <v>0.33333333333333331</v>
      </c>
      <c r="J24" s="24">
        <f t="shared" si="8"/>
        <v>0</v>
      </c>
      <c r="K24" s="8"/>
    </row>
    <row r="25" spans="1:11" x14ac:dyDescent="0.15">
      <c r="A25" s="7"/>
      <c r="B25" s="17" t="str">
        <f t="shared" si="4"/>
        <v>Sat</v>
      </c>
      <c r="C25" s="21">
        <f t="shared" si="0"/>
        <v>44549</v>
      </c>
      <c r="D25" s="20" t="s">
        <v>68</v>
      </c>
      <c r="E25" s="23"/>
      <c r="F25" s="29"/>
      <c r="G25" s="24"/>
      <c r="H25" s="24"/>
      <c r="I25" s="24"/>
      <c r="J25" s="24"/>
      <c r="K25" s="32"/>
    </row>
    <row r="26" spans="1:11" x14ac:dyDescent="0.15">
      <c r="A26" s="7"/>
      <c r="B26" s="17" t="str">
        <f t="shared" si="4"/>
        <v>Sun</v>
      </c>
      <c r="C26" s="21">
        <f t="shared" si="0"/>
        <v>44550</v>
      </c>
      <c r="D26" s="20" t="s">
        <v>68</v>
      </c>
      <c r="E26" s="23"/>
      <c r="F26" s="29"/>
      <c r="G26" s="24"/>
      <c r="H26" s="24"/>
      <c r="I26" s="24"/>
      <c r="J26" s="24"/>
      <c r="K26" s="32"/>
    </row>
    <row r="27" spans="1:11" x14ac:dyDescent="0.15">
      <c r="A27" s="7"/>
      <c r="B27" s="17" t="str">
        <f t="shared" si="4"/>
        <v>Mon</v>
      </c>
      <c r="C27" s="21">
        <f t="shared" si="0"/>
        <v>44551</v>
      </c>
      <c r="D27" s="20"/>
      <c r="E27" s="23"/>
      <c r="F27" s="29"/>
      <c r="G27" s="24"/>
      <c r="H27" s="24">
        <f t="shared" ref="H27:H29" si="9">IF(E27="",0,IF(G27&gt;E27,G27-E27-F27,1+G27-E27-F27))</f>
        <v>0</v>
      </c>
      <c r="I27" s="24">
        <f>IF(D27="Fehlzeit",Vorgabe!$B$3,IF(D27="",Vorgabe!$B$3,))</f>
        <v>0.33333333333333331</v>
      </c>
      <c r="J27" s="24">
        <f t="shared" ref="J27:J29" si="10">IF(D27="Fehlzeit",H27-I27,IF(E27="",0,IF(H27&lt;&gt;0,H27-I27,)))</f>
        <v>0</v>
      </c>
      <c r="K27" s="32"/>
    </row>
    <row r="28" spans="1:11" x14ac:dyDescent="0.15">
      <c r="A28" s="7"/>
      <c r="B28" s="17" t="str">
        <f t="shared" si="4"/>
        <v>Tue</v>
      </c>
      <c r="C28" s="21">
        <f t="shared" si="0"/>
        <v>44552</v>
      </c>
      <c r="D28" s="58"/>
      <c r="E28" s="23"/>
      <c r="F28" s="29"/>
      <c r="G28" s="24"/>
      <c r="H28" s="24">
        <f t="shared" si="9"/>
        <v>0</v>
      </c>
      <c r="I28" s="24">
        <f>IF(D28="Fehlzeit",Vorgabe!$B$3,IF(D28="",Vorgabe!$B$3,))</f>
        <v>0.33333333333333331</v>
      </c>
      <c r="J28" s="24">
        <f t="shared" si="10"/>
        <v>0</v>
      </c>
      <c r="K28" s="32"/>
    </row>
    <row r="29" spans="1:11" x14ac:dyDescent="0.15">
      <c r="A29" s="7"/>
      <c r="B29" s="17" t="str">
        <f t="shared" si="4"/>
        <v>Wed</v>
      </c>
      <c r="C29" s="21">
        <f t="shared" si="0"/>
        <v>44553</v>
      </c>
      <c r="D29" s="20"/>
      <c r="E29" s="60"/>
      <c r="F29" s="29"/>
      <c r="G29" s="24"/>
      <c r="H29" s="24">
        <f t="shared" si="9"/>
        <v>0</v>
      </c>
      <c r="I29" s="24">
        <f>IF(D29="Fehlzeit",Vorgabe!$B$3,IF(D29="",Vorgabe!$B$3,))</f>
        <v>0.33333333333333331</v>
      </c>
      <c r="J29" s="24">
        <f t="shared" si="10"/>
        <v>0</v>
      </c>
      <c r="K29" s="32"/>
    </row>
    <row r="30" spans="1:11" x14ac:dyDescent="0.15">
      <c r="A30" s="7"/>
      <c r="B30" s="53" t="str">
        <f t="shared" si="4"/>
        <v>Thu</v>
      </c>
      <c r="C30" s="54">
        <f t="shared" si="0"/>
        <v>44554</v>
      </c>
      <c r="D30" s="20" t="s">
        <v>67</v>
      </c>
      <c r="E30" s="55"/>
      <c r="F30" s="56"/>
      <c r="G30" s="57"/>
      <c r="H30" s="57"/>
      <c r="I30" s="57"/>
      <c r="J30" s="57"/>
      <c r="K30" s="8"/>
    </row>
    <row r="31" spans="1:11" x14ac:dyDescent="0.15">
      <c r="A31" s="7"/>
      <c r="B31" s="17" t="str">
        <f t="shared" si="4"/>
        <v>Fri</v>
      </c>
      <c r="C31" s="21">
        <f t="shared" si="0"/>
        <v>44555</v>
      </c>
      <c r="D31" s="20" t="s">
        <v>67</v>
      </c>
      <c r="E31" s="23"/>
      <c r="F31" s="29"/>
      <c r="G31" s="24"/>
      <c r="H31" s="24"/>
      <c r="I31" s="24"/>
      <c r="J31" s="24"/>
      <c r="K31" s="8"/>
    </row>
    <row r="32" spans="1:11" x14ac:dyDescent="0.15">
      <c r="A32" s="7"/>
      <c r="B32" s="17" t="str">
        <f t="shared" si="4"/>
        <v>Sat</v>
      </c>
      <c r="C32" s="21">
        <f t="shared" si="0"/>
        <v>44556</v>
      </c>
      <c r="D32" s="20" t="s">
        <v>68</v>
      </c>
      <c r="E32" s="23"/>
      <c r="F32" s="29"/>
      <c r="G32" s="24"/>
      <c r="H32" s="68"/>
      <c r="I32" s="24"/>
      <c r="J32" s="24"/>
      <c r="K32" s="32"/>
    </row>
    <row r="33" spans="1:11" x14ac:dyDescent="0.15">
      <c r="A33" s="7"/>
      <c r="B33" s="17" t="str">
        <f t="shared" si="4"/>
        <v>Sun</v>
      </c>
      <c r="C33" s="21">
        <f t="shared" si="0"/>
        <v>44557</v>
      </c>
      <c r="D33" s="20" t="s">
        <v>68</v>
      </c>
      <c r="E33" s="23"/>
      <c r="F33" s="29"/>
      <c r="G33" s="24"/>
      <c r="H33" s="24"/>
      <c r="I33" s="24"/>
      <c r="J33" s="24"/>
      <c r="K33" s="32"/>
    </row>
    <row r="34" spans="1:11" x14ac:dyDescent="0.15">
      <c r="A34" s="7"/>
      <c r="B34" s="17" t="str">
        <f t="shared" si="4"/>
        <v>Mon</v>
      </c>
      <c r="C34" s="21">
        <f t="shared" si="0"/>
        <v>44558</v>
      </c>
      <c r="D34" s="20"/>
      <c r="E34" s="23"/>
      <c r="F34" s="29"/>
      <c r="G34" s="24"/>
      <c r="H34" s="24">
        <f t="shared" ref="H34:H36" si="11">IF(E34="",0,IF(G34&gt;E34,G34-E34-F34,1+G34-E34-F34))</f>
        <v>0</v>
      </c>
      <c r="I34" s="24">
        <f>IF(D34="Fehlzeit",Vorgabe!$B$3,IF(D34="",Vorgabe!$B$3,))</f>
        <v>0.33333333333333331</v>
      </c>
      <c r="J34" s="24">
        <f t="shared" ref="J34:J36" si="12">IF(D34="Fehlzeit",H34-I34,IF(E34="",0,IF(H34&lt;&gt;0,H34-I34,)))</f>
        <v>0</v>
      </c>
      <c r="K34" s="8"/>
    </row>
    <row r="35" spans="1:11" x14ac:dyDescent="0.15">
      <c r="A35" s="7"/>
      <c r="B35" s="17" t="str">
        <f t="shared" si="4"/>
        <v>Tue</v>
      </c>
      <c r="C35" s="21">
        <f t="shared" si="0"/>
        <v>44559</v>
      </c>
      <c r="D35" s="58"/>
      <c r="E35" s="23"/>
      <c r="F35" s="29"/>
      <c r="G35" s="24"/>
      <c r="H35" s="24">
        <f t="shared" si="11"/>
        <v>0</v>
      </c>
      <c r="I35" s="24">
        <f>IF(D35="Fehlzeit",Vorgabe!$B$3,IF(D35="",Vorgabe!$B$3,))</f>
        <v>0.33333333333333331</v>
      </c>
      <c r="J35" s="24">
        <f t="shared" si="12"/>
        <v>0</v>
      </c>
      <c r="K35" s="8"/>
    </row>
    <row r="36" spans="1:11" x14ac:dyDescent="0.15">
      <c r="A36" s="7"/>
      <c r="B36" s="17" t="str">
        <f t="shared" si="4"/>
        <v>Wed</v>
      </c>
      <c r="C36" s="21">
        <f t="shared" si="0"/>
        <v>44560</v>
      </c>
      <c r="D36" s="20"/>
      <c r="E36" s="23"/>
      <c r="F36" s="29"/>
      <c r="G36" s="24"/>
      <c r="H36" s="24">
        <f t="shared" si="11"/>
        <v>0</v>
      </c>
      <c r="I36" s="24">
        <f>IF(D36="Fehlzeit",Vorgabe!$B$3,IF(D36="",Vorgabe!$B$3,))</f>
        <v>0.33333333333333331</v>
      </c>
      <c r="J36" s="24">
        <f t="shared" si="12"/>
        <v>0</v>
      </c>
      <c r="K36" s="8"/>
    </row>
    <row r="37" spans="1:11" x14ac:dyDescent="0.15">
      <c r="A37" s="7"/>
      <c r="B37" s="2"/>
      <c r="C37" s="2"/>
      <c r="D37" s="2"/>
      <c r="E37" s="41"/>
      <c r="F37" s="3"/>
      <c r="G37" s="41"/>
      <c r="H37" s="2"/>
      <c r="I37" s="2"/>
      <c r="J37" s="2"/>
      <c r="K37" s="8"/>
    </row>
    <row r="38" spans="1:11" ht="14" thickBot="1" x14ac:dyDescent="0.2">
      <c r="A38" s="9"/>
      <c r="B38" s="10"/>
      <c r="C38" s="10"/>
      <c r="D38" s="10"/>
      <c r="E38" s="44"/>
      <c r="F38" s="12"/>
      <c r="G38" s="44"/>
      <c r="H38" s="10"/>
      <c r="I38" s="10"/>
      <c r="J38" s="10"/>
      <c r="K38" s="11"/>
    </row>
    <row r="39" spans="1:11" ht="14" thickTop="1" x14ac:dyDescent="0.15"/>
  </sheetData>
  <mergeCells count="4">
    <mergeCell ref="H1:I1"/>
    <mergeCell ref="H2:I2"/>
    <mergeCell ref="H3:I3"/>
    <mergeCell ref="A1:D1"/>
  </mergeCells>
  <conditionalFormatting sqref="B28:C36">
    <cfRule type="expression" dxfId="49" priority="232" stopIfTrue="1">
      <formula>OR($D28="Krank",$D28="Fehlzeit")</formula>
    </cfRule>
    <cfRule type="expression" dxfId="48" priority="233" stopIfTrue="1">
      <formula>OR($D28="Wochenende",$D28="Feiertag")</formula>
    </cfRule>
  </conditionalFormatting>
  <conditionalFormatting sqref="B7:D10 B11:C12">
    <cfRule type="expression" dxfId="47" priority="79" stopIfTrue="1">
      <formula>OR($D7="Wochenende",$D7="Feiertag")</formula>
    </cfRule>
    <cfRule type="expression" dxfId="46" priority="78" stopIfTrue="1">
      <formula>OR($D7="Krank",$D7="Fehlzeit")</formula>
    </cfRule>
  </conditionalFormatting>
  <conditionalFormatting sqref="B21:D24 B25:C26">
    <cfRule type="expression" dxfId="45" priority="81" stopIfTrue="1">
      <formula>OR($D21="Wochenende",$D21="Feiertag")</formula>
    </cfRule>
    <cfRule type="expression" dxfId="44" priority="80" stopIfTrue="1">
      <formula>OR($D21="Krank",$D21="Fehlzeit")</formula>
    </cfRule>
  </conditionalFormatting>
  <conditionalFormatting sqref="B6:G6">
    <cfRule type="expression" dxfId="43" priority="207" stopIfTrue="1">
      <formula>OR($D6="Wochenende",$D6="Feiertag")</formula>
    </cfRule>
    <cfRule type="expression" dxfId="42" priority="206" stopIfTrue="1">
      <formula>OR($D6="Krank",$D6="Fehlzeit")</formula>
    </cfRule>
  </conditionalFormatting>
  <conditionalFormatting sqref="D11">
    <cfRule type="expression" dxfId="41" priority="59" stopIfTrue="1">
      <formula>OR($D11="Krank",$D11="Fehlzeit")</formula>
    </cfRule>
  </conditionalFormatting>
  <conditionalFormatting sqref="D18">
    <cfRule type="expression" dxfId="40" priority="55" stopIfTrue="1">
      <formula>OR($D18="Krank",$D18="Fehlzeit")</formula>
    </cfRule>
  </conditionalFormatting>
  <conditionalFormatting sqref="D25">
    <cfRule type="expression" dxfId="39" priority="51" stopIfTrue="1">
      <formula>OR($D25="Krank",$D25="Fehlzeit")</formula>
    </cfRule>
  </conditionalFormatting>
  <conditionalFormatting sqref="D11:G11">
    <cfRule type="expression" dxfId="38" priority="60" stopIfTrue="1">
      <formula>OR($D11="Wochenende",$D11="Feiertag")</formula>
    </cfRule>
  </conditionalFormatting>
  <conditionalFormatting sqref="D18:G18">
    <cfRule type="expression" dxfId="37" priority="56" stopIfTrue="1">
      <formula>OR($D18="Wochenende",$D18="Feiertag")</formula>
    </cfRule>
  </conditionalFormatting>
  <conditionalFormatting sqref="D25:G25">
    <cfRule type="expression" dxfId="36" priority="52" stopIfTrue="1">
      <formula>OR($D25="Wochenende",$D25="Feiertag")</formula>
    </cfRule>
  </conditionalFormatting>
  <conditionalFormatting sqref="D28:G29">
    <cfRule type="expression" dxfId="35" priority="71" stopIfTrue="1">
      <formula>OR($D28="Krank",$D28="Fehlzeit")</formula>
    </cfRule>
    <cfRule type="expression" dxfId="34" priority="72" stopIfTrue="1">
      <formula>OR($D28="Wochenende",$D28="Feiertag")</formula>
    </cfRule>
  </conditionalFormatting>
  <conditionalFormatting sqref="D12:I12">
    <cfRule type="expression" dxfId="33" priority="61" stopIfTrue="1">
      <formula>OR($D12="Krank",$D12="Fehlzeit")</formula>
    </cfRule>
    <cfRule type="expression" dxfId="32" priority="62" stopIfTrue="1">
      <formula>OR($D12="Wochenende",$D12="Feiertag")</formula>
    </cfRule>
  </conditionalFormatting>
  <conditionalFormatting sqref="D19:I19">
    <cfRule type="expression" dxfId="31" priority="57" stopIfTrue="1">
      <formula>OR($D19="Krank",$D19="Fehlzeit")</formula>
    </cfRule>
    <cfRule type="expression" dxfId="30" priority="58" stopIfTrue="1">
      <formula>OR($D19="Wochenende",$D19="Feiertag")</formula>
    </cfRule>
  </conditionalFormatting>
  <conditionalFormatting sqref="D26:I26">
    <cfRule type="expression" dxfId="29" priority="53" stopIfTrue="1">
      <formula>OR($D26="Krank",$D26="Fehlzeit")</formula>
    </cfRule>
    <cfRule type="expression" dxfId="28" priority="54" stopIfTrue="1">
      <formula>OR($D26="Wochenende",$D26="Feiertag")</formula>
    </cfRule>
  </conditionalFormatting>
  <conditionalFormatting sqref="D30:J36">
    <cfRule type="expression" dxfId="27" priority="1" stopIfTrue="1">
      <formula>OR($D30="Krank",$D30="Fehlzeit")</formula>
    </cfRule>
    <cfRule type="expression" dxfId="26" priority="2" stopIfTrue="1">
      <formula>OR($D30="Wochenende",$D30="Feiertag")</formula>
    </cfRule>
  </conditionalFormatting>
  <conditionalFormatting sqref="E7:G8">
    <cfRule type="expression" dxfId="25" priority="93" stopIfTrue="1">
      <formula>OR($D7="Wochenende",$D7="Feiertag")</formula>
    </cfRule>
    <cfRule type="expression" dxfId="24" priority="92" stopIfTrue="1">
      <formula>OR($D7="Krank",$D7="Fehlzeit")</formula>
    </cfRule>
  </conditionalFormatting>
  <conditionalFormatting sqref="E8:G11">
    <cfRule type="expression" dxfId="23" priority="91" stopIfTrue="1">
      <formula>OR($D8="Wochenende",$D8="Feiertag")</formula>
    </cfRule>
  </conditionalFormatting>
  <conditionalFormatting sqref="E9:G11">
    <cfRule type="expression" dxfId="22" priority="90" stopIfTrue="1">
      <formula>OR($D9="Krank",$D9="Fehlzeit")</formula>
    </cfRule>
  </conditionalFormatting>
  <conditionalFormatting sqref="E14:G15">
    <cfRule type="expression" dxfId="21" priority="87" stopIfTrue="1">
      <formula>OR($D14="Krank",$D14="Fehlzeit")</formula>
    </cfRule>
    <cfRule type="expression" dxfId="20" priority="88" stopIfTrue="1">
      <formula>OR($D14="Wochenende",$D14="Feiertag")</formula>
    </cfRule>
  </conditionalFormatting>
  <conditionalFormatting sqref="E15:G18">
    <cfRule type="expression" dxfId="19" priority="86" stopIfTrue="1">
      <formula>OR($D15="Wochenende",$D15="Feiertag")</formula>
    </cfRule>
  </conditionalFormatting>
  <conditionalFormatting sqref="E16:G18">
    <cfRule type="expression" dxfId="18" priority="85" stopIfTrue="1">
      <formula>OR($D16="Krank",$D16="Fehlzeit")</formula>
    </cfRule>
  </conditionalFormatting>
  <conditionalFormatting sqref="E21:G22">
    <cfRule type="expression" dxfId="17" priority="76" stopIfTrue="1">
      <formula>OR($D21="Krank",$D21="Fehlzeit")</formula>
    </cfRule>
    <cfRule type="expression" dxfId="16" priority="77" stopIfTrue="1">
      <formula>OR($D21="Wochenende",$D21="Feiertag")</formula>
    </cfRule>
  </conditionalFormatting>
  <conditionalFormatting sqref="E22:G25">
    <cfRule type="expression" dxfId="15" priority="75" stopIfTrue="1">
      <formula>OR($D22="Wochenende",$D22="Feiertag")</formula>
    </cfRule>
  </conditionalFormatting>
  <conditionalFormatting sqref="E23:G25">
    <cfRule type="expression" dxfId="14" priority="74" stopIfTrue="1">
      <formula>OR($D23="Krank",$D23="Fehlzeit")</formula>
    </cfRule>
  </conditionalFormatting>
  <conditionalFormatting sqref="H11:I11 B13:G13 B14:D17 H18:I18 B18:C19 B20:G20 H25:I25 B27:G27">
    <cfRule type="expression" dxfId="13" priority="94" stopIfTrue="1">
      <formula>OR($D11="Krank",$D11="Fehlzeit")</formula>
    </cfRule>
    <cfRule type="expression" dxfId="12" priority="95" stopIfTrue="1">
      <formula>OR($D11="Wochenende",$D11="Feiertag")</formula>
    </cfRule>
  </conditionalFormatting>
  <conditionalFormatting sqref="H6:J10">
    <cfRule type="expression" dxfId="11" priority="37" stopIfTrue="1">
      <formula>OR($D6="Krank",$D6="Fehlzeit")</formula>
    </cfRule>
    <cfRule type="expression" dxfId="10" priority="38" stopIfTrue="1">
      <formula>OR($D6="Wochenende",$D6="Feiertag")</formula>
    </cfRule>
  </conditionalFormatting>
  <conditionalFormatting sqref="H13:J17">
    <cfRule type="expression" dxfId="9" priority="27" stopIfTrue="1">
      <formula>OR($D13="Krank",$D13="Fehlzeit")</formula>
    </cfRule>
    <cfRule type="expression" dxfId="8" priority="28" stopIfTrue="1">
      <formula>OR($D13="Wochenende",$D13="Feiertag")</formula>
    </cfRule>
  </conditionalFormatting>
  <conditionalFormatting sqref="H20:J24">
    <cfRule type="expression" dxfId="7" priority="17" stopIfTrue="1">
      <formula>OR($D20="Krank",$D20="Fehlzeit")</formula>
    </cfRule>
    <cfRule type="expression" dxfId="6" priority="18" stopIfTrue="1">
      <formula>OR($D20="Wochenende",$D20="Feiertag")</formula>
    </cfRule>
  </conditionalFormatting>
  <conditionalFormatting sqref="H27:J29">
    <cfRule type="expression" dxfId="5" priority="10" stopIfTrue="1">
      <formula>OR($D27="Wochenende",$D27="Feiertag")</formula>
    </cfRule>
    <cfRule type="expression" dxfId="4" priority="9" stopIfTrue="1">
      <formula>OR($D27="Krank",$D27="Fehlzeit")</formula>
    </cfRule>
  </conditionalFormatting>
  <conditionalFormatting sqref="J11:J12 J18:J19">
    <cfRule type="expression" dxfId="3" priority="106" stopIfTrue="1">
      <formula>OR($D11="Krank",$D11="Fehlzeit")</formula>
    </cfRule>
    <cfRule type="expression" dxfId="2" priority="107" stopIfTrue="1">
      <formula>OR($D11="Wochenende",$D11="Feiertag")</formula>
    </cfRule>
  </conditionalFormatting>
  <conditionalFormatting sqref="J25:J26">
    <cfRule type="expression" dxfId="1" priority="104" stopIfTrue="1">
      <formula>OR($D25="Krank",$D25="Fehlzeit")</formula>
    </cfRule>
    <cfRule type="expression" dxfId="0" priority="105" stopIfTrue="1">
      <formula>OR($D25="Wochenende",$D25="Feiertag")</formula>
    </cfRule>
  </conditionalFormatting>
  <pageMargins left="0.74" right="0.25" top="0.39" bottom="0.38" header="0.3" footer="0.3"/>
  <pageSetup paperSize="9" orientation="landscape" vertic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Vorgabe</vt:lpstr>
      <vt:lpstr>Januar</vt:lpstr>
      <vt:lpstr>Februar</vt:lpstr>
      <vt:lpstr>März</vt:lpstr>
      <vt:lpstr>April</vt:lpstr>
      <vt:lpstr>Mai</vt:lpstr>
      <vt:lpstr>Juni</vt:lpstr>
      <vt:lpstr>Juli</vt:lpstr>
      <vt:lpstr>August</vt:lpstr>
      <vt:lpstr>September</vt:lpstr>
      <vt:lpstr>Oktober</vt:lpstr>
      <vt:lpstr>November</vt:lpstr>
      <vt:lpstr>Tabelle1</vt:lpstr>
      <vt:lpstr>Dezember</vt:lpstr>
    </vt:vector>
  </TitlesOfParts>
  <Manager/>
  <Company>Ralph Kusterer</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Ralph Kusterer</dc:creator>
  <cp:keywords/>
  <dc:description/>
  <cp:lastModifiedBy>Fabien Kavuganyi</cp:lastModifiedBy>
  <cp:revision/>
  <dcterms:created xsi:type="dcterms:W3CDTF">2003-12-22T12:33:46Z</dcterms:created>
  <dcterms:modified xsi:type="dcterms:W3CDTF">2025-02-11T15:58:58Z</dcterms:modified>
  <cp:category/>
  <cp:contentStatus/>
</cp:coreProperties>
</file>