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codeName="ThisWorkbook"/>
  <xr:revisionPtr revIDLastSave="0" documentId="13_ncr:11_{4EBA79EB-5FD3-438A-BD68-2634BFFC126B}" xr6:coauthVersionLast="46" xr6:coauthVersionMax="46" xr10:uidLastSave="{00000000-0000-0000-0000-000000000000}"/>
  <bookViews>
    <workbookView xWindow="-120" yWindow="-120" windowWidth="29040" windowHeight="15990" activeTab="1" xr2:uid="{00000000-000D-0000-FFFF-FFFF00000000}"/>
  </bookViews>
  <sheets>
    <sheet name="ProjectSchedule" sheetId="11" r:id="rId1"/>
    <sheet name="Bill Of Materials" sheetId="13" r:id="rId2"/>
    <sheet name="About" sheetId="12" r:id="rId3"/>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I5" i="11" l="1"/>
  <c r="H31" i="11"/>
  <c r="H30" i="1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M6" i="11" l="1"/>
  <c r="N6" i="11" l="1"/>
  <c r="O6" i="11" l="1"/>
  <c r="P6" i="11" l="1"/>
  <c r="Q6" i="11"/>
  <c r="R6" i="11" l="1"/>
  <c r="S6" i="11" l="1"/>
  <c r="T6" i="11" l="1"/>
  <c r="U6" i="11" l="1"/>
  <c r="V6" i="11" l="1"/>
  <c r="W6" i="11" l="1"/>
  <c r="X6" i="11" l="1"/>
  <c r="Y6" i="11" l="1"/>
  <c r="Z6" i="11" l="1"/>
  <c r="AA6" i="11" l="1"/>
  <c r="AB6" i="11" l="1"/>
  <c r="AC6" i="11" l="1"/>
  <c r="AD6" i="11" l="1"/>
  <c r="AE6" i="11" l="1"/>
  <c r="AF6" i="11" l="1"/>
  <c r="AG6" i="11" l="1"/>
  <c r="AH6" i="11" l="1"/>
  <c r="AI6" i="11" l="1"/>
  <c r="AJ6" i="11" l="1"/>
  <c r="H19" i="11" l="1"/>
  <c r="H18" i="11"/>
  <c r="H17" i="11"/>
  <c r="H24" i="11"/>
  <c r="H12" i="11"/>
  <c r="H13" i="11"/>
  <c r="H15" i="11"/>
  <c r="H11" i="11"/>
  <c r="H16" i="11"/>
  <c r="H10" i="11"/>
  <c r="H25" i="11"/>
  <c r="H23" i="11"/>
  <c r="H22" i="11"/>
  <c r="H9" i="11"/>
  <c r="H21" i="11"/>
  <c r="H8" i="11"/>
  <c r="H14" i="11"/>
  <c r="H20" i="11"/>
  <c r="H26" i="11"/>
  <c r="H29" i="11"/>
  <c r="H27" i="11"/>
  <c r="H28" i="11"/>
  <c r="H7" i="11"/>
</calcChain>
</file>

<file path=xl/sharedStrings.xml><?xml version="1.0" encoding="utf-8"?>
<sst xmlns="http://schemas.openxmlformats.org/spreadsheetml/2006/main" count="128" uniqueCount="96">
  <si>
    <t>Insert new rows ABOVE this one</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</si>
  <si>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</si>
  <si>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</si>
  <si>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</si>
  <si>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</si>
  <si>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</si>
  <si>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</si>
  <si>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</si>
  <si>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</si>
  <si>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</si>
  <si>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</si>
  <si>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</si>
  <si>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</si>
  <si>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</si>
  <si>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</si>
  <si>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</si>
  <si>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</si>
  <si>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</si>
  <si>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</si>
  <si>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</si>
  <si>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</si>
  <si>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</si>
  <si>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</si>
  <si>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</si>
  <si>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</si>
  <si>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</si>
  <si>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</si>
  <si>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</si>
  <si>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</si>
  <si>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</si>
  <si>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</si>
  <si>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</si>
  <si>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</si>
  <si>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</si>
  <si>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</si>
  <si>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</si>
  <si>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</si>
  <si>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</si>
  <si>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</si>
  <si>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Schematic Generation / Pin Mapping</t>
  </si>
  <si>
    <t>Parts Acquisition</t>
  </si>
  <si>
    <t>System Flow Design</t>
  </si>
  <si>
    <t>Hardware Prototyping</t>
  </si>
  <si>
    <t>Software Prototyping</t>
  </si>
  <si>
    <t>Generate Code Scaffolding</t>
  </si>
  <si>
    <t>Final Sprint</t>
  </si>
  <si>
    <t>Testing</t>
  </si>
  <si>
    <t>Testing Procedure Generation</t>
  </si>
  <si>
    <t>Write Local I/O Periperal Libraries</t>
  </si>
  <si>
    <t>Write Bluetooth LE Communication Code</t>
  </si>
  <si>
    <t>Create Doxyfiles (Documentation)</t>
  </si>
  <si>
    <t>Bug Testing</t>
  </si>
  <si>
    <t>Code Linting/Documentation Audit</t>
  </si>
  <si>
    <t>Verification of Device Functionality</t>
  </si>
  <si>
    <t>Alex</t>
  </si>
  <si>
    <t>Alex / Dai</t>
  </si>
  <si>
    <t>Dai</t>
  </si>
  <si>
    <t>Project Report</t>
  </si>
  <si>
    <t>FINAL PRESENTATION</t>
  </si>
  <si>
    <t>Final Report Draft</t>
  </si>
  <si>
    <t>Final Presentation Draft</t>
  </si>
  <si>
    <t>Freeze Hardware Tweaks</t>
  </si>
  <si>
    <t>Submit Final Report</t>
  </si>
  <si>
    <t>Dai / Alex</t>
  </si>
  <si>
    <t>Dai/ Alex</t>
  </si>
  <si>
    <t>Alex/Dai</t>
  </si>
  <si>
    <t>Main Loop Implementation</t>
  </si>
  <si>
    <t>ECE230 Capstone Project</t>
  </si>
  <si>
    <t xml:space="preserve">Alex Westerman, Yifan Dai </t>
  </si>
  <si>
    <t>Price</t>
  </si>
  <si>
    <t>Acquired?</t>
  </si>
  <si>
    <t>TI MSP432P401R Launchpad Rev 2.1</t>
  </si>
  <si>
    <t>Qty</t>
  </si>
  <si>
    <t>TI CC2650 Module BoosterPack</t>
  </si>
  <si>
    <t>Yes</t>
  </si>
  <si>
    <t>Part Name</t>
  </si>
  <si>
    <t>Purpose</t>
  </si>
  <si>
    <t xml:space="preserve">Main Microcontroller for device operation. </t>
  </si>
  <si>
    <t>Connects with Microcontroller for bluetooth functionality</t>
  </si>
  <si>
    <t>2-Axis Joysticks</t>
  </si>
  <si>
    <t>2-Axis Analog Inputs (Left/Right Joystick)</t>
  </si>
  <si>
    <t>Large SPDT Buttons</t>
  </si>
  <si>
    <t>ABXY Button Inputs</t>
  </si>
  <si>
    <t>Small SPDT Buttons</t>
  </si>
  <si>
    <t>Start, Select, and BT Pairing Button Inputs</t>
  </si>
  <si>
    <t>Force Sensitive Resistor</t>
  </si>
  <si>
    <t>Analog Trigger Inputs (L/R Trigger)</t>
  </si>
  <si>
    <t>16x2 LCD</t>
  </si>
  <si>
    <t>BT Pairing Status/Signal Strength Indicator</t>
  </si>
  <si>
    <t>8x8 LED Matrix</t>
  </si>
  <si>
    <t>~</t>
  </si>
  <si>
    <t>Button Input Indicators</t>
  </si>
  <si>
    <t>Resistors, Wires, Etc.</t>
  </si>
  <si>
    <t>Miscellaneous Components for Prototyping Hardware</t>
  </si>
  <si>
    <t>Some</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</si>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</sst>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8" formatCode="&quot;$&quot;#,##0.00_);[Red]\(&quot;$&quot;#,##0.00\)"/>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4" borderId="2" xfId="12" quotePrefix="1" applyFill="1">
      <alignment horizontal="left" vertical="center" indent="2"/>
    </xf>
    <xf numFmtId="8" fontId="0" fillId="0" borderId="0" xfId="0" applyNumberForma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35"/>
  <sheetViews>
    <sheetView showGridLines="0" showRuler="0" zoomScaleNormal="100" zoomScalePageLayoutView="70" workbookViewId="0">
      <pane ySplit="6" topLeftCell="A7" activePane="bottomLeft" state="frozen"/>
      <selection pane="bottomLeft" activeCell="C25" sqref="C25"/>
    </sheetView>
  </sheetViews>
  <sheetFormatPr defaultRowHeight="30" customHeight="1" x14ac:dyDescent="0.25"/>
  <cols>
    <col min="1" max="1" width="2.7109375" style="58" customWidth="1"/>
    <col min="2" max="2" width="39.85546875" customWidth="1"/>
    <col min="3" max="3" width="16.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36" ht="30" customHeight="1" x14ac:dyDescent="0.45">
      <c r="A1" s="59" t="s">
        <v>30</v>
      </c>
      <c r="B1" s="63" t="s">
        <v>4</v>
      </c>
      <c r="C1" s="1"/>
      <c r="D1" s="2"/>
      <c r="E1" s="4"/>
      <c r="F1" s="47"/>
      <c r="H1" s="2"/>
      <c r="I1" s="14" t="s">
        <v>13</v>
      </c>
    </row>
    <row r="2" spans="1:36" ht="30" customHeight="1" x14ac:dyDescent="0.3">
      <c r="A2" s="58" t="s">
        <v>25</v>
      </c>
      <c r="B2" s="64" t="s">
        <v>67</v>
      </c>
      <c r="I2" s="61" t="s">
        <v>18</v>
      </c>
    </row>
    <row r="3" spans="1:36" ht="30" customHeight="1" x14ac:dyDescent="0.25">
      <c r="A3" s="58" t="s">
        <v>31</v>
      </c>
      <c r="B3" s="65" t="s">
        <v>68</v>
      </c>
      <c r="C3" s="85" t="s">
        <v>1</v>
      </c>
      <c r="D3" s="86"/>
      <c r="E3" s="91">
        <f ca="1">TODAY()</f>
        <v>44230</v>
      </c>
      <c r="F3" s="91"/>
    </row>
    <row r="4" spans="1:36" ht="30" customHeight="1" x14ac:dyDescent="0.25">
      <c r="A4" s="59" t="s">
        <v>32</v>
      </c>
      <c r="C4" s="85" t="s">
        <v>9</v>
      </c>
      <c r="D4" s="86"/>
      <c r="E4" s="7">
        <v>1</v>
      </c>
      <c r="I4" s="88">
        <f ca="1">I5</f>
        <v>44228</v>
      </c>
      <c r="J4" s="89"/>
      <c r="K4" s="89"/>
      <c r="L4" s="89"/>
      <c r="M4" s="89"/>
      <c r="N4" s="89"/>
      <c r="O4" s="90"/>
      <c r="P4" s="88">
        <f ca="1">P5</f>
        <v>44235</v>
      </c>
      <c r="Q4" s="89"/>
      <c r="R4" s="89"/>
      <c r="S4" s="89"/>
      <c r="T4" s="89"/>
      <c r="U4" s="89"/>
      <c r="V4" s="90"/>
      <c r="W4" s="88">
        <f ca="1">W5</f>
        <v>44242</v>
      </c>
      <c r="X4" s="89"/>
      <c r="Y4" s="89"/>
      <c r="Z4" s="89"/>
      <c r="AA4" s="89"/>
      <c r="AB4" s="89"/>
      <c r="AC4" s="90"/>
      <c r="AD4" s="88">
        <f ca="1">AD5</f>
        <v>44249</v>
      </c>
      <c r="AE4" s="89"/>
      <c r="AF4" s="89"/>
      <c r="AG4" s="89"/>
      <c r="AH4" s="89"/>
      <c r="AI4" s="89"/>
      <c r="AJ4" s="90"/>
    </row>
    <row r="5" spans="1:36" ht="15" customHeight="1" x14ac:dyDescent="0.25">
      <c r="A5" s="59" t="s">
        <v>33</v>
      </c>
      <c r="B5" s="87"/>
      <c r="C5" s="87"/>
      <c r="D5" s="87"/>
      <c r="E5" s="87"/>
      <c r="F5" s="87"/>
      <c r="G5" s="87"/>
      <c r="I5" s="11">
        <f ca="1">Project_Start-WEEKDAY(Project_Start,1)+2+7*(Display_Week-1)</f>
        <v>44228</v>
      </c>
      <c r="J5" s="10">
        <f ca="1">I5+1</f>
        <v>44229</v>
      </c>
      <c r="K5" s="10">
        <f t="shared" ref="K5:AJ5" ca="1" si="0">J5+1</f>
        <v>44230</v>
      </c>
      <c r="L5" s="10">
        <f t="shared" ca="1" si="0"/>
        <v>44231</v>
      </c>
      <c r="M5" s="10">
        <f t="shared" ca="1" si="0"/>
        <v>44232</v>
      </c>
      <c r="N5" s="10">
        <f t="shared" ca="1" si="0"/>
        <v>44233</v>
      </c>
      <c r="O5" s="12">
        <f t="shared" ca="1" si="0"/>
        <v>44234</v>
      </c>
      <c r="P5" s="11">
        <f ca="1">O5+1</f>
        <v>44235</v>
      </c>
      <c r="Q5" s="10">
        <f ca="1">P5+1</f>
        <v>44236</v>
      </c>
      <c r="R5" s="10">
        <f t="shared" ca="1" si="0"/>
        <v>44237</v>
      </c>
      <c r="S5" s="10">
        <f t="shared" ca="1" si="0"/>
        <v>44238</v>
      </c>
      <c r="T5" s="10">
        <f t="shared" ca="1" si="0"/>
        <v>44239</v>
      </c>
      <c r="U5" s="10">
        <f t="shared" ca="1" si="0"/>
        <v>44240</v>
      </c>
      <c r="V5" s="12">
        <f t="shared" ca="1" si="0"/>
        <v>44241</v>
      </c>
      <c r="W5" s="11">
        <f ca="1">V5+1</f>
        <v>44242</v>
      </c>
      <c r="X5" s="10">
        <f ca="1">W5+1</f>
        <v>44243</v>
      </c>
      <c r="Y5" s="10">
        <f t="shared" ca="1" si="0"/>
        <v>44244</v>
      </c>
      <c r="Z5" s="10">
        <f t="shared" ca="1" si="0"/>
        <v>44245</v>
      </c>
      <c r="AA5" s="10">
        <f t="shared" ca="1" si="0"/>
        <v>44246</v>
      </c>
      <c r="AB5" s="10">
        <f t="shared" ca="1" si="0"/>
        <v>44247</v>
      </c>
      <c r="AC5" s="12">
        <f t="shared" ca="1" si="0"/>
        <v>44248</v>
      </c>
      <c r="AD5" s="11">
        <f ca="1">AC5+1</f>
        <v>44249</v>
      </c>
      <c r="AE5" s="10">
        <f ca="1">AD5+1</f>
        <v>44250</v>
      </c>
      <c r="AF5" s="10">
        <f t="shared" ca="1" si="0"/>
        <v>44251</v>
      </c>
      <c r="AG5" s="10">
        <f t="shared" ca="1" si="0"/>
        <v>44252</v>
      </c>
      <c r="AH5" s="10">
        <f t="shared" ca="1" si="0"/>
        <v>44253</v>
      </c>
      <c r="AI5" s="10">
        <f t="shared" ca="1" si="0"/>
        <v>44254</v>
      </c>
      <c r="AJ5" s="12">
        <f t="shared" ca="1" si="0"/>
        <v>44255</v>
      </c>
    </row>
    <row r="6" spans="1:36" ht="30" customHeight="1" thickBot="1" x14ac:dyDescent="0.3">
      <c r="A6" s="59" t="s">
        <v>34</v>
      </c>
      <c r="B6" s="8" t="s">
        <v>10</v>
      </c>
      <c r="C6" s="9" t="s">
        <v>3</v>
      </c>
      <c r="D6" s="9" t="s">
        <v>2</v>
      </c>
      <c r="E6" s="9" t="s">
        <v>6</v>
      </c>
      <c r="F6" s="9" t="s">
        <v>7</v>
      </c>
      <c r="G6" s="9"/>
      <c r="H6" s="9" t="s">
        <v>8</v>
      </c>
      <c r="I6" s="13" t="str">
        <f t="shared" ref="I6" ca="1" si="1">LEFT(TEXT(I5,"ddd"),1)</f>
        <v>M</v>
      </c>
      <c r="J6" s="13" t="str">
        <f t="shared" ref="J6:AJ6" ca="1" si="2">LEFT(TEXT(J5,"ddd"),1)</f>
        <v>T</v>
      </c>
      <c r="K6" s="13" t="str">
        <f t="shared" ca="1" si="2"/>
        <v>W</v>
      </c>
      <c r="L6" s="13" t="str">
        <f t="shared" ca="1" si="2"/>
        <v>T</v>
      </c>
      <c r="M6" s="13" t="str">
        <f t="shared" ca="1" si="2"/>
        <v>F</v>
      </c>
      <c r="N6" s="13" t="str">
        <f t="shared" ca="1" si="2"/>
        <v>S</v>
      </c>
      <c r="O6" s="13" t="str">
        <f t="shared" ca="1" si="2"/>
        <v>S</v>
      </c>
      <c r="P6" s="13" t="str">
        <f t="shared" ca="1" si="2"/>
        <v>M</v>
      </c>
      <c r="Q6" s="13" t="str">
        <f t="shared" ca="1" si="2"/>
        <v>T</v>
      </c>
      <c r="R6" s="13" t="str">
        <f t="shared" ca="1" si="2"/>
        <v>W</v>
      </c>
      <c r="S6" s="13" t="str">
        <f t="shared" ca="1" si="2"/>
        <v>T</v>
      </c>
      <c r="T6" s="13" t="str">
        <f t="shared" ca="1" si="2"/>
        <v>F</v>
      </c>
      <c r="U6" s="13" t="str">
        <f t="shared" ca="1" si="2"/>
        <v>S</v>
      </c>
      <c r="V6" s="13" t="str">
        <f t="shared" ca="1" si="2"/>
        <v>S</v>
      </c>
      <c r="W6" s="13" t="str">
        <f t="shared" ca="1" si="2"/>
        <v>M</v>
      </c>
      <c r="X6" s="13" t="str">
        <f t="shared" ca="1" si="2"/>
        <v>T</v>
      </c>
      <c r="Y6" s="13" t="str">
        <f t="shared" ca="1" si="2"/>
        <v>W</v>
      </c>
      <c r="Z6" s="13" t="str">
        <f t="shared" ca="1" si="2"/>
        <v>T</v>
      </c>
      <c r="AA6" s="13" t="str">
        <f t="shared" ca="1" si="2"/>
        <v>F</v>
      </c>
      <c r="AB6" s="13" t="str">
        <f t="shared" ca="1" si="2"/>
        <v>S</v>
      </c>
      <c r="AC6" s="13" t="str">
        <f t="shared" ca="1" si="2"/>
        <v>S</v>
      </c>
      <c r="AD6" s="13" t="str">
        <f t="shared" ca="1" si="2"/>
        <v>M</v>
      </c>
      <c r="AE6" s="13" t="str">
        <f t="shared" ca="1" si="2"/>
        <v>T</v>
      </c>
      <c r="AF6" s="13" t="str">
        <f t="shared" ca="1" si="2"/>
        <v>W</v>
      </c>
      <c r="AG6" s="13" t="str">
        <f t="shared" ca="1" si="2"/>
        <v>T</v>
      </c>
      <c r="AH6" s="13" t="str">
        <f t="shared" ca="1" si="2"/>
        <v>F</v>
      </c>
      <c r="AI6" s="13" t="str">
        <f t="shared" ca="1" si="2"/>
        <v>S</v>
      </c>
      <c r="AJ6" s="13" t="str">
        <f t="shared" ca="1" si="2"/>
        <v>S</v>
      </c>
    </row>
    <row r="7" spans="1:36" ht="30" hidden="1" customHeight="1" thickBot="1" x14ac:dyDescent="0.3">
      <c r="A7" s="58" t="s">
        <v>29</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row>
    <row r="8" spans="1:36" s="3" customFormat="1" ht="18.75" customHeight="1" thickBot="1" x14ac:dyDescent="0.3">
      <c r="A8" s="59" t="s">
        <v>35</v>
      </c>
      <c r="B8" s="18" t="s">
        <v>42</v>
      </c>
      <c r="C8" s="71" t="s">
        <v>65</v>
      </c>
      <c r="D8" s="19"/>
      <c r="E8" s="20">
        <v>44230</v>
      </c>
      <c r="F8" s="21">
        <v>44235</v>
      </c>
      <c r="G8" s="17"/>
      <c r="H8" s="17">
        <f t="shared" ref="H8:H31" si="3">IF(OR(ISBLANK(task_start),ISBLANK(task_end)),"",task_end-task_start+1)</f>
        <v>6</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row>
    <row r="9" spans="1:36" s="3" customFormat="1" ht="15" customHeight="1" thickBot="1" x14ac:dyDescent="0.3">
      <c r="A9" s="59" t="s">
        <v>36</v>
      </c>
      <c r="B9" s="80" t="s">
        <v>39</v>
      </c>
      <c r="C9" s="72" t="s">
        <v>55</v>
      </c>
      <c r="D9" s="22">
        <v>0</v>
      </c>
      <c r="E9" s="66">
        <v>44231</v>
      </c>
      <c r="F9" s="66">
        <v>44232</v>
      </c>
      <c r="G9" s="17"/>
      <c r="H9" s="17">
        <f t="shared" si="3"/>
        <v>2</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row>
    <row r="10" spans="1:36" s="3" customFormat="1" ht="15" customHeight="1" thickBot="1" x14ac:dyDescent="0.3">
      <c r="A10" s="59" t="s">
        <v>37</v>
      </c>
      <c r="B10" s="80" t="s">
        <v>40</v>
      </c>
      <c r="C10" s="72" t="s">
        <v>55</v>
      </c>
      <c r="D10" s="22"/>
      <c r="E10" s="66">
        <v>44231</v>
      </c>
      <c r="F10" s="66">
        <v>44234</v>
      </c>
      <c r="G10" s="17"/>
      <c r="H10" s="17">
        <f t="shared" si="3"/>
        <v>4</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row>
    <row r="11" spans="1:36" s="3" customFormat="1" ht="15" customHeight="1" thickBot="1" x14ac:dyDescent="0.3">
      <c r="A11" s="58"/>
      <c r="B11" s="80" t="s">
        <v>41</v>
      </c>
      <c r="C11" s="72" t="s">
        <v>55</v>
      </c>
      <c r="D11" s="22"/>
      <c r="E11" s="66">
        <v>44232</v>
      </c>
      <c r="F11" s="66">
        <v>44233</v>
      </c>
      <c r="G11" s="17"/>
      <c r="H11" s="17">
        <f t="shared" si="3"/>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row>
    <row r="12" spans="1:36" s="3" customFormat="1" ht="15" customHeight="1" thickBot="1" x14ac:dyDescent="0.3">
      <c r="A12" s="58"/>
      <c r="B12" s="80" t="s">
        <v>47</v>
      </c>
      <c r="C12" s="72" t="s">
        <v>55</v>
      </c>
      <c r="D12" s="22"/>
      <c r="E12" s="66">
        <v>44233</v>
      </c>
      <c r="F12" s="66">
        <v>44235</v>
      </c>
      <c r="G12" s="17"/>
      <c r="H12" s="17">
        <f t="shared" si="3"/>
        <v>3</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row>
    <row r="13" spans="1:36" s="3" customFormat="1" ht="15" customHeight="1" thickBot="1" x14ac:dyDescent="0.3">
      <c r="A13" s="58"/>
      <c r="B13" s="80" t="s">
        <v>42</v>
      </c>
      <c r="C13" s="72" t="s">
        <v>56</v>
      </c>
      <c r="D13" s="22"/>
      <c r="E13" s="66">
        <v>44234</v>
      </c>
      <c r="F13" s="66">
        <v>44235</v>
      </c>
      <c r="G13" s="17"/>
      <c r="H13" s="17">
        <f t="shared" si="3"/>
        <v>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row>
    <row r="14" spans="1:36" s="3" customFormat="1" ht="18.75" customHeight="1" thickBot="1" x14ac:dyDescent="0.3">
      <c r="A14" s="59" t="s">
        <v>38</v>
      </c>
      <c r="B14" s="23" t="s">
        <v>43</v>
      </c>
      <c r="C14" s="73" t="s">
        <v>55</v>
      </c>
      <c r="D14" s="24"/>
      <c r="E14" s="25">
        <v>44234</v>
      </c>
      <c r="F14" s="26">
        <v>44241</v>
      </c>
      <c r="G14" s="17"/>
      <c r="H14" s="17">
        <f t="shared" si="3"/>
        <v>8</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row>
    <row r="15" spans="1:36" s="3" customFormat="1" ht="15" customHeight="1" thickBot="1" x14ac:dyDescent="0.3">
      <c r="A15" s="59"/>
      <c r="B15" s="81" t="s">
        <v>44</v>
      </c>
      <c r="C15" s="74" t="s">
        <v>54</v>
      </c>
      <c r="D15" s="27"/>
      <c r="E15" s="67">
        <v>44234</v>
      </c>
      <c r="F15" s="67">
        <v>44235</v>
      </c>
      <c r="G15" s="17"/>
      <c r="H15" s="17">
        <f t="shared" si="3"/>
        <v>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row>
    <row r="16" spans="1:36" s="3" customFormat="1" ht="15" customHeight="1" thickBot="1" x14ac:dyDescent="0.3">
      <c r="A16" s="58"/>
      <c r="B16" s="81" t="s">
        <v>48</v>
      </c>
      <c r="C16" s="74" t="s">
        <v>56</v>
      </c>
      <c r="D16" s="27"/>
      <c r="E16" s="67">
        <v>44235</v>
      </c>
      <c r="F16" s="67">
        <v>44237</v>
      </c>
      <c r="G16" s="17"/>
      <c r="H16" s="17">
        <f t="shared" si="3"/>
        <v>3</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row>
    <row r="17" spans="1:36" s="3" customFormat="1" ht="15" customHeight="1" thickBot="1" x14ac:dyDescent="0.3">
      <c r="A17" s="58"/>
      <c r="B17" s="92" t="s">
        <v>49</v>
      </c>
      <c r="C17" s="74" t="s">
        <v>54</v>
      </c>
      <c r="D17" s="27"/>
      <c r="E17" s="67">
        <v>44235</v>
      </c>
      <c r="F17" s="67">
        <v>44238</v>
      </c>
      <c r="G17" s="17"/>
      <c r="H17" s="17">
        <f t="shared" si="3"/>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row>
    <row r="18" spans="1:36" s="3" customFormat="1" ht="15" customHeight="1" thickBot="1" x14ac:dyDescent="0.3">
      <c r="A18" s="58"/>
      <c r="B18" s="81" t="s">
        <v>50</v>
      </c>
      <c r="C18" s="74" t="s">
        <v>55</v>
      </c>
      <c r="D18" s="27"/>
      <c r="E18" s="67">
        <v>44235</v>
      </c>
      <c r="F18" s="67">
        <v>44241</v>
      </c>
      <c r="G18" s="17"/>
      <c r="H18" s="17">
        <f t="shared" si="3"/>
        <v>7</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row>
    <row r="19" spans="1:36" s="3" customFormat="1" ht="15" customHeight="1" thickBot="1" x14ac:dyDescent="0.3">
      <c r="A19" s="58"/>
      <c r="B19" s="81" t="s">
        <v>66</v>
      </c>
      <c r="C19" s="74" t="s">
        <v>55</v>
      </c>
      <c r="D19" s="27"/>
      <c r="E19" s="67">
        <v>44237</v>
      </c>
      <c r="F19" s="67">
        <v>44241</v>
      </c>
      <c r="G19" s="17"/>
      <c r="H19" s="17">
        <f t="shared" si="3"/>
        <v>5</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row>
    <row r="20" spans="1:36" s="3" customFormat="1" ht="15" customHeight="1" thickBot="1" x14ac:dyDescent="0.3">
      <c r="A20" s="58" t="s">
        <v>26</v>
      </c>
      <c r="B20" s="83" t="s">
        <v>57</v>
      </c>
      <c r="C20" s="78" t="s">
        <v>64</v>
      </c>
      <c r="D20" s="37"/>
      <c r="E20" s="69">
        <v>44239</v>
      </c>
      <c r="F20" s="69">
        <v>44239</v>
      </c>
      <c r="G20" s="17"/>
      <c r="H20" s="17">
        <f t="shared" si="3"/>
        <v>1</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row>
    <row r="21" spans="1:36" s="3" customFormat="1" ht="18.75" customHeight="1" thickBot="1" x14ac:dyDescent="0.3">
      <c r="A21" s="58"/>
      <c r="B21" s="28" t="s">
        <v>46</v>
      </c>
      <c r="C21" s="75" t="s">
        <v>63</v>
      </c>
      <c r="D21" s="29"/>
      <c r="E21" s="30">
        <v>44239</v>
      </c>
      <c r="F21" s="31">
        <v>44246</v>
      </c>
      <c r="G21" s="17"/>
      <c r="H21" s="17">
        <f t="shared" si="3"/>
        <v>8</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row>
    <row r="22" spans="1:36" s="3" customFormat="1" ht="15" customHeight="1" thickBot="1" x14ac:dyDescent="0.3">
      <c r="A22" s="58"/>
      <c r="B22" s="82" t="s">
        <v>51</v>
      </c>
      <c r="C22" s="76" t="s">
        <v>63</v>
      </c>
      <c r="D22" s="32"/>
      <c r="E22" s="68">
        <v>44241</v>
      </c>
      <c r="F22" s="68">
        <v>44243</v>
      </c>
      <c r="G22" s="17"/>
      <c r="H22" s="17">
        <f t="shared" si="3"/>
        <v>3</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row>
    <row r="23" spans="1:36" s="3" customFormat="1" ht="15" customHeight="1" thickBot="1" x14ac:dyDescent="0.3">
      <c r="A23" s="58"/>
      <c r="B23" s="82" t="s">
        <v>52</v>
      </c>
      <c r="C23" s="76" t="s">
        <v>63</v>
      </c>
      <c r="D23" s="32"/>
      <c r="E23" s="68">
        <v>44239</v>
      </c>
      <c r="F23" s="68">
        <v>44243</v>
      </c>
      <c r="G23" s="17"/>
      <c r="H23" s="17">
        <f t="shared" si="3"/>
        <v>5</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row>
    <row r="24" spans="1:36" s="3" customFormat="1" ht="15" customHeight="1" thickBot="1" x14ac:dyDescent="0.3">
      <c r="A24" s="58"/>
      <c r="B24" s="82" t="s">
        <v>53</v>
      </c>
      <c r="C24" s="76" t="s">
        <v>64</v>
      </c>
      <c r="D24" s="32"/>
      <c r="E24" s="68">
        <v>44243</v>
      </c>
      <c r="F24" s="68">
        <v>44246</v>
      </c>
      <c r="G24" s="17"/>
      <c r="H24" s="17">
        <f t="shared" si="3"/>
        <v>4</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row>
    <row r="25" spans="1:36" s="3" customFormat="1" ht="18.75" customHeight="1" thickBot="1" x14ac:dyDescent="0.3">
      <c r="A25" s="58"/>
      <c r="B25" s="33" t="s">
        <v>45</v>
      </c>
      <c r="C25" s="77" t="s">
        <v>63</v>
      </c>
      <c r="D25" s="34"/>
      <c r="E25" s="35">
        <v>44245</v>
      </c>
      <c r="F25" s="36">
        <v>44250</v>
      </c>
      <c r="G25" s="17"/>
      <c r="H25" s="17">
        <f t="shared" si="3"/>
        <v>6</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row>
    <row r="26" spans="1:36" s="3" customFormat="1" ht="15" customHeight="1" thickBot="1" x14ac:dyDescent="0.3">
      <c r="A26" s="58" t="s">
        <v>26</v>
      </c>
      <c r="B26" s="83" t="s">
        <v>59</v>
      </c>
      <c r="C26" s="78" t="s">
        <v>63</v>
      </c>
      <c r="D26" s="37"/>
      <c r="E26" s="69">
        <v>44245</v>
      </c>
      <c r="F26" s="69">
        <v>44248</v>
      </c>
      <c r="G26" s="17"/>
      <c r="H26" s="17">
        <f t="shared" si="3"/>
        <v>4</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row>
    <row r="27" spans="1:36" s="3" customFormat="1" ht="15" customHeight="1" thickBot="1" x14ac:dyDescent="0.3">
      <c r="A27" s="58"/>
      <c r="B27" s="83" t="s">
        <v>60</v>
      </c>
      <c r="C27" s="78" t="s">
        <v>63</v>
      </c>
      <c r="D27" s="37"/>
      <c r="E27" s="69">
        <v>44245</v>
      </c>
      <c r="F27" s="69">
        <v>44249</v>
      </c>
      <c r="G27" s="17"/>
      <c r="H27" s="17">
        <f t="shared" si="3"/>
        <v>5</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row>
    <row r="28" spans="1:36" s="3" customFormat="1" ht="15" customHeight="1" thickBot="1" x14ac:dyDescent="0.3">
      <c r="A28" s="58"/>
      <c r="B28" s="83" t="s">
        <v>61</v>
      </c>
      <c r="C28" s="78" t="s">
        <v>63</v>
      </c>
      <c r="D28" s="37"/>
      <c r="E28" s="69">
        <v>44247</v>
      </c>
      <c r="F28" s="69">
        <v>44250</v>
      </c>
      <c r="G28" s="17"/>
      <c r="H28" s="17">
        <f t="shared" si="3"/>
        <v>4</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row>
    <row r="29" spans="1:36" s="3" customFormat="1" ht="15" customHeight="1" thickBot="1" x14ac:dyDescent="0.3">
      <c r="A29" s="58"/>
      <c r="B29" s="83" t="s">
        <v>62</v>
      </c>
      <c r="C29" s="78" t="s">
        <v>63</v>
      </c>
      <c r="D29" s="37"/>
      <c r="E29" s="69">
        <v>44249</v>
      </c>
      <c r="F29" s="69">
        <v>44249</v>
      </c>
      <c r="G29" s="17"/>
      <c r="H29" s="17">
        <f t="shared" si="3"/>
        <v>1</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row>
    <row r="30" spans="1:36" s="3" customFormat="1" ht="15" customHeight="1" thickBot="1" x14ac:dyDescent="0.3">
      <c r="A30" s="58"/>
      <c r="B30" s="83" t="s">
        <v>58</v>
      </c>
      <c r="C30" s="78" t="s">
        <v>63</v>
      </c>
      <c r="D30" s="37"/>
      <c r="E30" s="69">
        <v>44250</v>
      </c>
      <c r="F30" s="69">
        <v>44250</v>
      </c>
      <c r="G30" s="17"/>
      <c r="H30" s="17">
        <f t="shared" si="3"/>
        <v>1</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row>
    <row r="31" spans="1:36" s="3" customFormat="1" ht="30" customHeight="1" thickBot="1" x14ac:dyDescent="0.3">
      <c r="A31" s="58"/>
      <c r="B31" s="84"/>
      <c r="C31" s="79"/>
      <c r="D31" s="16"/>
      <c r="E31" s="70"/>
      <c r="F31" s="70"/>
      <c r="G31" s="43"/>
      <c r="H31" s="43" t="str">
        <f t="shared" si="3"/>
        <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row>
    <row r="32" spans="1:36" s="3" customFormat="1" ht="30" customHeight="1" thickBot="1" x14ac:dyDescent="0.3">
      <c r="A32" s="58" t="s">
        <v>28</v>
      </c>
      <c r="B32" s="38" t="s">
        <v>0</v>
      </c>
      <c r="C32" s="39"/>
      <c r="D32" s="40"/>
      <c r="E32" s="41"/>
      <c r="F32" s="42"/>
      <c r="G32" s="6"/>
      <c r="H32"/>
      <c r="I32"/>
      <c r="J32"/>
      <c r="K32"/>
      <c r="L32"/>
      <c r="M32"/>
      <c r="N32"/>
      <c r="O32"/>
      <c r="P32"/>
      <c r="Q32"/>
      <c r="R32"/>
      <c r="S32"/>
      <c r="T32"/>
      <c r="U32"/>
      <c r="V32"/>
      <c r="W32"/>
      <c r="X32"/>
      <c r="Y32"/>
      <c r="Z32"/>
      <c r="AA32"/>
      <c r="AB32"/>
      <c r="AC32"/>
      <c r="AD32"/>
      <c r="AE32"/>
      <c r="AF32"/>
      <c r="AG32"/>
      <c r="AH32"/>
      <c r="AI32"/>
      <c r="AJ32"/>
    </row>
    <row r="33" spans="1:36" s="3" customFormat="1" ht="30" customHeight="1" x14ac:dyDescent="0.25">
      <c r="A33" s="59" t="s">
        <v>27</v>
      </c>
      <c r="B33"/>
      <c r="C33"/>
      <c r="D33"/>
      <c r="E33" s="5"/>
      <c r="F33"/>
      <c r="G33"/>
      <c r="H33"/>
      <c r="I33"/>
      <c r="J33"/>
      <c r="K33"/>
      <c r="L33"/>
      <c r="M33"/>
      <c r="N33"/>
      <c r="O33"/>
      <c r="P33"/>
      <c r="Q33"/>
      <c r="R33"/>
      <c r="S33"/>
      <c r="T33"/>
      <c r="U33"/>
      <c r="V33"/>
      <c r="W33"/>
      <c r="X33"/>
      <c r="Y33"/>
      <c r="Z33"/>
      <c r="AA33"/>
      <c r="AB33"/>
      <c r="AC33"/>
      <c r="AD33"/>
      <c r="AE33"/>
      <c r="AF33"/>
      <c r="AG33"/>
      <c r="AH33"/>
      <c r="AI33"/>
      <c r="AJ33"/>
    </row>
    <row r="34" spans="1:36" ht="30" customHeight="1" x14ac:dyDescent="0.25">
      <c r="C34" s="14"/>
      <c r="F34" s="60"/>
    </row>
    <row r="35" spans="1:36" ht="30" customHeight="1" x14ac:dyDescent="0.25">
      <c r="C35" s="15"/>
    </row>
  </sheetData>
  <mergeCells count="8">
    <mergeCell ref="E3:F3"/>
    <mergeCell ref="I4:O4"/>
    <mergeCell ref="P4:V4"/>
    <mergeCell ref="W4:AC4"/>
    <mergeCell ref="AD4:AJ4"/>
    <mergeCell ref="C3:D3"/>
    <mergeCell ref="C4:D4"/>
    <mergeCell ref="B5:G5"/>
  </mergeCells>
  <conditionalFormatting sqref="D7:D32">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I31">
    <cfRule type="expression" dxfId="5" priority="34">
      <formula>AND(TODAY()&gt;=I$5,TODAY()&lt;J$5)</formula>
    </cfRule>
  </conditionalFormatting>
  <conditionalFormatting sqref="I7:AI31">
    <cfRule type="expression" dxfId="4" priority="28">
      <formula>AND(task_start&lt;=I$5,ROUNDDOWN((task_end-task_start+1)*task_progress,0)+task_start-1&gt;=I$5)</formula>
    </cfRule>
    <cfRule type="expression" dxfId="3" priority="29" stopIfTrue="1">
      <formula>AND(task_end&gt;=I$5,task_start&lt;J$5)</formula>
    </cfRule>
  </conditionalFormatting>
  <conditionalFormatting sqref="AJ5:AJ31">
    <cfRule type="expression" dxfId="2" priority="36">
      <formula>AND(TODAY()&gt;=AJ$5,TODAY()&lt;#REF!)</formula>
    </cfRule>
  </conditionalFormatting>
  <conditionalFormatting sqref="AJ7:AJ31">
    <cfRule type="expression" dxfId="1" priority="39">
      <formula>AND(task_start&lt;=AJ$5,ROUNDDOWN((task_end-task_start+1)*task_progress,0)+task_start-1&gt;=AJ$5)</formula>
    </cfRule>
    <cfRule type="expression" dxfId="0" priority="40" stopIfTrue="1">
      <formula>AND(task_end&gt;=AJ$5,task_start&lt;#REF!)</formula>
    </cfRule>
  </conditionalFormatting>
  <conditionalFormatting sqref="D20">
    <cfRule type="dataBar" priority="1">
      <dataBar>
        <cfvo type="num" val="0"/>
        <cfvo type="num" val="1"/>
        <color theme="0" tint="-0.249977111117893"/>
      </dataBar>
      <extLst>
        <ext xmlns:x14="http://schemas.microsoft.com/office/spreadsheetml/2009/9/main" uri="{B025F937-C7B1-47D3-B67F-A62EFF666E3E}">
          <x14:id>{88A8853E-AF16-4AC3-A88A-64A355176BE1}</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 xmlns:xm="http://schemas.microsoft.com/office/excel/2006/main">
          <x14:cfRule type="dataBar" id="{88A8853E-AF16-4AC3-A88A-64A355176BE1}">
            <x14:dataBar minLength="0" maxLength="100" gradient="0">
              <x14:cfvo type="num">
                <xm:f>0</xm:f>
              </x14:cfvo>
              <x14:cfvo type="num">
                <xm:f>1</xm:f>
              </x14:cfvo>
              <x14:negativeFillColor rgb="FFFF0000"/>
              <x14:axisColor rgb="FF000000"/>
            </x14:dataBar>
          </x14:cfRule>
          <xm:sqref>D20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BC15B-103B-48CF-BB11-C025CC578626}">
  <dimension ref="A2:E11"/>
  <sheetViews>
    <sheetView tabSelected="1" workbookViewId="0">
      <selection activeCell="A2" sqref="A2:E11"/>
    </sheetView>
  </sheetViews>
  <sheetFormatPr defaultRowHeight="15" x14ac:dyDescent="0.25"/>
  <cols>
    <col min="1" max="1" width="4.28515625" customWidth="1"/>
    <col min="2" max="2" width="43.28515625" customWidth="1"/>
    <col min="3" max="3" width="73.42578125" customWidth="1"/>
    <col min="4" max="4" width="7.5703125" customWidth="1"/>
    <col min="5" max="5" width="10.7109375" customWidth="1"/>
  </cols>
  <sheetData>
    <row r="2" spans="1:5" x14ac:dyDescent="0.25">
      <c r="A2" t="s">
        <v>72</v>
      </c>
      <c r="B2" t="s">
        <v>75</v>
      </c>
      <c r="C2" t="s">
        <v>76</v>
      </c>
      <c r="D2" t="s">
        <v>69</v>
      </c>
      <c r="E2" t="s">
        <v>70</v>
      </c>
    </row>
    <row r="3" spans="1:5" x14ac:dyDescent="0.25">
      <c r="A3">
        <v>1</v>
      </c>
      <c r="B3" t="s">
        <v>71</v>
      </c>
      <c r="C3" t="s">
        <v>77</v>
      </c>
      <c r="D3" s="93">
        <v>19.989999999999998</v>
      </c>
      <c r="E3" t="s">
        <v>74</v>
      </c>
    </row>
    <row r="4" spans="1:5" x14ac:dyDescent="0.25">
      <c r="A4">
        <v>1</v>
      </c>
      <c r="B4" t="s">
        <v>73</v>
      </c>
      <c r="C4" t="s">
        <v>78</v>
      </c>
      <c r="D4" t="s">
        <v>90</v>
      </c>
      <c r="E4" t="s">
        <v>74</v>
      </c>
    </row>
    <row r="5" spans="1:5" x14ac:dyDescent="0.25">
      <c r="A5">
        <v>2</v>
      </c>
      <c r="B5" t="s">
        <v>79</v>
      </c>
      <c r="C5" t="s">
        <v>80</v>
      </c>
      <c r="D5" t="s">
        <v>95</v>
      </c>
    </row>
    <row r="6" spans="1:5" x14ac:dyDescent="0.25">
      <c r="A6">
        <v>4</v>
      </c>
      <c r="B6" t="s">
        <v>81</v>
      </c>
      <c r="C6" t="s">
        <v>82</v>
      </c>
      <c r="D6" t="s">
        <v>95</v>
      </c>
    </row>
    <row r="7" spans="1:5" x14ac:dyDescent="0.25">
      <c r="A7">
        <v>3</v>
      </c>
      <c r="B7" t="s">
        <v>83</v>
      </c>
      <c r="C7" t="s">
        <v>84</v>
      </c>
      <c r="D7" t="s">
        <v>90</v>
      </c>
      <c r="E7" t="s">
        <v>74</v>
      </c>
    </row>
    <row r="8" spans="1:5" x14ac:dyDescent="0.25">
      <c r="A8">
        <v>2</v>
      </c>
      <c r="B8" t="s">
        <v>85</v>
      </c>
      <c r="C8" t="s">
        <v>86</v>
      </c>
      <c r="D8" t="s">
        <v>95</v>
      </c>
    </row>
    <row r="9" spans="1:5" x14ac:dyDescent="0.25">
      <c r="A9">
        <v>1</v>
      </c>
      <c r="B9" t="s">
        <v>87</v>
      </c>
      <c r="C9" t="s">
        <v>88</v>
      </c>
      <c r="D9" t="s">
        <v>90</v>
      </c>
      <c r="E9" t="s">
        <v>74</v>
      </c>
    </row>
    <row r="10" spans="1:5" x14ac:dyDescent="0.25">
      <c r="A10">
        <v>1</v>
      </c>
      <c r="B10" t="s">
        <v>89</v>
      </c>
      <c r="C10" t="s">
        <v>91</v>
      </c>
      <c r="D10" t="s">
        <v>90</v>
      </c>
      <c r="E10" t="s">
        <v>74</v>
      </c>
    </row>
    <row r="11" spans="1:5" x14ac:dyDescent="0.25">
      <c r="A11" t="s">
        <v>90</v>
      </c>
      <c r="B11" t="s">
        <v>92</v>
      </c>
      <c r="C11" t="s">
        <v>93</v>
      </c>
      <c r="D11" t="s">
        <v>95</v>
      </c>
      <c r="E11" t="s">
        <v>94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13</v>
      </c>
      <c r="B2" s="49"/>
    </row>
    <row r="3" spans="1:2" s="54" customFormat="1" ht="27" customHeight="1" x14ac:dyDescent="0.25">
      <c r="A3" s="55" t="s">
        <v>18</v>
      </c>
      <c r="B3" s="55"/>
    </row>
    <row r="4" spans="1:2" s="51" customFormat="1" ht="26.25" x14ac:dyDescent="0.4">
      <c r="A4" s="52" t="s">
        <v>12</v>
      </c>
    </row>
    <row r="5" spans="1:2" ht="74.099999999999994" customHeight="1" x14ac:dyDescent="0.2">
      <c r="A5" s="53" t="s">
        <v>21</v>
      </c>
    </row>
    <row r="6" spans="1:2" ht="26.25" customHeight="1" x14ac:dyDescent="0.2">
      <c r="A6" s="52" t="s">
        <v>24</v>
      </c>
    </row>
    <row r="7" spans="1:2" s="48" customFormat="1" ht="204.95" customHeight="1" x14ac:dyDescent="0.25">
      <c r="A7" s="57" t="s">
        <v>23</v>
      </c>
    </row>
    <row r="8" spans="1:2" s="51" customFormat="1" ht="26.25" x14ac:dyDescent="0.4">
      <c r="A8" s="52" t="s">
        <v>14</v>
      </c>
    </row>
    <row r="9" spans="1:2" ht="60" x14ac:dyDescent="0.2">
      <c r="A9" s="53" t="s">
        <v>22</v>
      </c>
    </row>
    <row r="10" spans="1:2" s="48" customFormat="1" ht="27.95" customHeight="1" x14ac:dyDescent="0.25">
      <c r="A10" s="56" t="s">
        <v>20</v>
      </c>
    </row>
    <row r="11" spans="1:2" s="51" customFormat="1" ht="26.25" x14ac:dyDescent="0.4">
      <c r="A11" s="52" t="s">
        <v>11</v>
      </c>
    </row>
    <row r="12" spans="1:2" ht="30" x14ac:dyDescent="0.2">
      <c r="A12" s="53" t="s">
        <v>19</v>
      </c>
    </row>
    <row r="13" spans="1:2" s="48" customFormat="1" ht="27.95" customHeight="1" x14ac:dyDescent="0.25">
      <c r="A13" s="56" t="s">
        <v>5</v>
      </c>
    </row>
    <row r="14" spans="1:2" s="51" customFormat="1" ht="26.25" x14ac:dyDescent="0.4">
      <c r="A14" s="52" t="s">
        <v>15</v>
      </c>
    </row>
    <row r="15" spans="1:2" ht="75" customHeight="1" x14ac:dyDescent="0.2">
      <c r="A15" s="53" t="s">
        <v>16</v>
      </c>
    </row>
    <row r="16" spans="1:2" ht="75" x14ac:dyDescent="0.2">
      <c r="A16" s="53" t="s">
        <v>17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ProjectSchedule</vt:lpstr>
      <vt:lpstr>Bill Of Materials</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2021-02-04T05:35:47Z</dcterms:modified>
</cp:coreProperties>
</file>