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dron_Establecimiento" sheetId="1" r:id="rId4"/>
    <sheet state="visible" name="Graficos" sheetId="2" r:id="rId5"/>
    <sheet state="visible" name="Reporte" sheetId="3" r:id="rId6"/>
  </sheets>
  <definedNames>
    <definedName hidden="1" localSheetId="0" name="_xlnm._FilterDatabase">Padron_Establecimiento!$A$1:$Q$972</definedName>
  </definedNames>
  <calcPr/>
</workbook>
</file>

<file path=xl/sharedStrings.xml><?xml version="1.0" encoding="utf-8"?>
<sst xmlns="http://schemas.openxmlformats.org/spreadsheetml/2006/main" count="5880" uniqueCount="2668">
  <si>
    <t>Jurisdicción</t>
  </si>
  <si>
    <t>CUE Anexo</t>
  </si>
  <si>
    <t>Nombre</t>
  </si>
  <si>
    <t>Sector</t>
  </si>
  <si>
    <t>Sector Color</t>
  </si>
  <si>
    <t>Ámbito</t>
  </si>
  <si>
    <t>Domicilio</t>
  </si>
  <si>
    <t>CP</t>
  </si>
  <si>
    <t>Código de área</t>
  </si>
  <si>
    <t>Teléfono</t>
  </si>
  <si>
    <t>Fecha alta</t>
  </si>
  <si>
    <t>Cant. Alumnos</t>
  </si>
  <si>
    <t>Asignación parcial ()</t>
  </si>
  <si>
    <t>Asignación final ()</t>
  </si>
  <si>
    <t>Calculo Parcial</t>
  </si>
  <si>
    <t>Calculo Final</t>
  </si>
  <si>
    <t>Promedio nota alumnos</t>
  </si>
  <si>
    <t>Santiago del Estero</t>
  </si>
  <si>
    <t>AGRUPAMIENTO Nº 86051 ESC Nº 1073</t>
  </si>
  <si>
    <t>Estatal</t>
  </si>
  <si>
    <t>Rural</t>
  </si>
  <si>
    <t>ANCAJAN</t>
  </si>
  <si>
    <t>G4200</t>
  </si>
  <si>
    <t>Río Negro</t>
  </si>
  <si>
    <t>ESCUELA PRIMARIA NRO. 46 ALMIRANTE GUILLERMO BROWN</t>
  </si>
  <si>
    <t>LOS CEREZOS 740  PROYECTO JORNADA EXTENDIDA</t>
  </si>
  <si>
    <t>R8138</t>
  </si>
  <si>
    <t>Santa Fe</t>
  </si>
  <si>
    <t>TALLER DE EDUCACION MANUAL NRO 110 11 DE SEPTIEMBRE</t>
  </si>
  <si>
    <t>Urbano</t>
  </si>
  <si>
    <t>ITUZAINGO 1814 CANDIOTI</t>
  </si>
  <si>
    <t>S3000</t>
  </si>
  <si>
    <t>Tucumán</t>
  </si>
  <si>
    <t>ESC. N° 201 - DON JUAN GREGORIO JUAREZ</t>
  </si>
  <si>
    <t>Camino Vecinal   BUENA VISTA</t>
  </si>
  <si>
    <t>T4172</t>
  </si>
  <si>
    <t>Buenos Aires</t>
  </si>
  <si>
    <t>INSTITUTO SENDEROS AZULES</t>
  </si>
  <si>
    <t>Privado</t>
  </si>
  <si>
    <t>FERNANDO DE TORO Y CHIMONDEGUI 445</t>
  </si>
  <si>
    <t>4296-3426</t>
  </si>
  <si>
    <t>Entre Ríos</t>
  </si>
  <si>
    <t>GRANADEROS DE SAN MARTIN 6</t>
  </si>
  <si>
    <t>DON BOSCO 278</t>
  </si>
  <si>
    <t>E3229</t>
  </si>
  <si>
    <t>Salta</t>
  </si>
  <si>
    <t>JUAN BACHIR GERALA EX N° 898</t>
  </si>
  <si>
    <t>PARAJE  LA ENTRADA</t>
  </si>
  <si>
    <t>A4554</t>
  </si>
  <si>
    <t>Mendoza</t>
  </si>
  <si>
    <t>ESCUELA SUPERIOR DE PSICOLOGIA SOCIAL MENDOZA ENRIQUE P.RIVIERE</t>
  </si>
  <si>
    <t>EUSEBIO BLANCO 574</t>
  </si>
  <si>
    <t>M5500</t>
  </si>
  <si>
    <t>423-5813</t>
  </si>
  <si>
    <t>MONSEÑOR FRANCISCO DE LA CRUZ MUGUERZA EX N° 374</t>
  </si>
  <si>
    <t>CALLE CELSO TESTA - R.NAC.N° 34 S/Nº  PARAJE CAPIAZUTI NUEVO - AGUARAY</t>
  </si>
  <si>
    <t>A4566</t>
  </si>
  <si>
    <t>ESCUELA PRIMARIA NRO.167 LA AMPARO</t>
  </si>
  <si>
    <t>CALLE NRO.2 KM. 4;5   PROYECTO DE JORNADA EXTENDIDA</t>
  </si>
  <si>
    <t>R8326</t>
  </si>
  <si>
    <t>Neuquén</t>
  </si>
  <si>
    <t>INSTITUTO DE FORMACIÓN DOCENTE 12 GRAL JOSÉ DE SAN MARTÍN NIVEL PRIMARIO</t>
  </si>
  <si>
    <t>ARGENTINA AV 935 CENTRO ESTE</t>
  </si>
  <si>
    <t>San Luis</t>
  </si>
  <si>
    <t>JARDIN DE INFANTES N° 4 ROSARIO VERA PEÑALOZA</t>
  </si>
  <si>
    <t>AV.CENTENARIO (ESTE) 120 PUEBLO NUEVO ESQUINA SARMIENTO</t>
  </si>
  <si>
    <t>D5700</t>
  </si>
  <si>
    <t>02652-428659</t>
  </si>
  <si>
    <t>Formosa</t>
  </si>
  <si>
    <t>EPEP Nº259 CAPITAN DE FRAGATA SERGIO RAUL GOMEZ ROCA</t>
  </si>
  <si>
    <t>AV. 9 DE JULIO S/N</t>
  </si>
  <si>
    <t>P3636</t>
  </si>
  <si>
    <t>C.P.0711-20188</t>
  </si>
  <si>
    <t>ELIANA MOLINELLI</t>
  </si>
  <si>
    <t>MOISES TUBERT 110 JORGE NEWBERY</t>
  </si>
  <si>
    <t>M5539</t>
  </si>
  <si>
    <t>San Juan</t>
  </si>
  <si>
    <t>NOCTURNA SOLDADOS DE MALVINAS ANEXO BARRIO FORTABAT</t>
  </si>
  <si>
    <t>LAVALLE S/N  FORTABAT B°FORTABAT</t>
  </si>
  <si>
    <t>J5400</t>
  </si>
  <si>
    <t>JARDIN MUNICIPAL N° 19 ZAIDA TEJEDA DE VILLAVERDE</t>
  </si>
  <si>
    <t>AMPLIACION 1°JUNTA LA BANDA</t>
  </si>
  <si>
    <t>G4500</t>
  </si>
  <si>
    <t>Chaco</t>
  </si>
  <si>
    <t>E.E.P. Nº  519 -CELSO PAEZ-</t>
  </si>
  <si>
    <t>ASOC.COMUNITARIA-POZO DEL TORO</t>
  </si>
  <si>
    <t>H3705</t>
  </si>
  <si>
    <t>JARDIN DE INFANTES NRO 40 EMMA SCHENNA DE MAZZA</t>
  </si>
  <si>
    <t>SAN MARTIN 1361 CENTRICO</t>
  </si>
  <si>
    <t>S2630</t>
  </si>
  <si>
    <t>ESCUELA DE EDUCACIÓN PRIMARIA Nº16 MARCELINO UGARTE</t>
  </si>
  <si>
    <t>ANCHORENA ESQ. CATAMARCA 901  LA LUCILA</t>
  </si>
  <si>
    <t>4790-5047</t>
  </si>
  <si>
    <t>JARDIN DE INFANTES NRO 220 ROSA JUANA BOCCA</t>
  </si>
  <si>
    <t>GOBERNADOR IRIONDO 3233</t>
  </si>
  <si>
    <t>S3040</t>
  </si>
  <si>
    <t>JARDIN MATERNO INFANTIL MIMITOS</t>
  </si>
  <si>
    <t>CORRIENTES 26</t>
  </si>
  <si>
    <t>(381)6983677</t>
  </si>
  <si>
    <t>Ciudad de Buenos Aires</t>
  </si>
  <si>
    <t>TOMAS SANTA COLOMA</t>
  </si>
  <si>
    <t>SANTANDER 1150 PARQUE CHACABUCO</t>
  </si>
  <si>
    <t>C1424</t>
  </si>
  <si>
    <t>4921-9687</t>
  </si>
  <si>
    <t>EPEP Nº 177</t>
  </si>
  <si>
    <t>COSTA RIACHO ALAZAN</t>
  </si>
  <si>
    <t>P3601</t>
  </si>
  <si>
    <t>ESCUELA DIOCESANA PADRE ADOLFO FERNÁNDEZ</t>
  </si>
  <si>
    <t>LEGUIZAMON ONESIMO 1550 VILLA MARIA</t>
  </si>
  <si>
    <t>GRADO RADIAL NRO III - ESCUELA NOCTURNA NRO 33</t>
  </si>
  <si>
    <t>SERVANDO BAYO 1808 BELLA VISTA</t>
  </si>
  <si>
    <t>S2000</t>
  </si>
  <si>
    <t>Córdoba</t>
  </si>
  <si>
    <t>J.DE INF. REMEDIOS ESCALADA DE SAN MARTIN</t>
  </si>
  <si>
    <t>LIBERTAD Y SAN MARTIN   SUCO</t>
  </si>
  <si>
    <t>X5837</t>
  </si>
  <si>
    <t>Misiones</t>
  </si>
  <si>
    <t>ESC. Nº 182: FRAGATA SARMIENTO</t>
  </si>
  <si>
    <t>RUTA PROV. Nº 103-LOTE 65   COLONIA MARTIRES</t>
  </si>
  <si>
    <t>N3318</t>
  </si>
  <si>
    <t>Catamarca</t>
  </si>
  <si>
    <t>ESCUELA N° 74  DR.ARTURO M.BAS</t>
  </si>
  <si>
    <t>CASA DE PIEDRA- KM 62</t>
  </si>
  <si>
    <t>K5263</t>
  </si>
  <si>
    <t>J.DE INF. MARIA JOSEFA G. DE BELGRANO Y PERI</t>
  </si>
  <si>
    <t>JERONIMO LUIS DE CABRERA 451 LOS ALGARROBOS DEAN FUNES</t>
  </si>
  <si>
    <t>X5200</t>
  </si>
  <si>
    <t>JIN N° 42 - EPEP N° 111</t>
  </si>
  <si>
    <t>AVENIDA NESTOR KIRCHNER   LAS LOMITAS</t>
  </si>
  <si>
    <t>JIN N° 25 - EPEP N° 327</t>
  </si>
  <si>
    <t>RUTA NACIONAL Nº 86   COLONIA SAN JOSÉ</t>
  </si>
  <si>
    <t>P3621</t>
  </si>
  <si>
    <t>JARDIN DE INFANTES PART. INC. NRO 1363 HIJAS DE CRISTO REY</t>
  </si>
  <si>
    <t>9 DE JULIO 888 HOPPE</t>
  </si>
  <si>
    <t>S2919</t>
  </si>
  <si>
    <t>U.G.L. Nº 12 (A.Sat ESC. Nº 743)</t>
  </si>
  <si>
    <t>EXALTACIÓN DE LA CRUZ CAMINO VECINAL</t>
  </si>
  <si>
    <t>ESC. N°235 - EMILIO GENOVE BARRIONUEVO</t>
  </si>
  <si>
    <t>ENTRE RIOS</t>
  </si>
  <si>
    <t>T4166</t>
  </si>
  <si>
    <t>ESCUELA NRO 383 JUAN GREGORIO DE LAS HERAS</t>
  </si>
  <si>
    <t>CALLE 103 1058  VILLA JOSEFINA</t>
  </si>
  <si>
    <t>S2438</t>
  </si>
  <si>
    <t>ESCUELA DE EDUCACIÓN PRIMARIA Nº13 PAULA A. DE SARMIENTO</t>
  </si>
  <si>
    <t>RUTA 33 KM.63   LA QUERENCIA</t>
  </si>
  <si>
    <t>15-405-3339</t>
  </si>
  <si>
    <t>INSTITUTO ROSARIO DE SANTA FE</t>
  </si>
  <si>
    <t>AVENIDA JARA 2667</t>
  </si>
  <si>
    <t>472-5037</t>
  </si>
  <si>
    <t>ESCUELA DE EDUCACIÓN PRIMARIA Nº36 PATRICIAS ARGENTINAS</t>
  </si>
  <si>
    <t>CUARTEL XII S/N  LAS PAJAS</t>
  </si>
  <si>
    <t>15-46-4641</t>
  </si>
  <si>
    <t>JAIME DAVALOS EX N° 805</t>
  </si>
  <si>
    <t>EL NOGALAR   Ruta Provincial Nº 33</t>
  </si>
  <si>
    <t>A4415</t>
  </si>
  <si>
    <t>Jujuy</t>
  </si>
  <si>
    <t>COLEGIO POLIMODAL N 5</t>
  </si>
  <si>
    <t>AV. 9 DE NOVIEMBRE</t>
  </si>
  <si>
    <t>Y4632</t>
  </si>
  <si>
    <t>ANTARTIDA ARGENTINA 74</t>
  </si>
  <si>
    <t>PUEBLO CAZES</t>
  </si>
  <si>
    <t>E3269</t>
  </si>
  <si>
    <t>ESCUELA PROVINCIAL DE ENSEÑANZA TÉCNICA 20</t>
  </si>
  <si>
    <t>LANIN 2036 MILITAR</t>
  </si>
  <si>
    <t>ESCUELA ESPECIAL NRO 2030 SURCOS DE ESPERANZA</t>
  </si>
  <si>
    <t>MITRE 2518 OESTE</t>
  </si>
  <si>
    <t>S3080</t>
  </si>
  <si>
    <t>La Pampa</t>
  </si>
  <si>
    <t>J.I.N. Nº 23 en Escuela N° 175</t>
  </si>
  <si>
    <t>Gabino Ezeiza s/n   SUM Municipalidad</t>
  </si>
  <si>
    <t>L8214</t>
  </si>
  <si>
    <t>ROSA ISABEL TREBES DE TORRES</t>
  </si>
  <si>
    <t>SAN MARTIN S/N</t>
  </si>
  <si>
    <t>M5565</t>
  </si>
  <si>
    <t>ESCUELA ESPECIAL Nº501 MINISTRO OSVALDO ZARINI</t>
  </si>
  <si>
    <t>AZCUENAGA ESQ. BELGRANO 581</t>
  </si>
  <si>
    <t>43-2633</t>
  </si>
  <si>
    <t>JARDIN MATERNO INFANTIL OKI DOKI</t>
  </si>
  <si>
    <t>PASO DE LOS ANDES 658</t>
  </si>
  <si>
    <t>Corrientes</t>
  </si>
  <si>
    <t>ESCUELA PRIMARIA Nº 175</t>
  </si>
  <si>
    <t>RUTA Nº 9   PJE.ALBARDON NORTE - 2DA.SECCION</t>
  </si>
  <si>
    <t>W3403</t>
  </si>
  <si>
    <t>JARDIN MUNICIPAL Nº22 VIRGEN DEL CARMEN</t>
  </si>
  <si>
    <t>AV. ROCA Y TOMAS GUIDO  SARGENTO CABRAL</t>
  </si>
  <si>
    <t>ESCUELA TÉCNICA DE CAPACITACIÓN LABORAL ROBERTO J. PAYRO</t>
  </si>
  <si>
    <t>ALMA FUERTE S/N  SALVADOR MARÍA DEL CARRIL</t>
  </si>
  <si>
    <t>J5423</t>
  </si>
  <si>
    <t>Instituto Catriló Dr. Ernesto López</t>
  </si>
  <si>
    <t>Roque Saenz Peña  357</t>
  </si>
  <si>
    <t>L6330</t>
  </si>
  <si>
    <t>ESC. TECNICA JUAN XXIII</t>
  </si>
  <si>
    <t>CHILE 2151 JUAN XXIII</t>
  </si>
  <si>
    <t>T4000</t>
  </si>
  <si>
    <t>COLEGIO SUPERIOR NRO 47 FLORENTINO AMEGHINO</t>
  </si>
  <si>
    <t>BOULEVARD CENTENARIO 1075</t>
  </si>
  <si>
    <t>S2500</t>
  </si>
  <si>
    <t>C.E.F.P. N° 2-52</t>
  </si>
  <si>
    <t>CAMINO VECINAL S/N   LOS ARROYO</t>
  </si>
  <si>
    <t>T4158</t>
  </si>
  <si>
    <t>CENTRO DE EDUCACION BASICA DEL ADULTO Nº041</t>
  </si>
  <si>
    <t>NECOCHEA  CENTRO</t>
  </si>
  <si>
    <t>G4300</t>
  </si>
  <si>
    <t>ESC. Nº 468: JUANA MANSO</t>
  </si>
  <si>
    <t>PARAGUAY 1680  A 100m de la terminal de omnibus. Entre Cuyo y Kennedy. Paralela a Talcahuano</t>
  </si>
  <si>
    <t>N3380</t>
  </si>
  <si>
    <t>U.G.L. Nº 03 (Ext. Esc. Nº 724)</t>
  </si>
  <si>
    <t>CERCA DEL Aº PEPIRÍ MINÍ A 4KM R.14</t>
  </si>
  <si>
    <t>INST. PRIV. MARIANO</t>
  </si>
  <si>
    <t>Avda. Sarmiento  714 Centro Sarmiento y José Ingenieros</t>
  </si>
  <si>
    <t>N3360</t>
  </si>
  <si>
    <t>COLEGIO SECUNDARIO JOSE DE SAN MARTIN</t>
  </si>
  <si>
    <t>LAVALLE Y LAS VIRGENES   COLONIA DORA</t>
  </si>
  <si>
    <t>G4332</t>
  </si>
  <si>
    <t>ESCUELA ELMINA PAZ DE GALLO</t>
  </si>
  <si>
    <t>AVENIDA ROSALES E/ COLIQUEO Y CATRIEL 2312</t>
  </si>
  <si>
    <t>4659-1369</t>
  </si>
  <si>
    <t>La Rioja</t>
  </si>
  <si>
    <t>ESC.N°067 DOMINGA ESTHER FUNES</t>
  </si>
  <si>
    <t>RUTA PCIAL.N°11</t>
  </si>
  <si>
    <t>F5361</t>
  </si>
  <si>
    <t>INST. SANTA CATALINA DE SIENA</t>
  </si>
  <si>
    <t>Jujuy 1717 VILLA ALEM</t>
  </si>
  <si>
    <t>Instituto Superior de Estudios Psicopedagógicos y Sociales - Sede General Pico</t>
  </si>
  <si>
    <t>Calle 24 454 Centro Colegio Secundario Zampieri y Quaglini</t>
  </si>
  <si>
    <t>L6360</t>
  </si>
  <si>
    <t>NUCLEO I - JARDIN DE INFANTES NRO 195 ANA MARIA SANCHEZ DE MAIDANA</t>
  </si>
  <si>
    <t>ANGELA PERALTA PINO 515 SUR</t>
  </si>
  <si>
    <t>S3060</t>
  </si>
  <si>
    <t>ESCUELA ESPECIAL N° 240 DR.RAMON CARRILLO</t>
  </si>
  <si>
    <t>Uruguay  110 America del Sur</t>
  </si>
  <si>
    <t>ESC.N°188</t>
  </si>
  <si>
    <t>NICOLASA PERAFAN S/N° LA PUNTILLA</t>
  </si>
  <si>
    <t>F5367</t>
  </si>
  <si>
    <t>C.E.N.S. HÉROES DE MALVINAS</t>
  </si>
  <si>
    <t>BELGRANO 418</t>
  </si>
  <si>
    <t>J5435</t>
  </si>
  <si>
    <t>ESCUELA Nº 3-483 (C.E.N.S.)</t>
  </si>
  <si>
    <t>COVIMET IV ALBERTI S/N</t>
  </si>
  <si>
    <t>M5525</t>
  </si>
  <si>
    <t>ESC. Nº 867: IRYAPU (INT. BILINGÜE)</t>
  </si>
  <si>
    <t>COMUNIDAD ABORIGEN IRYAPU</t>
  </si>
  <si>
    <t>N3370</t>
  </si>
  <si>
    <t>ESCUELA Nª 4276 Escribano Hector Juan Saa EX N° 434</t>
  </si>
  <si>
    <t>PARAJE PACARA</t>
  </si>
  <si>
    <t>A4560</t>
  </si>
  <si>
    <t>JARDIN MUNICIPAL N°2 MUNDO FELIZ</t>
  </si>
  <si>
    <t>Marcos Victorio S/N  Ricardo Rojas Entre calles astiglione y Fco. de Aguirre</t>
  </si>
  <si>
    <t>JARDÍN DE INFANTES Nº905</t>
  </si>
  <si>
    <t>LOS SAUCES Y SANTA ANA - BO. CARUMBE S/N  BARRIO CARUMBE</t>
  </si>
  <si>
    <t>62-3426</t>
  </si>
  <si>
    <t>JARDIN DE INFANTES NRO 102 ALFREDO WILLINER</t>
  </si>
  <si>
    <t>LUIS PASTEUR 461 ILOLAY</t>
  </si>
  <si>
    <t>S2300</t>
  </si>
  <si>
    <t>INSTITUTO SAN JOSE</t>
  </si>
  <si>
    <t>AV. PTE. JUAN D. PERON 734</t>
  </si>
  <si>
    <t>4451-7937</t>
  </si>
  <si>
    <t>ESCUELA PRIMARIA NRO. 12 DOLORES OCHOA</t>
  </si>
  <si>
    <t>SARMIENTO 682  EEBA 4</t>
  </si>
  <si>
    <t>R8334</t>
  </si>
  <si>
    <t>ISLAS MALVINAS 105</t>
  </si>
  <si>
    <t>ROCAMORA 515</t>
  </si>
  <si>
    <t>E2820</t>
  </si>
  <si>
    <t>EPEP Nº476</t>
  </si>
  <si>
    <t>LAS CAÑITAS</t>
  </si>
  <si>
    <t>CENTRO DE CAPACITACION LABORAL N°28</t>
  </si>
  <si>
    <t>S/N°  VENECIA</t>
  </si>
  <si>
    <t>F5300</t>
  </si>
  <si>
    <t>E.E.P. Nº 584-JUAN HORTENCIO QUIJANO</t>
  </si>
  <si>
    <t>Villa Quijano</t>
  </si>
  <si>
    <t>H3514</t>
  </si>
  <si>
    <t>Chubut</t>
  </si>
  <si>
    <t>PETRÓLEO ARGENTINO</t>
  </si>
  <si>
    <t>San José de Jachel 950 Pueyrredón</t>
  </si>
  <si>
    <t>U9000</t>
  </si>
  <si>
    <t>U.G.L. Nº 13: Puerto Rico</t>
  </si>
  <si>
    <t>Av. San Martin y Andresito   Av. San Martin y Andresito - Edif. Terraza - Local Nº 5</t>
  </si>
  <si>
    <t>N3334</t>
  </si>
  <si>
    <t>15667896/517563</t>
  </si>
  <si>
    <t>ESCUELA Nº 21 FRANCISCO MARIA MORELLO</t>
  </si>
  <si>
    <t>CAMINO VECINAL   1RA SECCION - LOMAS SUR</t>
  </si>
  <si>
    <t>W3432</t>
  </si>
  <si>
    <t>INST. SUP. BERNARDO A. HOUSSAY</t>
  </si>
  <si>
    <t>RUTA NACIONAL Nº 9 Y AVDA. LAS COLONIAS  CENTRO MARCOS JUAREZ</t>
  </si>
  <si>
    <t>X2580</t>
  </si>
  <si>
    <t>DONALD BORSELLA</t>
  </si>
  <si>
    <t>Lewis Jones 412 Alberdi</t>
  </si>
  <si>
    <t>U9100</t>
  </si>
  <si>
    <t>Aula Sat. Nº 01: ESC. ADULTOS Nº 27</t>
  </si>
  <si>
    <t>COL. JOSE ENGLING</t>
  </si>
  <si>
    <t>BALCARCE 315 NORTE</t>
  </si>
  <si>
    <t>0381-4305227</t>
  </si>
  <si>
    <t>ESC. ESPECIAL Nº 49 (Ex Aula Sat. Esc. Especial Nº 01)</t>
  </si>
  <si>
    <t>A 200 M AVDA. LAS AMERICAS Bº 90 V. S/N BARRIO 90 VIVIENDAS A 200 M. AVDA. LAS AMERICAS Bº 90 VIVIENDAS (ESC. 828)</t>
  </si>
  <si>
    <t>N3304</t>
  </si>
  <si>
    <t>COLEGIO SECUNDARIO 7 DE NOVIEMBRE</t>
  </si>
  <si>
    <t>SECTOR C COLONIA EL SIMBOLAR  SECTOR C COLONIA EL SIMBOLAR</t>
  </si>
  <si>
    <t>G4354</t>
  </si>
  <si>
    <t>ESCUELA Nª 4611 EX N° 855</t>
  </si>
  <si>
    <t>PARAJE CHAÑARES ALTOS   RIVADAVIA BANDA NORTE -VIA TARTAGAL- ESTAFETA DE S.V.ESTE</t>
  </si>
  <si>
    <t>A4561</t>
  </si>
  <si>
    <t>EUGENIO PETRI</t>
  </si>
  <si>
    <t>LAVALLE S/N</t>
  </si>
  <si>
    <t>M5570</t>
  </si>
  <si>
    <t>PRIV. SAN MIGUEL 95</t>
  </si>
  <si>
    <t>MORENO 686</t>
  </si>
  <si>
    <t>E3150</t>
  </si>
  <si>
    <t>ESCUELA SECUNDARIA 8 HECTOR DE ELIA</t>
  </si>
  <si>
    <t>AVDA. ROCA S/N  COLONIA ELIA</t>
  </si>
  <si>
    <t>E3261</t>
  </si>
  <si>
    <t>EI Nº 02 DE 14 (HOSP. TORNU)</t>
  </si>
  <si>
    <t>COMBATIENTES DE MALVINAS 3002 PARQUE CHAS</t>
  </si>
  <si>
    <t>C1427</t>
  </si>
  <si>
    <t>4521-9789</t>
  </si>
  <si>
    <t>ESC. Nº 544: MANUEL ALVEZ</t>
  </si>
  <si>
    <t>PARAJE MARTIN GÜEMES-LOTE 25 -SEC.P   PARAJE MARTIN GÜEMES- LOTE 25 - SECCION P</t>
  </si>
  <si>
    <t>N3361</t>
  </si>
  <si>
    <t>CENTRO DE EDUCACION BASICA PARA ADULTOS NRO. 6</t>
  </si>
  <si>
    <t>O'HIGGINS Y RECONQUISTA  ZATTI</t>
  </si>
  <si>
    <t>R8500</t>
  </si>
  <si>
    <t>ESC. Nº 60: MARIANO R.PEREZ</t>
  </si>
  <si>
    <t>Colonia Alemana. Lote Nº90   Colonia Alemana</t>
  </si>
  <si>
    <t>N3311</t>
  </si>
  <si>
    <t>ESCUELA PRIMARIA COMUN Nº 30 OLEGARIO GAMARRA ARBO</t>
  </si>
  <si>
    <t>5TA. SECCION - PJE. LOMA ALTA</t>
  </si>
  <si>
    <t>W3423</t>
  </si>
  <si>
    <t>C.E.P.A. NRO 161</t>
  </si>
  <si>
    <t>AVELLANEDA 206  ESCUELA PRIMARIA NRO 913</t>
  </si>
  <si>
    <t>S2154</t>
  </si>
  <si>
    <t>ESCUELA DE EDUCACIÓN PRIMARIA Nº20 ARMADA ARGENTINA</t>
  </si>
  <si>
    <t>PARAJE LA FLORENTINA S/N  LA FLORENTINA</t>
  </si>
  <si>
    <t>15-45-4294</t>
  </si>
  <si>
    <t>JARDÍN DE INFANTES JUAN BAUTISTA ALBERDI</t>
  </si>
  <si>
    <t>AV. SANTA ROSA 863</t>
  </si>
  <si>
    <t>4624-1167</t>
  </si>
  <si>
    <t>FRANCA AUSTRAL</t>
  </si>
  <si>
    <t>Luis María Campos  299 viviendas</t>
  </si>
  <si>
    <t>U9120</t>
  </si>
  <si>
    <t>AGRUPAMIENTO Nº 86024 CON SEDE ESC Nº 170</t>
  </si>
  <si>
    <t>EL QUEMADO</t>
  </si>
  <si>
    <t>G4197</t>
  </si>
  <si>
    <t>ESCUELA PROVINCIAL DE MINERIA  DR.BERNARDO HOUSSAY</t>
  </si>
  <si>
    <t>ACOSTA VILLAFAÑEZ 1416 CENTRO</t>
  </si>
  <si>
    <t>K4700</t>
  </si>
  <si>
    <t>NEP Y FP Nº24 - EPEP Nº176</t>
  </si>
  <si>
    <t>EPEP Nº176</t>
  </si>
  <si>
    <t>P3610</t>
  </si>
  <si>
    <t>ESC. N° 7 CONSTANCIO CARLOS VIGIL</t>
  </si>
  <si>
    <t>CARPINTERIA 90 JARDIN SAN LUIS</t>
  </si>
  <si>
    <t>EJI N° 12 NIDITO DE AMOR</t>
  </si>
  <si>
    <t>RUTA PROVINCIAL Nº 2  CENTRO</t>
  </si>
  <si>
    <t>P3611</t>
  </si>
  <si>
    <t>PRIV. SAN BENITO ABAD 158</t>
  </si>
  <si>
    <t>RAMIREZ 534</t>
  </si>
  <si>
    <t>E3107</t>
  </si>
  <si>
    <t>Santa Cruz</t>
  </si>
  <si>
    <t>ESCUELA PRIMARIA PROVINCIAL Nº 56 KREWEN KAU</t>
  </si>
  <si>
    <t>VENEZUELA 1230 CENTENARIO</t>
  </si>
  <si>
    <t>Z9050</t>
  </si>
  <si>
    <t>ESCUELA PRIMARIA 358</t>
  </si>
  <si>
    <t>GUILLEN NICOLAS  BARRIOS UNIDOS</t>
  </si>
  <si>
    <t>ESCUELA DE EDUCACIÓN PRIMARIA Nº123 ESTADOS UNIDOS DEL BRASIL</t>
  </si>
  <si>
    <t>RUTA 2 - KM 43.800 S/N  EL PELIGRO</t>
  </si>
  <si>
    <t>49-2350</t>
  </si>
  <si>
    <t>ESCUELA ESPECIAL Nº505 HIPOLITO BOUCHARD</t>
  </si>
  <si>
    <t>Berutti 457</t>
  </si>
  <si>
    <t>452-1129</t>
  </si>
  <si>
    <t>ESCUELA Nº212 INFANTIL FALUCHO</t>
  </si>
  <si>
    <t>Camino Vecinal</t>
  </si>
  <si>
    <t>G3740</t>
  </si>
  <si>
    <t>INST. KINDER/COL. DEL SOL</t>
  </si>
  <si>
    <t>ESTEBAN ECHEVERRIA 256</t>
  </si>
  <si>
    <t>CENTRO DE ADULTOS Nº704/02</t>
  </si>
  <si>
    <t>EVARISTO CARRIEGO 453</t>
  </si>
  <si>
    <t>ESC. N° 173 - CAMINO DE LAS CARRETAS</t>
  </si>
  <si>
    <t>RUTA 304 KM. 65</t>
  </si>
  <si>
    <t>T4119</t>
  </si>
  <si>
    <t>PROF. LUZ VIEIRA MENDEZ</t>
  </si>
  <si>
    <t>BRAGADO 5350 MATADEROS</t>
  </si>
  <si>
    <t>C1440</t>
  </si>
  <si>
    <t>4682-0185</t>
  </si>
  <si>
    <t>ESCUELA NRO 1036 ARTURO CAPDEVILA</t>
  </si>
  <si>
    <t>RUTA NRO 95   EMPALME RUTA 30 -CAMINO VECINAL</t>
  </si>
  <si>
    <t>S3541</t>
  </si>
  <si>
    <t>JOSE RUPERTO PEREZ 52</t>
  </si>
  <si>
    <t>PARAJE EL CERRO</t>
  </si>
  <si>
    <t>E3153</t>
  </si>
  <si>
    <t>ESCUELA DE NIVEL INICIAL</t>
  </si>
  <si>
    <t>25 de Mayo y Alsina</t>
  </si>
  <si>
    <t>DOCTOR SATURNINO SALAS</t>
  </si>
  <si>
    <t>BUENOS AIRES S/N  9 DE JULIO</t>
  </si>
  <si>
    <t>J5442</t>
  </si>
  <si>
    <t>ESCUELA DE EDUCACIÓN PRIMARIA Nº13 JOSÉ HERNANDEZ</t>
  </si>
  <si>
    <t>ZONA RURAL S/N  LA CENTRAL</t>
  </si>
  <si>
    <t>40-9656</t>
  </si>
  <si>
    <t>C.E.P. Nº 27</t>
  </si>
  <si>
    <t>HORACIO QUIROGA 933  HORACIO QUIROGA 933 Y R. PROV.Nº220</t>
  </si>
  <si>
    <t>N3364</t>
  </si>
  <si>
    <t>649115/500680/470131</t>
  </si>
  <si>
    <t>Aula Taller Móvil Nº 01 Producción Agropecuaria</t>
  </si>
  <si>
    <t>Av. Lavalle  1947  AV. ULISES TORRES CENTRO DEL CONOCIMIENTO</t>
  </si>
  <si>
    <t>ESCUELA N 418 EVA PERON</t>
  </si>
  <si>
    <t>COCHABAMBA 1362 SAN PEDRITO</t>
  </si>
  <si>
    <t>Y4600</t>
  </si>
  <si>
    <t>JARDIN MUNICIPAL N° 3 BELEN</t>
  </si>
  <si>
    <t>Victoria Ocampo  VILLA BALNEARIA</t>
  </si>
  <si>
    <t>G4220</t>
  </si>
  <si>
    <t>VIRGEN DE LA CANDELARIA EX N°327</t>
  </si>
  <si>
    <t>PARAJE KELLOTICAR</t>
  </si>
  <si>
    <t>A4651</t>
  </si>
  <si>
    <t>JARDIN DE INFANTES Nº  113</t>
  </si>
  <si>
    <t>ARSEMIO TASCON  CENTENARIO MZ.2-PC.6-4-2-Bº CENTENARIO</t>
  </si>
  <si>
    <t>H3522</t>
  </si>
  <si>
    <t>ESC. ADULTOS Nº 34</t>
  </si>
  <si>
    <t>AVDA. SAN MARTIN S/Nº(RUTA PCIAL.Nº8)   AVDA. SAN MARTIN S/N°  FUNC. ESCUELA Nº616</t>
  </si>
  <si>
    <t>N3379</t>
  </si>
  <si>
    <t>246372/15596319</t>
  </si>
  <si>
    <t>C.E.R. NRO 552</t>
  </si>
  <si>
    <t>CAMPO MARINSALTA</t>
  </si>
  <si>
    <t>ESC. N° 278 HIPOLITO VIEYTES</t>
  </si>
  <si>
    <t>RUTA 304 GRAL. SAN MARTIN - KM 41 1/2</t>
  </si>
  <si>
    <t>381-6743701</t>
  </si>
  <si>
    <t>JARDÍN DE INFANTES 74</t>
  </si>
  <si>
    <t>9 DE ENERO AV</t>
  </si>
  <si>
    <t>ESCUELA NORMAL SUPERIOR JUAN IGNACIO GORRITI</t>
  </si>
  <si>
    <t>INDEPENDENCIA 755 CENTRO</t>
  </si>
  <si>
    <t>155723089 / 4226792</t>
  </si>
  <si>
    <t>ESCUELA PART. INC. NRO 1418 AGROECOLOGICA</t>
  </si>
  <si>
    <t>RUTA NRO 33 KM 637</t>
  </si>
  <si>
    <t>S2600</t>
  </si>
  <si>
    <t>COLEGIO SECUNDARIO PROVINCIAL DE OLPAS</t>
  </si>
  <si>
    <t>CASTRO BARROS S/N°</t>
  </si>
  <si>
    <t>F5275</t>
  </si>
  <si>
    <t>03826-497097C/P</t>
  </si>
  <si>
    <t>JARDIN DE INFANTES PART. INC. NRO 1293 SAN JOSÉ</t>
  </si>
  <si>
    <t>PADRE ARNOLDO JANSSEN 2115</t>
  </si>
  <si>
    <t>CBSR EPEP N° 334</t>
  </si>
  <si>
    <t>RUTA NACIONAL Nº 86   COLONIA EL CEIBAL</t>
  </si>
  <si>
    <t>C.E.R. NRO 526 NUESTRA SEÑORA DE ITATI</t>
  </si>
  <si>
    <t>RUTA NRO 53 - CAMPO MARCHETTI - LOTE N°34</t>
  </si>
  <si>
    <t>S3553</t>
  </si>
  <si>
    <t>GARCIA HURTADO DE MENDOZA</t>
  </si>
  <si>
    <t>GODOY CRUZ Y ANGELINO ARENAS</t>
  </si>
  <si>
    <t>M5585</t>
  </si>
  <si>
    <t>CENTRO PROVINCIAL DE ENSEÑANZA MEDIA 91</t>
  </si>
  <si>
    <t>CARPINTERO GIGANTE  SIN DATO ESCUELA PRIMARIA 111</t>
  </si>
  <si>
    <t>ESCUELA Nº 577 CIPRIANO GOMEZ</t>
  </si>
  <si>
    <t>VIVA MERCEDES   VIVA MERCEDES</t>
  </si>
  <si>
    <t>G4203</t>
  </si>
  <si>
    <t>EPEP N°264 PADRE GABRIEL GROTTI</t>
  </si>
  <si>
    <t>S/RUTA PROVINCIAL N° 2   MARTIN FIERRO</t>
  </si>
  <si>
    <t>EJERCITO ARGENTINO 53</t>
  </si>
  <si>
    <t>CAMINO VECINAL ENSANCHE SAUCE</t>
  </si>
  <si>
    <t>E3228</t>
  </si>
  <si>
    <t>ESCUELA DE EDUCACIÓN PRIMARIA Nº42 BARTOLOME PARODI</t>
  </si>
  <si>
    <t>CUARTEL IX S/N</t>
  </si>
  <si>
    <t>15-40-6766</t>
  </si>
  <si>
    <t>ESCUELA N° 801 CRISTO REY</t>
  </si>
  <si>
    <t>Calle Publica    ESTACION CASARES</t>
  </si>
  <si>
    <t>G2354</t>
  </si>
  <si>
    <t>CONGRESO DE TUCUMAN</t>
  </si>
  <si>
    <t>CALLE PUBLICA   SEDE DE INSPECCIÓN</t>
  </si>
  <si>
    <t>X5101</t>
  </si>
  <si>
    <t>ESC. N°152 DR.PEDRO MIGUEL ARAOZ</t>
  </si>
  <si>
    <t>El Naranjo   EL NARANJO</t>
  </si>
  <si>
    <t>T4117</t>
  </si>
  <si>
    <t>JARDIN MATERNAL Y DE INFANTES YSGOL GYMRAEG SBAENEG</t>
  </si>
  <si>
    <t>RIO CORINTO Y CACIQUE NAHUELPAN</t>
  </si>
  <si>
    <t>ESCUELA NRO 35 GOBERNADOR MARIANO CABAL</t>
  </si>
  <si>
    <t>SAN MARTIN 337</t>
  </si>
  <si>
    <t>S3092</t>
  </si>
  <si>
    <t>493039*3196</t>
  </si>
  <si>
    <t>ESCUELA ESPECIAL NRO 2118 PARA SORDOS E HIPOACUSICOS</t>
  </si>
  <si>
    <t>DORREGO 1422</t>
  </si>
  <si>
    <t>S2200</t>
  </si>
  <si>
    <t>AGRUPAMIENTO Nº 86138 ESC Nº 103</t>
  </si>
  <si>
    <t>Calle Publica   LOMITAS</t>
  </si>
  <si>
    <t>PROVINCIA DE JUJUY</t>
  </si>
  <si>
    <t>OBRERO ROBERTO NUÑEZ 4355 ALMAGRO</t>
  </si>
  <si>
    <t>C1182</t>
  </si>
  <si>
    <t>4862-4789</t>
  </si>
  <si>
    <t>Aula Sat. Nº 01: ESC. Nº 89</t>
  </si>
  <si>
    <t>RUTA PCIAL. Nº 204    RUTA PCIAL. Nº 204</t>
  </si>
  <si>
    <t>ESCUELA DE EDUCACIÓN PRIMARIA Nº97 JUANA MANSO DE NORONHA</t>
  </si>
  <si>
    <t>AVELINO DIAZ Y TIERRA 500  VTE LOPEZ</t>
  </si>
  <si>
    <t>4462-4514</t>
  </si>
  <si>
    <t>SANTE ERMINIO ARBOIT</t>
  </si>
  <si>
    <t>San Juan s/n</t>
  </si>
  <si>
    <t>AGRUPAMIENTO Nº 86104 ESC. Nº 1197</t>
  </si>
  <si>
    <t>JUMIALITO</t>
  </si>
  <si>
    <t>INST. DE FOR.DOCENTE GRAL.J.DE SAN MARTIN (9-001)</t>
  </si>
  <si>
    <t>CHUBUT 110 CIRCULO MEDICO I</t>
  </si>
  <si>
    <t>VICENTE ORTIZ</t>
  </si>
  <si>
    <t>02622-1577277 RUTA NAC.40 KM.3186</t>
  </si>
  <si>
    <t>M5569</t>
  </si>
  <si>
    <t>446353 d</t>
  </si>
  <si>
    <t>CENTRO COMUNITARIO RURAL EVANGELICO</t>
  </si>
  <si>
    <t>RUTA PROVINCIAL N°18    BREA POZO</t>
  </si>
  <si>
    <t>G4313</t>
  </si>
  <si>
    <t>ESCUELA NOCTURNA REPUBLICA DE CHILE EXTENSION AULICA Bº MARQUES DE SOBREMONTE</t>
  </si>
  <si>
    <t>PEREZ CORREA 1500 MARQUEZ DE SOBREMONTE ANEXO</t>
  </si>
  <si>
    <t>X5008</t>
  </si>
  <si>
    <t>INST. PETER PAN</t>
  </si>
  <si>
    <t>Las Heras 421</t>
  </si>
  <si>
    <t>JARDIN DE INFANTES NRO 232</t>
  </si>
  <si>
    <t>AVENIDA CASIANO CASAS 1050 PARQUE CASAS</t>
  </si>
  <si>
    <t>ESCUELA ESPECIAL N 11 PROF. LUIS BRAILLE</t>
  </si>
  <si>
    <t>RIO ATHUEL 485 SAN IGNACIO DE LOYOLA</t>
  </si>
  <si>
    <t>Y4612</t>
  </si>
  <si>
    <t>ESC.N°255 DR.JOAQUIN V.GONZALEZ</t>
  </si>
  <si>
    <t>ROQUE SAENZ PEÑA S/N° KOLPING</t>
  </si>
  <si>
    <t>F5470</t>
  </si>
  <si>
    <t>03821-429136</t>
  </si>
  <si>
    <t>ESCUELA ESPECIAL NRO 2028 PROFESORA RAQUEL PIETRANERA</t>
  </si>
  <si>
    <t>25 DE MAYO 2379 CENTRO</t>
  </si>
  <si>
    <t>TOMAS MANUEL DE ANCHORENA</t>
  </si>
  <si>
    <t>DR. TOMAS MANUEL DE ANCHORENA 855 BALVANERA</t>
  </si>
  <si>
    <t>C1170</t>
  </si>
  <si>
    <t>4961-3386</t>
  </si>
  <si>
    <t>J.I.N. Nº 16 en Escuela Nº 196</t>
  </si>
  <si>
    <t>25 de May 0237</t>
  </si>
  <si>
    <t>L6221</t>
  </si>
  <si>
    <t>ESCUELA PRIMARIA PROVINCIAL Nº 55 VAPOR TRANSPORTE VILLARINO</t>
  </si>
  <si>
    <t>AV. PRESIDENTE PERON 454</t>
  </si>
  <si>
    <t>Z9400</t>
  </si>
  <si>
    <t>JARDIN DE INFANTES NRO 77 JUAN RODOLFO BOLLA</t>
  </si>
  <si>
    <t>SARGENTO CABRAL 1325 EL FORTIN</t>
  </si>
  <si>
    <t>S2506</t>
  </si>
  <si>
    <t>OLEGARIO V.ANDRADE TECNICA 2</t>
  </si>
  <si>
    <t>ALFREDO PALACIOS 83</t>
  </si>
  <si>
    <t>E2840</t>
  </si>
  <si>
    <t>COLEGIO NUEVO HORIZONTE N 1</t>
  </si>
  <si>
    <t>Social/cooperativa</t>
  </si>
  <si>
    <t>MNA AP 27 LOTE 6  47 HECT. ALTO COMEDERO</t>
  </si>
  <si>
    <t>ESCUELA DE NIVEL INICIAL Nº 9 SEÑORA CHABELA</t>
  </si>
  <si>
    <t>PEDERNERA 1638</t>
  </si>
  <si>
    <t>CE.C.LA. S/N NUEVA ROMA</t>
  </si>
  <si>
    <t>MENDOZA 1585 NUEVA ROMA</t>
  </si>
  <si>
    <t>S2170</t>
  </si>
  <si>
    <t>E.E.S. ORIENTADA NRO 330 REPÚBLICA DE GRECIA</t>
  </si>
  <si>
    <t>AVENIDA SAN MARTIN 2050 CENTRO RUTA NAC.N 11</t>
  </si>
  <si>
    <t>S2152</t>
  </si>
  <si>
    <t>CENTRO EDUCATIVO PARA JOVENES Y ADULTOS</t>
  </si>
  <si>
    <t>LOS COIRONES Y AIMÉ PAINÉ</t>
  </si>
  <si>
    <t>R8412</t>
  </si>
  <si>
    <t>C.E.R. NRO 280 GOBERNADOR IGNACIO CRESPO</t>
  </si>
  <si>
    <t>ZONA RURAL</t>
  </si>
  <si>
    <t>S3015</t>
  </si>
  <si>
    <t>ESCUELA NRO 935 AVELINO MENDOZA</t>
  </si>
  <si>
    <t>CAMPO MENDOZA</t>
  </si>
  <si>
    <t>S3567</t>
  </si>
  <si>
    <t>E.E.S. ORIENTADA NRO 504 MARGARITA BOCHETTO</t>
  </si>
  <si>
    <t>DOMINGO FAUSTINO SARMIENTO 245</t>
  </si>
  <si>
    <t>S2301</t>
  </si>
  <si>
    <t>ESCUELA DE EDUCACIÓN SECUNDARIA TÉCNICA Nº1 JULIO A. ROCA</t>
  </si>
  <si>
    <t>PASEO LUIS F. LELOIR / AV. DEL PARQUE 907</t>
  </si>
  <si>
    <t>43-3311</t>
  </si>
  <si>
    <t>EI Nº 06 DE 06 (HOSP. RAMOS MEJIA)</t>
  </si>
  <si>
    <t>VENEZUELA 3158 BALVANERA</t>
  </si>
  <si>
    <t>C1211</t>
  </si>
  <si>
    <t>4957-7973</t>
  </si>
  <si>
    <t>ESCUELA DE EDUCACIÓN PRIMARIA Nº16 25 DE MAYO</t>
  </si>
  <si>
    <t>21 E/ 41 Y42. S/N  LUCAS MONTEVERE</t>
  </si>
  <si>
    <t>ESCUELA NRO 148 BERNARDO MONTEAGUDO</t>
  </si>
  <si>
    <t>SARMIENTO Y BELGRANO S/N</t>
  </si>
  <si>
    <t>S2119</t>
  </si>
  <si>
    <t>JUAN ZORRILLA DE SAN MARTIN 109</t>
  </si>
  <si>
    <t>CALLE 9</t>
  </si>
  <si>
    <t>E2821</t>
  </si>
  <si>
    <t>EPEP Nº203 CIUDAD DE LUJAN</t>
  </si>
  <si>
    <t>CIRILO PATIÑO   BANCO PAYAGUA</t>
  </si>
  <si>
    <t>MANUEL VIDELA</t>
  </si>
  <si>
    <t>SOLARI S/N VILLA GRACIELA NAHUEL HUAPI Y SOLARI</t>
  </si>
  <si>
    <t>Aula Sat. Nº 03: ESC. Nº 120</t>
  </si>
  <si>
    <t>CAMINO VEC.INTERSEC.Ruta Nac.15- KM 18   PARAJE EL CEIBO- RUTA 15- KM. 18</t>
  </si>
  <si>
    <t>491720/640423/15430103</t>
  </si>
  <si>
    <t>CRECER JUNTOS</t>
  </si>
  <si>
    <t>TERRADA S/N LA GLORIA TERRADA Y CARRODILLA</t>
  </si>
  <si>
    <t>M5501</t>
  </si>
  <si>
    <t>4-361725</t>
  </si>
  <si>
    <t>CENTRO DE ADULTOS Nº701 MARIANO MORENO</t>
  </si>
  <si>
    <t>ITALIA 395</t>
  </si>
  <si>
    <t>ESCUELA PRIMARIA Nº 441</t>
  </si>
  <si>
    <t>PAGO ARIAS</t>
  </si>
  <si>
    <t>W3420</t>
  </si>
  <si>
    <t>ESCUELA N 309 PEDRO ORTIZ DE ZARATE</t>
  </si>
  <si>
    <t>RUTA N 6  CENTRO</t>
  </si>
  <si>
    <t>Y4501</t>
  </si>
  <si>
    <t>ESC. ESPECIAL Nº 48 (Ex Aula Sat. Esc. Especial Nº 05)</t>
  </si>
  <si>
    <t>Juan Domingo Perón  30 Viviendas J.D.Perón y Ucrania</t>
  </si>
  <si>
    <t>N3307</t>
  </si>
  <si>
    <t>ESCUELA JOSE MARIA PAZ</t>
  </si>
  <si>
    <t>CALLE PUBLICA   BELEN P/SARMIENTO</t>
  </si>
  <si>
    <t>X5221</t>
  </si>
  <si>
    <t>CENTRO PROVINCIAL DE EDUCACION FISICA N°5</t>
  </si>
  <si>
    <t>AVDA.ORTIZ DE OCAMPO 1751 CENTRO</t>
  </si>
  <si>
    <t>0380-4425583</t>
  </si>
  <si>
    <t>VICENTE LOPEZ Y PLANES 1</t>
  </si>
  <si>
    <t>ANTELO 625</t>
  </si>
  <si>
    <t>E3180</t>
  </si>
  <si>
    <t>HOGAR ESCUELA N 1 JOSE DE LA IGLESIA</t>
  </si>
  <si>
    <t>AV. ESPAÑA 1660 CENTRO</t>
  </si>
  <si>
    <t>ESCUELA PROVINCIAL AGROTECNICA N 5</t>
  </si>
  <si>
    <t>JOSE MARIA FASCIO  CENTRO</t>
  </si>
  <si>
    <t>Y4506</t>
  </si>
  <si>
    <t>JARDIN DE INFANTES NRO 127 JUAN CHARA</t>
  </si>
  <si>
    <t>CALLE 37 ESQUINA 14</t>
  </si>
  <si>
    <t>S3586</t>
  </si>
  <si>
    <t>CENTRO DE APOYO EDUCATIVO NIÑO JESUS DE PRAGA</t>
  </si>
  <si>
    <t>LA GLORIA S/N   FINCA ATAMISQUI</t>
  </si>
  <si>
    <t>NRO 2053 COLEGIO MAYOR UNIVERSITARIO</t>
  </si>
  <si>
    <t>SAN JERONIMO 3328</t>
  </si>
  <si>
    <t>ESCUELA PRIMARIA Nº 714</t>
  </si>
  <si>
    <t>SARANDI- 1º SECCION</t>
  </si>
  <si>
    <t>W3194</t>
  </si>
  <si>
    <t>EPEP N° 55 DR. MARIANO BOEDO</t>
  </si>
  <si>
    <t>MARIANO BOEDO</t>
  </si>
  <si>
    <t>P3604</t>
  </si>
  <si>
    <t>E.E.S. ORIENTADA NRO 374 MAESTRO CARLOS ALBERTO LEIVA</t>
  </si>
  <si>
    <t>GABOTO 703</t>
  </si>
  <si>
    <t>S2204</t>
  </si>
  <si>
    <t>Jardin Maternal y de Infantes Nenos</t>
  </si>
  <si>
    <t>Urquiza 675 Centro</t>
  </si>
  <si>
    <t>MARIA C. BASAURE DE MARTINEZ</t>
  </si>
  <si>
    <t>CADETES CHILENOS 688 SANTA ELVIRA LAS CAÑAS</t>
  </si>
  <si>
    <t>M5519</t>
  </si>
  <si>
    <t>4-222230</t>
  </si>
  <si>
    <t>ESC. Nº 310: BRIGADIER GRAL. JUAN MANUEL DE ROSAS</t>
  </si>
  <si>
    <t>NUEVO BARRIO NUEVO</t>
  </si>
  <si>
    <t>N3328</t>
  </si>
  <si>
    <t>15352713/3743541076</t>
  </si>
  <si>
    <t>C.E.R. NRO 412</t>
  </si>
  <si>
    <t>ESTANCIA LA MARGARITA</t>
  </si>
  <si>
    <t>CENTRO DE ATENCION MULTIPLE LOS TELARES - SALAVINA</t>
  </si>
  <si>
    <t>AV. JUSTICIALISTA  Santa Rita</t>
  </si>
  <si>
    <t>G4321</t>
  </si>
  <si>
    <t>JARDÍN DE INFANTES Nº901 CONSTANCIO C VIGIL</t>
  </si>
  <si>
    <t>8 ENTRE 13 Y 14 2462</t>
  </si>
  <si>
    <t>ESCUELA PRIMARIA P/ADOLESC.Y ADULTOS Nº 51</t>
  </si>
  <si>
    <t>JULIO ARGENTINO ROCA  BARRIO 202</t>
  </si>
  <si>
    <t>W3342</t>
  </si>
  <si>
    <t>ESCUELA N° 155</t>
  </si>
  <si>
    <t>SINGUIL</t>
  </si>
  <si>
    <t>K4711</t>
  </si>
  <si>
    <t>IPPD INNOVATIO 2535</t>
  </si>
  <si>
    <t>AVELLANEDA  351</t>
  </si>
  <si>
    <t>ANEXO ESCUELA Nº451</t>
  </si>
  <si>
    <t>Trevelin Norte  736 Inta</t>
  </si>
  <si>
    <t>ESCUELA Nº518</t>
  </si>
  <si>
    <t>HUAICO HONDO   A 48 KM.AL N.O DE LA CAP.X RUTA 9 ENTRANDO X CAM. VECINAL</t>
  </si>
  <si>
    <t>ESC. DOMICILIARIA ELIZABETH KENNY</t>
  </si>
  <si>
    <t>CHARCAS 82  PREDIO FERIAL NORTE</t>
  </si>
  <si>
    <t>CENTRO DE ALFABETIZACION NRO 310</t>
  </si>
  <si>
    <t>RUTA 19 - KM 3;5   FUNDACION RENACER</t>
  </si>
  <si>
    <t>S3016</t>
  </si>
  <si>
    <t>ARCO IRIS</t>
  </si>
  <si>
    <t>Angelino Arenas s/n   Angelino Arenas y Godoy Cruz</t>
  </si>
  <si>
    <t>ESCUELA DE EDUCACIÓN PRIMARIA Nº12 MARIANO MORENO</t>
  </si>
  <si>
    <t>SECCION RURAL S/N  HUSARES</t>
  </si>
  <si>
    <t>15-52-1420</t>
  </si>
  <si>
    <t>B.O.P. Nº 81</t>
  </si>
  <si>
    <t>ANDRES MARTIN ZUCOWSKI S/N  CENTRO</t>
  </si>
  <si>
    <t>4617980/4717253</t>
  </si>
  <si>
    <t>ESCUELA NRO 57 JUANA ELENA BLANCO</t>
  </si>
  <si>
    <t>PASCO 453 REPUBLICA DE LA SEXTA</t>
  </si>
  <si>
    <t>C.E.R. NRO 637</t>
  </si>
  <si>
    <t>CAMPO BARATTI</t>
  </si>
  <si>
    <t>S2222</t>
  </si>
  <si>
    <t>ESCUELA DE EDUCACIÓN PRIMARIA Nº30 PBRO. VICENTE MONTE CARBALLO</t>
  </si>
  <si>
    <t>EL PICAFLOR S/N  BARRIO SAN ANTONIO</t>
  </si>
  <si>
    <t>42-7508</t>
  </si>
  <si>
    <t>JARDÍN DE INFANTES Nº923 DR. JUAN GRECO</t>
  </si>
  <si>
    <t>156 E/ 8 Y 9 856  VILLA OLIVERO</t>
  </si>
  <si>
    <t>4226-4006</t>
  </si>
  <si>
    <t>JARDIN DE INFANTES NRO 264 EL HORNERITO</t>
  </si>
  <si>
    <t>SARMIENTO 333</t>
  </si>
  <si>
    <t>S2176</t>
  </si>
  <si>
    <t>ESC. EL PUESTITO DE ARRIBA</t>
  </si>
  <si>
    <t>EL PUESTITO DE ARRIBA</t>
  </si>
  <si>
    <t>JARDIN DE INFANTES NRO 259 LIBERTAD E INDEPENDENCIA</t>
  </si>
  <si>
    <t>WARNES 1002 SARMIENTO</t>
  </si>
  <si>
    <t>BLAS PARERA</t>
  </si>
  <si>
    <t>PUBLICA 7 SAN GABRIEL TICLE Y CALLE PUBLICA N° 7</t>
  </si>
  <si>
    <t>M5572</t>
  </si>
  <si>
    <t>ESCUELA N° 302 NACHI GOMEZ / JI 824</t>
  </si>
  <si>
    <t>LA SALVACION   LA SALVACION</t>
  </si>
  <si>
    <t>G3714</t>
  </si>
  <si>
    <t>JARDÍN DE INFANTES NUESTRA SEÑORA DE LA MERCED</t>
  </si>
  <si>
    <t>JUNIN E/ TRES DE FEBRERO Y J.C.PAZ 260</t>
  </si>
  <si>
    <t>4755-1388</t>
  </si>
  <si>
    <t>ESCUELA DE ADULTOS Nº709 BENITO LINCH</t>
  </si>
  <si>
    <t>BUENOS AIRES Y RUTA PCIAL.53 KM.15.500 S/N  LA CAPILLA</t>
  </si>
  <si>
    <t>49-8005</t>
  </si>
  <si>
    <t>ESCUELA PARA ADULTOS Nº6 LEOPOLDO HERRERA</t>
  </si>
  <si>
    <t>Avda. Victor Yunes   Siglo XXI</t>
  </si>
  <si>
    <t>ESCUELA NRO 318 BERNARDO O'HIGGINS</t>
  </si>
  <si>
    <t>CAMPO STANGAFERRO</t>
  </si>
  <si>
    <t>S3592</t>
  </si>
  <si>
    <t>ESCUELA Nº 3-501 (C.E.N.S.)</t>
  </si>
  <si>
    <t>YAPEYU AYACUCHO Y SALTA S/N</t>
  </si>
  <si>
    <t>JARDÍN DE INFANTES MARCELINO</t>
  </si>
  <si>
    <t>MANSILLA Y SASTRE (VILLA MARISTA)   VILLA MARISTA</t>
  </si>
  <si>
    <t>479-4877</t>
  </si>
  <si>
    <t>EL ARRIERO 85</t>
  </si>
  <si>
    <t>ZONA RURAL EL PINGO</t>
  </si>
  <si>
    <t>E3132</t>
  </si>
  <si>
    <t>ESCUELA SECUNDARIA RIO NEGRO NRO. 2 FUNDACION SARA M.FURMAN</t>
  </si>
  <si>
    <t>CERRO OTTO 865 RAYEN MAPU</t>
  </si>
  <si>
    <t>R8400</t>
  </si>
  <si>
    <t>CNEL CARLOS TOMAS SOURIGUES</t>
  </si>
  <si>
    <t>DR. JUAN FELIPE ARANGUREN 2400 FLORES</t>
  </si>
  <si>
    <t>C1406</t>
  </si>
  <si>
    <t>4613-2865</t>
  </si>
  <si>
    <t>INGENIERO GIAGNONI</t>
  </si>
  <si>
    <t>MILORDO Y ABRUZZESE</t>
  </si>
  <si>
    <t>COLEGIO SECUNDARIO BATALLA DE SALTA EX N° 34</t>
  </si>
  <si>
    <t>HOUSSAY 599 CASTAÑARES</t>
  </si>
  <si>
    <t>A4400</t>
  </si>
  <si>
    <t>ESCUELA ESPECIAL NRO 2039</t>
  </si>
  <si>
    <t>REMEDIOS ESCALADA DE SAN MARTIN 402 MALVINAS ARGENTINAS</t>
  </si>
  <si>
    <t>S2340</t>
  </si>
  <si>
    <t>JARDIN MATERNAL PICARDIAS</t>
  </si>
  <si>
    <t>RASTREADOR CALIVAR 542 (S) 542</t>
  </si>
  <si>
    <t>MAESTRO ALBERTO RODOLFO ACEVEDO</t>
  </si>
  <si>
    <t>LA REDUCCION S/N</t>
  </si>
  <si>
    <t>M5579</t>
  </si>
  <si>
    <t>C.E.P.A. NRO 150</t>
  </si>
  <si>
    <t>SAENZ PEÑA 105</t>
  </si>
  <si>
    <t>S2609</t>
  </si>
  <si>
    <t>MERCEDES SOSA</t>
  </si>
  <si>
    <t>LATERAL S ACCESO ESTE (Universidad Maza)</t>
  </si>
  <si>
    <t>JARDIN DE INFANTES PRIVADO HUILEN</t>
  </si>
  <si>
    <t>Avellaneda 536 Parque Entre Olaechea y Av. Roca</t>
  </si>
  <si>
    <t>ESCUELA PRIMARIA NRO.275 VIALIDAD NACIONAL</t>
  </si>
  <si>
    <t>3 DE FEBRERO 2559 AEROCLUB EEBA 1 CTRO. 4</t>
  </si>
  <si>
    <t>R8332</t>
  </si>
  <si>
    <t>FRANCISCO MIGUEL MANZANO (ESC. 1-273)</t>
  </si>
  <si>
    <t>0261-155985808 LA RIOJITA-RUTA 92-KM.14 S/N</t>
  </si>
  <si>
    <t>02622-492400</t>
  </si>
  <si>
    <t>E.E.S. Nº 86 - BRIGADIER GRAL. C.SAAVEDRA (CEP Nº 86)</t>
  </si>
  <si>
    <t>Planta Urbana</t>
  </si>
  <si>
    <t>H3515</t>
  </si>
  <si>
    <t>CENTRO DE EDUCACION BASICA PARA ADULTOS NRO.21</t>
  </si>
  <si>
    <t>AV. CACIQUE CATRIEL 777  ESC PRIA 281</t>
  </si>
  <si>
    <t>R8307</t>
  </si>
  <si>
    <t>E.P.E.T. N°2 BRIGADIER GENERAL JUAN FACUNDO QUIROGA</t>
  </si>
  <si>
    <t>AVDA.JUAN DOMINGO PERON 820 CENTRO</t>
  </si>
  <si>
    <t>0380-4468520</t>
  </si>
  <si>
    <t>ESC. N° 318 - MARCOS SASTRE</t>
  </si>
  <si>
    <t>ESCABA DE ARRIBA</t>
  </si>
  <si>
    <t>E.E.M.P.A. NRO 1238 RAUL SCALABRINI ORTIZ</t>
  </si>
  <si>
    <t>GENERAL MITRE 1350</t>
  </si>
  <si>
    <t>S2146</t>
  </si>
  <si>
    <t>ESCUELA ESPECIAL DE FORMACION LABORAL NRO 2060</t>
  </si>
  <si>
    <t>CALLE 17 981 LOURDES</t>
  </si>
  <si>
    <t>S3561</t>
  </si>
  <si>
    <t>ESCUELA PART. INC. NRO 1039 SAN FRANCISCO</t>
  </si>
  <si>
    <t>PLANTA URBANA S/N</t>
  </si>
  <si>
    <t>S6106</t>
  </si>
  <si>
    <t>ESC. ADULTOS Nº 63</t>
  </si>
  <si>
    <t>BOUCEVARO SAN ISIDRO  SAN ISIDRO -( YACYRETA)</t>
  </si>
  <si>
    <t>N3300</t>
  </si>
  <si>
    <t>NEP Y FP Nº20 - EPEP Nº455</t>
  </si>
  <si>
    <t>EPEP Nº455</t>
  </si>
  <si>
    <t>ESCUELA PRIMARIA 132 CEFERINO NAMUNCURA</t>
  </si>
  <si>
    <t>PURRAN CACIQUE 499 LA SIRENA</t>
  </si>
  <si>
    <t>E.E.P. Nº  806</t>
  </si>
  <si>
    <t>LEGUA A-LOTE 50-PJE.ALTA ESPERANZA</t>
  </si>
  <si>
    <t>H3714</t>
  </si>
  <si>
    <t>E.E.S. ORIENTADA PART. INC. NRO 8032 SANTA ROSA</t>
  </si>
  <si>
    <t>BELGRANO 871 CENTRO I</t>
  </si>
  <si>
    <t>ESCUELA PART. INC. NRO 1043 SAN JOSE</t>
  </si>
  <si>
    <t>ESTANISLAO LOPEZ 85 CENTRO</t>
  </si>
  <si>
    <t>S2322</t>
  </si>
  <si>
    <t>BLANCO ENCALADA 13</t>
  </si>
  <si>
    <t>EVA PERON 651</t>
  </si>
  <si>
    <t>E3164</t>
  </si>
  <si>
    <t>COLEGIO Nº 7722</t>
  </si>
  <si>
    <t>Pasteur 1230 Buenos Aires Comparte edificio con la Escuela Nº 8</t>
  </si>
  <si>
    <t>JUAN JOSÉ DE VERTIZ</t>
  </si>
  <si>
    <t>PRINCIPAL S/N</t>
  </si>
  <si>
    <t>J5467</t>
  </si>
  <si>
    <t>ESCUELA DE EDUCACIÓN PRIMARIA Nº22 JOSÉ HERNANDEZ</t>
  </si>
  <si>
    <t>LUJAN ESQ. RAUCH S/N</t>
  </si>
  <si>
    <t>44-3361</t>
  </si>
  <si>
    <t>ESC. AGROTECNICA LOS PIZARROS</t>
  </si>
  <si>
    <t>2 DE ABRIL S/N   2 DE ABRIL Y PJE. MARIA AUXILIADORA</t>
  </si>
  <si>
    <t>ESCUELA DE ADULTOS Nº707</t>
  </si>
  <si>
    <t>G.MISTRAL E/ ZAMORA Y CONSTITUCION 312</t>
  </si>
  <si>
    <t>4202-0357</t>
  </si>
  <si>
    <t>COLEGIO PADRE LUCIO SABATTI</t>
  </si>
  <si>
    <t>25 de Mayo 4681 INTA</t>
  </si>
  <si>
    <t>ESCUELA DE EDUCACIÓN SECUNDARIA Nº1</t>
  </si>
  <si>
    <t>AVELLANEDA Y PELLEGRINI S/N</t>
  </si>
  <si>
    <t>49-3055</t>
  </si>
  <si>
    <t>JIN Nº 11 ESTRELLITA DE BELEN - EPEP Nº 530</t>
  </si>
  <si>
    <t>AV. CARLOS SORRENTO CRITELLI  SAN BLAS LAGUNA BLANCA</t>
  </si>
  <si>
    <t>P3613</t>
  </si>
  <si>
    <t>JARDIN MATERNO INFANTIL APRENDIJUEGOS Nº 1479</t>
  </si>
  <si>
    <t>AVENIDA ROCA 965</t>
  </si>
  <si>
    <t>4483107/0297</t>
  </si>
  <si>
    <t>SANTIAGO DE CHILE 18</t>
  </si>
  <si>
    <t>COLONIA OFICIAL 5   GRAL CAMPOS</t>
  </si>
  <si>
    <t>E3216</t>
  </si>
  <si>
    <t>ESCUELA ESPECIAL Nº502 MERCEDES DE SAN MARTIN</t>
  </si>
  <si>
    <t>CASTELLI E/CANAVESIO Y MORENO 223  Barrio Padres Gonzalez</t>
  </si>
  <si>
    <t>43-4288</t>
  </si>
  <si>
    <t>E.E.P. Nº 801 -HUGO ANGEL CORONEL-</t>
  </si>
  <si>
    <t>LOTE 33   PARAJE EL ARENAL</t>
  </si>
  <si>
    <t>C.E.R. NRO 265 BRIGADIER GENERAL JUAN GREGORIO LAS HERAS</t>
  </si>
  <si>
    <t>PARAJE LAS HIGUERITAS</t>
  </si>
  <si>
    <t>S3013</t>
  </si>
  <si>
    <t>ESCUELA NEWTON</t>
  </si>
  <si>
    <t>Paul Groussac 1153</t>
  </si>
  <si>
    <t>4204647/5240831</t>
  </si>
  <si>
    <t>ESCUELA DE NIVEL INICIAL MUNICIPAL Nº 2404</t>
  </si>
  <si>
    <t>Ceferino Namuncurá 354 Área 12</t>
  </si>
  <si>
    <t>U9103</t>
  </si>
  <si>
    <t>JOSE MARIA SOBRAL TECNICA 1</t>
  </si>
  <si>
    <t>SAN MARTIN 1067</t>
  </si>
  <si>
    <t>FRAY CAYETANO JOSE RODRIGUEZ</t>
  </si>
  <si>
    <t>BAJO LAS CUMBRES S/N   FINCA CARTELLONE - BAJO LAS CUMBRES S/N</t>
  </si>
  <si>
    <t>M5509</t>
  </si>
  <si>
    <t>U.E.G.P. Nº15(U.E.P. Nº15)INSTITUTO PRIVADO CHACO</t>
  </si>
  <si>
    <t>RAUL B.DIAZ 150</t>
  </si>
  <si>
    <t>H3500</t>
  </si>
  <si>
    <t>CBSR EPEP Nº 509</t>
  </si>
  <si>
    <t>LOTE 47 LOTE 47 - LAS LOMITAS</t>
  </si>
  <si>
    <t>P3630</t>
  </si>
  <si>
    <t>NUCLEO III - JARDIN DE INFANTES NUCLEADO NRO 159</t>
  </si>
  <si>
    <t>FREYRE 480 SARMIENTO</t>
  </si>
  <si>
    <t>S3560</t>
  </si>
  <si>
    <t>INSTITUTO SANTA CLARA DE ASIS</t>
  </si>
  <si>
    <t>SALADO E/ ALVARELLOS Y AV. CRISTIANIA 65  SAN ALBERTO</t>
  </si>
  <si>
    <t>4694-9910</t>
  </si>
  <si>
    <t>INSTITUTO VUELTA DEL OMBU I-38</t>
  </si>
  <si>
    <t>AV.CIRCUNVALACION SUR Y RUTA NAC.Nº 14</t>
  </si>
  <si>
    <t>482442/481064</t>
  </si>
  <si>
    <t>EJERCITO ARGENTINO 59</t>
  </si>
  <si>
    <t>DISTRITO SAUCE AL NORTE</t>
  </si>
  <si>
    <t>E3174</t>
  </si>
  <si>
    <t>PEDRO IGNACIO ANZORENA</t>
  </si>
  <si>
    <t>Jardín Aeroparque</t>
  </si>
  <si>
    <t>ESCUELA PRIMARIA P/ADOLESC.Y ADULTOS Nº 26 MANUEL BELGRANO</t>
  </si>
  <si>
    <t>BUENOS AIRES 1066</t>
  </si>
  <si>
    <t>ESCUELA DEL PARQUE</t>
  </si>
  <si>
    <t>BOGOTA 123 CABALLITO</t>
  </si>
  <si>
    <t>C1405</t>
  </si>
  <si>
    <t>4958-6100</t>
  </si>
  <si>
    <t>ESC. ESPECIAL A.L.P.I.</t>
  </si>
  <si>
    <t>DELFIN GALLO 950  MISMA MANZANA QUE EL HOSPITAL AVELLANEDA</t>
  </si>
  <si>
    <t>E.E.M.P.A. NRO 1207 8 de Septiembre</t>
  </si>
  <si>
    <t>URUGUAY 1262 DOMINGO MATHEU</t>
  </si>
  <si>
    <t>ESC. RICARDO ROJAS</t>
  </si>
  <si>
    <t>CAMINO VECINAL S/Nº   1 KM AL SUR DE RUTA Nº 323 Y CAPILLA VIRGEN DESATANUDOS</t>
  </si>
  <si>
    <t>T4111</t>
  </si>
  <si>
    <t>ESC. TEC. Nº 37 HOGAR NAVAL STELLA MARIS DE 11</t>
  </si>
  <si>
    <t>PERGAMINO 211 FLORESTA</t>
  </si>
  <si>
    <t>4612-3220</t>
  </si>
  <si>
    <t>E.E.P. Nº  208</t>
  </si>
  <si>
    <t>LOTE 221-PJE.PPA.ALSINA-COL.GRAL.NECOCHEA</t>
  </si>
  <si>
    <t>H3718</t>
  </si>
  <si>
    <t>ESCUELA PRIMARIA NRO.226 RUCA PUÑEÑ</t>
  </si>
  <si>
    <t>RUTA NACIONAL 250 KM. 271   CUI 074</t>
  </si>
  <si>
    <t>R8363</t>
  </si>
  <si>
    <t>I.P.E.T. Nº 106 REMEDIOS ESCALADA DE SAN MARTIN</t>
  </si>
  <si>
    <t>MALVINAS ARGENTINAS  MARIA AUXILIADORA SERREZUELA</t>
  </si>
  <si>
    <t>X5270</t>
  </si>
  <si>
    <t>ESTEBAN DE LUCA</t>
  </si>
  <si>
    <t>ADOLFO ALSINA 2499 BALVANERA</t>
  </si>
  <si>
    <t>C1090</t>
  </si>
  <si>
    <t>4951-8758</t>
  </si>
  <si>
    <t>ELENA LONGHI DE BUSTOS</t>
  </si>
  <si>
    <t>CALLE PUBLICA   EL PANTANO P/PEDANIA CAMINIAGA</t>
  </si>
  <si>
    <t>X5244</t>
  </si>
  <si>
    <t>ESCUELA PRIMARIA Nº 532 GENDARMERIA NACIONAL</t>
  </si>
  <si>
    <t>ANGUA 4ª SECCIÓN</t>
  </si>
  <si>
    <t>CENTRO EDUCATIVO DE NIVEL SECUNDARIO NRO.19</t>
  </si>
  <si>
    <t>NEUQUEN 262 SANTA CLARA ESC. 263</t>
  </si>
  <si>
    <t>02920 421794</t>
  </si>
  <si>
    <t>ESC. SECUNDARIA JOSE MARIANO GOMEZ</t>
  </si>
  <si>
    <t>SAN MARTIN Y ALVAREZ CONDARCO  25 DE MAYO SAN MARTIN Y ALVAREZ CONDARCO</t>
  </si>
  <si>
    <t>T4128</t>
  </si>
  <si>
    <t>EPES Nº 2 BATALLA DE MAIPU</t>
  </si>
  <si>
    <t>AV. NESTOR KICHNER  CENTRO AV. NESTOR KICHNER Y SARMIENTO</t>
  </si>
  <si>
    <t>P3606</t>
  </si>
  <si>
    <t>ESCUELA DE EDUCACIÓN PRIMARIA Nº6 MANUEL BELGRANO</t>
  </si>
  <si>
    <t>PONTAUT S/N</t>
  </si>
  <si>
    <t>15-45-3601</t>
  </si>
  <si>
    <t>ESCUELA DE EDUCACIÓN PRIMARIA Nº3 JOSÉ MANUEL ESTRADA</t>
  </si>
  <si>
    <t>ALBERDI (E/ ARROLO Y BISCIOTI) 700</t>
  </si>
  <si>
    <t>44-0063</t>
  </si>
  <si>
    <t>0-011 SUYAY</t>
  </si>
  <si>
    <t>CATAMARCA 1600</t>
  </si>
  <si>
    <t>ESCUELA DE EDUCACIÓN PRIMARIA Nº34 MAXIMO LEDESMA</t>
  </si>
  <si>
    <t>CUARTEL IX S/N  LA BARRANCOSA</t>
  </si>
  <si>
    <t>OLEGARIO RODRIGUEZ</t>
  </si>
  <si>
    <t>CALLE PUBLICA   LAS PALMAS</t>
  </si>
  <si>
    <t>X5280</t>
  </si>
  <si>
    <t>JARDÍN DE INFANTES SAN MAURICIO</t>
  </si>
  <si>
    <t>LUCIANO TORRENT Y VARSOBIA 1095</t>
  </si>
  <si>
    <t>42-1225</t>
  </si>
  <si>
    <t>SUBOFICIAL HUGO ALBERTO LEPEZ</t>
  </si>
  <si>
    <t>MIGUEL CANE</t>
  </si>
  <si>
    <t>ESCUELA SAN MARTIN</t>
  </si>
  <si>
    <t>DEAN FUNES 624 CENTRO SAMPACHO</t>
  </si>
  <si>
    <t>X5829</t>
  </si>
  <si>
    <t>ALVAREZ CONDARCO</t>
  </si>
  <si>
    <t>CALLE PUBLICA S/N  LOTE 94</t>
  </si>
  <si>
    <t>M5624</t>
  </si>
  <si>
    <t>02625-491237 D</t>
  </si>
  <si>
    <t>E.E.S. ORIENTADA NRO 599</t>
  </si>
  <si>
    <t>AVENIDA PEÑALOZA  9500</t>
  </si>
  <si>
    <t>JARDIN DE INFANTES Nº 80 MAGDALENA GUEMES DE TEJADA</t>
  </si>
  <si>
    <t>LOTE 14-(FUNCIONA EN EGB Nº 202)</t>
  </si>
  <si>
    <t>H3545</t>
  </si>
  <si>
    <t>ESCUELA PART. INC. NRO 1030 SAN FRANCISCO DE ASIS</t>
  </si>
  <si>
    <t>AVENIDA PUCCIO 527 ALBERDI</t>
  </si>
  <si>
    <t>E.E.P. Nº  152</t>
  </si>
  <si>
    <t>LOTE 9-PJE.PPA.LA PORTEÑA</t>
  </si>
  <si>
    <t>JOSE DE SAN MARTIN</t>
  </si>
  <si>
    <t>RUTA E 86   PUNTA DE AGUA P/ADELIA MARIA</t>
  </si>
  <si>
    <t>X5839</t>
  </si>
  <si>
    <t>JARDIN DE INFANTES NRO 323 HÉROES DE BELGRANO</t>
  </si>
  <si>
    <t>ALMIRANTE BROWN 2782 ESTE</t>
  </si>
  <si>
    <t>ESC. Nº 349: FRANCISCO RAMIREZ</t>
  </si>
  <si>
    <t>R. NAC. N°14- KM 922    R. NAC. N°14- KM 922-PDA. TRIUNFO-</t>
  </si>
  <si>
    <t>15550405(sms)/691963(llamadas)</t>
  </si>
  <si>
    <t>ESC. N° 292 DIPUTADO ROBERTO PAEZ MONTERO</t>
  </si>
  <si>
    <t>LA CAÑADA</t>
  </si>
  <si>
    <t>D5701</t>
  </si>
  <si>
    <t>ESCUELA N° 164</t>
  </si>
  <si>
    <t>PIPANACO</t>
  </si>
  <si>
    <t>K5319</t>
  </si>
  <si>
    <t>INSTITUTO DE FORMACION DOCENTE CONTINUA</t>
  </si>
  <si>
    <t>ISLAS MALVINAS Y ALEMANDRI</t>
  </si>
  <si>
    <t>R8520</t>
  </si>
  <si>
    <t>COL. SANTA RITA</t>
  </si>
  <si>
    <t>AVDA. SANTO CRISTO Y LEOCADIO PAZ   INGENIO SAN JUAN ING. SAN JUAN</t>
  </si>
  <si>
    <t>T4109</t>
  </si>
  <si>
    <t>ESCUELA PRIMARIA NRO.251 25 DE MAYO</t>
  </si>
  <si>
    <t>ISLAS MALVINAS ARGENTINAS 465 25 DE MAYO EEBA 26 CENTRO 01  INST.SUP.NO UNIV.</t>
  </si>
  <si>
    <t>R8532</t>
  </si>
  <si>
    <t>ESCUELA N° 957 REMEDIOS ESCALADA DE SAN MARTIN</t>
  </si>
  <si>
    <t>LA RAMADA   LA RAMADA</t>
  </si>
  <si>
    <t>G4301</t>
  </si>
  <si>
    <t>Tierra del Fuego</t>
  </si>
  <si>
    <t>C.E.N.S. Nº 18 - ANEXO ESC. Nº 10</t>
  </si>
  <si>
    <t>ANTARTIDA ARGENTINA 950 LOS LUPINOS</t>
  </si>
  <si>
    <t>V9420</t>
  </si>
  <si>
    <t>JARDÍN DE INFANTES Nº902 MARIQUITA SANCHEZ DE THOMPSON</t>
  </si>
  <si>
    <t>SARMIENTO (E/ RIVADAVIA Y LIBERTAD) 542</t>
  </si>
  <si>
    <t>49-0117</t>
  </si>
  <si>
    <t>J.I.N. 7</t>
  </si>
  <si>
    <t>AV. LIBERTAD  CENTRO</t>
  </si>
  <si>
    <t>ESCUELA DE EDUCACIÓN PRIMARIA Nº27 EVA DUARTE</t>
  </si>
  <si>
    <t>BUENOS AIRES 1310  LOS NARANJOS</t>
  </si>
  <si>
    <t>42-1871</t>
  </si>
  <si>
    <t>INSTITUTO SAGRADA FAMILIA</t>
  </si>
  <si>
    <t>PEDRO GOENAGA 775</t>
  </si>
  <si>
    <t>45-2441</t>
  </si>
  <si>
    <t>ESCUELA Nº 2-047</t>
  </si>
  <si>
    <t>COMANDANTE TORRES 1º PISO 150 CIUDAD HOSPITAL TEODORO SHESTAKOW</t>
  </si>
  <si>
    <t>M5600</t>
  </si>
  <si>
    <t>02627-423269</t>
  </si>
  <si>
    <t>J.I.N. 27</t>
  </si>
  <si>
    <t>TEODORO SANCHEZ DE BUSTAMANTE   CENTRO</t>
  </si>
  <si>
    <t>CENTRO DE EDUCACION FISICA NRO 5 PROFESOR OSCAR GIANNONE</t>
  </si>
  <si>
    <t>CHACABUCO 1397 MARTIN</t>
  </si>
  <si>
    <t>ESCUELA N° 371</t>
  </si>
  <si>
    <t>LA RESERVA   LA RESERVA</t>
  </si>
  <si>
    <t>ESCUELA DE NIVEL INICIAL Nº 223 CABO 1º MENDEZ</t>
  </si>
  <si>
    <t>SAN MARTIN  565 25 DE MAYO ACCESO NORTE</t>
  </si>
  <si>
    <t>ESCUELA NRO 411 JUAN BAUTISTA ALBERDI</t>
  </si>
  <si>
    <t>AMEGHINO 626 JOSE DHO</t>
  </si>
  <si>
    <t>S3070</t>
  </si>
  <si>
    <t>JOSE MIGUEL GRANEROS</t>
  </si>
  <si>
    <t>LA FLORESTA MOYANO S/N</t>
  </si>
  <si>
    <t>M5535</t>
  </si>
  <si>
    <t>Jardin de Infantes Nucleado Nº 0-177 (1-116))</t>
  </si>
  <si>
    <t>Salta 1050</t>
  </si>
  <si>
    <t>ESCUELA NRO 1339 INGENIERO ENRIQUE MOSCONI</t>
  </si>
  <si>
    <t>JOSE INGENIEROS 1850 FONAVI OESTE</t>
  </si>
  <si>
    <t>PROFESORA AURORA A. TORRES</t>
  </si>
  <si>
    <t>COSTA CANAL MONTECASEROS</t>
  </si>
  <si>
    <t>ESCUELA DE EDUCACIÓN PRIMARIA Nº37 DR. ADOLFO ALSINA</t>
  </si>
  <si>
    <t>COLONIA EL MATE S/N</t>
  </si>
  <si>
    <t>LA CASA DEL RATON MIKEY</t>
  </si>
  <si>
    <t>SAN JUAN</t>
  </si>
  <si>
    <t>U.G.L. Nº 01 (Ext. Esc. Nº 367)</t>
  </si>
  <si>
    <t>Ruta Prov. Nº23-Pje.Campo Alegre</t>
  </si>
  <si>
    <t>ESCUELA DE EDUCACIÓN PRIMARIA Nº21 ALMIRANTE GUILLERMO BROWN</t>
  </si>
  <si>
    <t>HEROES DE MALVINAS S/N  BATERIAS</t>
  </si>
  <si>
    <t>43-3543</t>
  </si>
  <si>
    <t>ESC. ADULTOS Nº 13</t>
  </si>
  <si>
    <t>AVDA. LOS PIONEROS 645 VILLA FALK AVDA. LOS PIONEROS 645 Y 9 DE JULIO-( ESC. 284)</t>
  </si>
  <si>
    <t>ESCUELA PART. INC. NRO 1425 NUESTRA SEÑORA DE LA PAZ</t>
  </si>
  <si>
    <t>AVENIDA ARGENTINA 520 PUEBLO NUEVO</t>
  </si>
  <si>
    <t>S2124</t>
  </si>
  <si>
    <t>INST. SUP. DE FORM. DOCENTE SAN JOSE</t>
  </si>
  <si>
    <t>RIVADAVIA 245 CENTRO LABOULAYE</t>
  </si>
  <si>
    <t>X6120</t>
  </si>
  <si>
    <t>ANEXO Nº1 DE ESCUELA DE EDUCACIÓN SECUNDARIA Nº1</t>
  </si>
  <si>
    <t>RUTA PROVINCIAL 62 KM. 21 S/N</t>
  </si>
  <si>
    <t>49-0209</t>
  </si>
  <si>
    <t>JARDIN DE INFANTES NRO 168 ANTONIO BERNI</t>
  </si>
  <si>
    <t>AVENIDA DOCTOR VICENTE PACIELLO 1161</t>
  </si>
  <si>
    <t>S2148</t>
  </si>
  <si>
    <t>INSTITUTO EDUCACIONAL DUAYEN</t>
  </si>
  <si>
    <t>BALLIVIAN 2230 VILLA ORTUZAR 2236</t>
  </si>
  <si>
    <t>C1431</t>
  </si>
  <si>
    <t>4521-6023</t>
  </si>
  <si>
    <t>E.E.M.P.A NRO 1334</t>
  </si>
  <si>
    <t>ESTANISLAO LOPEZ S/N</t>
  </si>
  <si>
    <t>S3551</t>
  </si>
  <si>
    <t>ESC. N° 178 - RICARDO BENJAMIN ROMERO</t>
  </si>
  <si>
    <t>LOS GRAMAJOS</t>
  </si>
  <si>
    <t>T4159</t>
  </si>
  <si>
    <t>3865 - 623421</t>
  </si>
  <si>
    <t>ESCUELA RAMON LISTA</t>
  </si>
  <si>
    <t>IBERA 5382</t>
  </si>
  <si>
    <t>42-4328</t>
  </si>
  <si>
    <t>CENTRO DE EDUCACION BASICA PARA ADULTOS NRO. 7</t>
  </si>
  <si>
    <t>VINTER 850 PADRE A.STEFENELLI CEM 107</t>
  </si>
  <si>
    <t>ESCUELA DE EDUCACIÓN SECUNDARIA AGRARIA Nº1 EZEQUIEL MARTINEZ ESTRADA</t>
  </si>
  <si>
    <t>AVDA. EL PAREDON 1515</t>
  </si>
  <si>
    <t>49-1209</t>
  </si>
  <si>
    <t>DR. BERNARDO HOUSSAY 16</t>
  </si>
  <si>
    <t>RUTA PPROV.20   DISTRITO FRANCISCO RAMIREZ-PARAJE ARROYO LAS TUNAS</t>
  </si>
  <si>
    <t>SAN LEONARDO MURIALDO EX N° 1034</t>
  </si>
  <si>
    <t>EX-COMBATIENTES DE MALVINAS 166 JUAN D.PERON</t>
  </si>
  <si>
    <t>A4190</t>
  </si>
  <si>
    <t>CERRO ACONCAGUA</t>
  </si>
  <si>
    <t>LAGUNA DE GUANACACHE 1570 OBRAS SANITARIAS</t>
  </si>
  <si>
    <t>CAPITAN JUAN DE SAN MARTIN Y GOMEZ</t>
  </si>
  <si>
    <t>NOGOYA 2557 VILLA DEL PARQUE</t>
  </si>
  <si>
    <t>C1417</t>
  </si>
  <si>
    <t>4501-1166</t>
  </si>
  <si>
    <t>ESCUELA NRO 9 JUAN JOSE PASO</t>
  </si>
  <si>
    <t>SAN MARTIN 3459 RECOLETA</t>
  </si>
  <si>
    <t>4572975*2975</t>
  </si>
  <si>
    <t>J.I.N. 28</t>
  </si>
  <si>
    <t>SAN MARTIN 1272 CENTRO</t>
  </si>
  <si>
    <t>ESCUELA DE EDUCACIÓN SECUNDARIA Nº1 CESÁREO NAREDO</t>
  </si>
  <si>
    <t>26 DE JULIO E/ ETCHEVERRY Y HERNANDEZ S/N</t>
  </si>
  <si>
    <t>ESCUELA N° 929</t>
  </si>
  <si>
    <t>TUSCA POZO   TUSCA POZO</t>
  </si>
  <si>
    <t>G4353</t>
  </si>
  <si>
    <t>ESC. N° 31 MARIANO MORENO</t>
  </si>
  <si>
    <t>LAVALLE 339 CENTRO</t>
  </si>
  <si>
    <t>D5730</t>
  </si>
  <si>
    <t>02657-421975</t>
  </si>
  <si>
    <t>ESCUELA DE EDUCACIÓN PRIMARIA Nº5 DOMINGO FAUSTINO SARMIENTO</t>
  </si>
  <si>
    <t>AMENEDO Y DE MARIA 1281</t>
  </si>
  <si>
    <t>4294-2183</t>
  </si>
  <si>
    <t>ESCUELA PRIMARIA  51 ALBERGUE</t>
  </si>
  <si>
    <t>SIN NOMBRE   A 800 mts de Ruta Provincial 23</t>
  </si>
  <si>
    <t>490630/4495200 INT 1177/02972-490630</t>
  </si>
  <si>
    <t>JARDÍN DE INFANTES Nº907 MERCEDES DE SAN MARTIN</t>
  </si>
  <si>
    <t>LAS HERAS ESQ. CHICLANA 41</t>
  </si>
  <si>
    <t>491-8037</t>
  </si>
  <si>
    <t>EPEP Nº414</t>
  </si>
  <si>
    <t>LOTE 1</t>
  </si>
  <si>
    <t>INSTITUTO DE EDUCACION PRIMARIA 17 DE SETIEMBRE - CEDEMS</t>
  </si>
  <si>
    <t>AV. FASCIO 934 CENTRO</t>
  </si>
  <si>
    <t>BIG BEN SCHOOL</t>
  </si>
  <si>
    <t>TUCUMAN 367 CENTRO</t>
  </si>
  <si>
    <t>ESC. MAESTRO MARIO ENRIQUE CASELLA</t>
  </si>
  <si>
    <t>MADRID S/N  GAMBARTE MADRID S/N - INGENIO SANTA BARBARA</t>
  </si>
  <si>
    <t>T4157</t>
  </si>
  <si>
    <t>ESCUELA TECNICA N° 6 COMANDANTE MANUEL BESARES</t>
  </si>
  <si>
    <t>Av. Bolivia  198 Banfield Entre calles Ramón Chávez y Dorrego</t>
  </si>
  <si>
    <t>FUNDACION NAZARET</t>
  </si>
  <si>
    <t>LIBERTAD 575</t>
  </si>
  <si>
    <t>0260-4023916</t>
  </si>
  <si>
    <t>ESC. ADULTOS Nº 45</t>
  </si>
  <si>
    <t>Av. Sarmiento  Centro Frente a la Municipalidad</t>
  </si>
  <si>
    <t>ESCUELA PARA ADULTOS Nº3 ANTARTIDA ARGENTINA</t>
  </si>
  <si>
    <t>Calle 3  Ampliacion 1º de Mayo LA BANDA</t>
  </si>
  <si>
    <t>COLEGIO SAN JOSE</t>
  </si>
  <si>
    <t>ALEM E/ TEDIN Y PRIMERA JUNTA 588</t>
  </si>
  <si>
    <t>42-4580</t>
  </si>
  <si>
    <t>ESC.N°197 CABO PRINC.JULIO CESAR FUENTES</t>
  </si>
  <si>
    <t>F5380</t>
  </si>
  <si>
    <t>ESC. N° 196 MAESTRA MARIA MITCHELL DE RAMIREZ</t>
  </si>
  <si>
    <t>EL CALDEN</t>
  </si>
  <si>
    <t>D5713</t>
  </si>
  <si>
    <t>ESCUELA Nº 202 JOSE LUIS NAVAJAS</t>
  </si>
  <si>
    <t>JULIO A.ROCA Y MANUEL OCAMPO</t>
  </si>
  <si>
    <t>JINZ N°4 JUAN IGNACIO GORRITI</t>
  </si>
  <si>
    <t>RUTA 20 KM 910</t>
  </si>
  <si>
    <t>ESCUELA DE EDUCACIÓN PRIMARIA Nº33 NICOLAS MARINO</t>
  </si>
  <si>
    <t>12 E/ 5 Y 7 380</t>
  </si>
  <si>
    <t>42-1168</t>
  </si>
  <si>
    <t>NENI Nº 02 (Sede ESC. Nº 03)</t>
  </si>
  <si>
    <t>SANTA FE 434 CENTRO SANTA FE Y BUENOS AIRES</t>
  </si>
  <si>
    <t>154223334/4616130</t>
  </si>
  <si>
    <t>ESCUELA PRIMARIA NRO.337 “VALLE NUEVO”</t>
  </si>
  <si>
    <t>DE LOS NIÑOS S/N USINA CTRO.02 EEBA 11</t>
  </si>
  <si>
    <t>R8430</t>
  </si>
  <si>
    <t>EPEP Nº419</t>
  </si>
  <si>
    <t>CAMPO DEL HACHA</t>
  </si>
  <si>
    <t>ESCUELA DE EDUCACIÓN PRIMARIA Nº12 MARIANO RONDEAU</t>
  </si>
  <si>
    <t>S/N  LA PALMA</t>
  </si>
  <si>
    <t>CENTRO DE EDUCACION ESPECIAL MIRLO</t>
  </si>
  <si>
    <t>LAS ARTES S/N CENTRO</t>
  </si>
  <si>
    <t>CENTRO DE EDUCACION BASICA DE ADULTOS N° 071</t>
  </si>
  <si>
    <t>2ª PASAJE  LA VIOLETAS LA VIOLETAS</t>
  </si>
  <si>
    <t>G4230</t>
  </si>
  <si>
    <t>PROGRAMA BUENA COSECHA EL CEPILLO</t>
  </si>
  <si>
    <t>el cepillo</t>
  </si>
  <si>
    <t>E.E.S. ORIENTADA PART. INC. NRO 8043 PEDRO J. CRISTIA</t>
  </si>
  <si>
    <t>CAYETANO SILVA 1390 LISANDRO DE LA TORRE</t>
  </si>
  <si>
    <t>4300871/6960</t>
  </si>
  <si>
    <t>INSTITUTO DE EDUCACION SUPERIOR N 7 POPULORUM PROGRESSIO</t>
  </si>
  <si>
    <t>MARIANO MORENO 1368 HERMINIO ARRIETA</t>
  </si>
  <si>
    <t>C.E.P.A. NRO 198</t>
  </si>
  <si>
    <t>LAS HERAS 705 SAN MIGUEL</t>
  </si>
  <si>
    <t>JARDIN DE INFANTES Nº 10 GRAL. MARTIN MIGUEL DE GÜEMES</t>
  </si>
  <si>
    <t>CAMPAÑA DEL DESIERTO 1438</t>
  </si>
  <si>
    <t>Z9405</t>
  </si>
  <si>
    <t>INSTITUTO JUAN PABLO II</t>
  </si>
  <si>
    <t>Saenz Peña 576  SUR</t>
  </si>
  <si>
    <t>INSTITUTO SAN AGUSTIN</t>
  </si>
  <si>
    <t>AV.MEEKS 761</t>
  </si>
  <si>
    <t>4245-2965</t>
  </si>
  <si>
    <t>ESCUELA SECUNDARIA 5  SABA Z HERNANDEZ</t>
  </si>
  <si>
    <t>RIVADAVIA 767</t>
  </si>
  <si>
    <t>E3156</t>
  </si>
  <si>
    <t>N.R.E.S. ORIENTADA NRO 1033</t>
  </si>
  <si>
    <t>CAMPO LA AMISTAD</t>
  </si>
  <si>
    <t>S2521</t>
  </si>
  <si>
    <t>ESCUELA ESPECIAL DRA. CAROLINA ANA MOSCA</t>
  </si>
  <si>
    <t>BRASIL  GUEMES B° GUEMES</t>
  </si>
  <si>
    <t>X5000</t>
  </si>
  <si>
    <t>WALT DISNEY</t>
  </si>
  <si>
    <t>RUTA PROV 155 S/N</t>
  </si>
  <si>
    <t>J5425</t>
  </si>
  <si>
    <t>JUAN JOSE MILLAN 109</t>
  </si>
  <si>
    <t>E3260</t>
  </si>
  <si>
    <t>03442-440740</t>
  </si>
  <si>
    <t>CENTRO DE ALFABETIZACION NRO 128</t>
  </si>
  <si>
    <t>ESPORA 488 LA PALOMA CENTRO DE ALFABETIZACION Nº128</t>
  </si>
  <si>
    <t>COLEGIO DEL CARMEN Y SAN JOSE</t>
  </si>
  <si>
    <t>JUNIN 719</t>
  </si>
  <si>
    <t>ESCUELA DE EDUCACIÓN PRIMARIA Nº26 MAGDALENA GÜEMES DE TEJADA</t>
  </si>
  <si>
    <t>207 E/516 Y 516 BIS S/N</t>
  </si>
  <si>
    <t>491-6636</t>
  </si>
  <si>
    <t>COLEGIO PROVINCIAL DE PUNTA DE LOS LLANOS</t>
  </si>
  <si>
    <t>PUBLICA 12</t>
  </si>
  <si>
    <t>F5384</t>
  </si>
  <si>
    <t>03826-429638</t>
  </si>
  <si>
    <t>JIN N°9 - ANEXO 07 EN ESCUELA PRIMARIA Nº12</t>
  </si>
  <si>
    <t>CALLE PRINCIPAL</t>
  </si>
  <si>
    <t>K5341</t>
  </si>
  <si>
    <t>ESC. TEC. Nº 32 GRAL JOSE DE SAN MARTIN DE 14</t>
  </si>
  <si>
    <t>TEODORO GARCIA 3899 CHACARITA</t>
  </si>
  <si>
    <t>4551-9121</t>
  </si>
  <si>
    <t>INSTITUTO DE FORMACIÓN DOCENTE  7</t>
  </si>
  <si>
    <t>ROCA JULIO ARGENTINO  669  AL LADO DEL CONCEJO DELIBERANTE</t>
  </si>
  <si>
    <t>ESC. Nº 834</t>
  </si>
  <si>
    <t>PICADA BRASIL-LOTE 39-SECC 5   LIMITE ENTRE CAMPO GRANDE Y A. DEL VALLE</t>
  </si>
  <si>
    <t>N3362</t>
  </si>
  <si>
    <t>15569153/304050/499567</t>
  </si>
  <si>
    <t>ESC. ESPECIAL INMACULADA CONCEPCION</t>
  </si>
  <si>
    <t>JOSE HAIMES 2700 RIERA</t>
  </si>
  <si>
    <t>T4146</t>
  </si>
  <si>
    <t>ESCUELA DE EDUCACIÓN PRIMARIA Nº37 NARCISO DEL VALLE</t>
  </si>
  <si>
    <t>CUARTEL XIII RUTA 30 KM 8 S/N  TOME Y TRAIGA</t>
  </si>
  <si>
    <t>JARDIN DE INFANTES NRO 46 DOCTOR ALBERT SCHWEITZER</t>
  </si>
  <si>
    <t>MATIENZO 1298 AZCUENAGA</t>
  </si>
  <si>
    <t>ESTRELLITA LUMINOSA</t>
  </si>
  <si>
    <t>LIHUE MARIANO MORENO MANZANA 32-LOTE 2 Y3</t>
  </si>
  <si>
    <t>M5521</t>
  </si>
  <si>
    <t>4-458686</t>
  </si>
  <si>
    <t>ESCUELA DOCTOR ALFREDO CALCAGNO</t>
  </si>
  <si>
    <t>PASO DE LOS ANDES S/N</t>
  </si>
  <si>
    <t>J5463</t>
  </si>
  <si>
    <t>CENTRO DE ADULTOS Nº718/04</t>
  </si>
  <si>
    <t>presidente peron</t>
  </si>
  <si>
    <t>ESCUELA DEL NIVEL SECUNDARIO DE VILLA FIGUEROA Sede de Agrupamientos 86117 y 86118</t>
  </si>
  <si>
    <t>Ruta Nº 2 San Francisco Solano    Figueroa</t>
  </si>
  <si>
    <t>ESC. N° 50 - SANTA CECILIA</t>
  </si>
  <si>
    <t>Av. Cesareo Segura S/N   LOS ZAZOS</t>
  </si>
  <si>
    <t>T4137</t>
  </si>
  <si>
    <t>03892 427017</t>
  </si>
  <si>
    <t>INSTITUTO MODELO SAN MARTÍN DE LOS ANDES</t>
  </si>
  <si>
    <t>AVELLANEDA Y CABRERA 3654</t>
  </si>
  <si>
    <t>4482-0026</t>
  </si>
  <si>
    <t>ESCUELA PROVINCIA DE CORRIENTES</t>
  </si>
  <si>
    <t>DOMINGO ZIPOLI 1358 ESCOBAR</t>
  </si>
  <si>
    <t>X5009</t>
  </si>
  <si>
    <t>JIN C DE 21 (ESC. PRIM. Nº 14 DE 21)</t>
  </si>
  <si>
    <t>CAÑADA DE GOMEZ 4548 VILLA LUGANO</t>
  </si>
  <si>
    <t>C1439</t>
  </si>
  <si>
    <t>4602-1264</t>
  </si>
  <si>
    <t>VIRGEN DEL CARMEN DE CUYO</t>
  </si>
  <si>
    <t>SARMIENTO 240  CIUDAD DE MAIPU</t>
  </si>
  <si>
    <t>M5515</t>
  </si>
  <si>
    <t>4-972514</t>
  </si>
  <si>
    <t>CENS Nº 49 DE 05</t>
  </si>
  <si>
    <t>BRANDSEN 2570 BARRACAS</t>
  </si>
  <si>
    <t>C1287</t>
  </si>
  <si>
    <t>4301-9057</t>
  </si>
  <si>
    <t>C.E.R. NRO 258 JOSE HERNANDEZ</t>
  </si>
  <si>
    <t>COLONIA ALCORTA - 10 km al suroeste San Cristobal</t>
  </si>
  <si>
    <t>S3071</t>
  </si>
  <si>
    <t>ESCUELA Nº 728 BERNARDINO VALLE</t>
  </si>
  <si>
    <t>RUTA PROV. Nº 39   ESTANCIA SAN JUAN BAUTISTA</t>
  </si>
  <si>
    <t>W3302</t>
  </si>
  <si>
    <t>ESCUELA PRIMARIA PROVINCIAL Nº 13 ROBERTO JORGE PAYRO</t>
  </si>
  <si>
    <t>MARTIN MARTINEZ 118 GOBERNADOR GREGORES</t>
  </si>
  <si>
    <t>Z9011</t>
  </si>
  <si>
    <t>ESCUELA DE EDUCACIÓN SECUNDARIA TÉCNICA Nº3 JAPÓN</t>
  </si>
  <si>
    <t>MONSEÑOR BLOIS 1625</t>
  </si>
  <si>
    <t>4664-9321</t>
  </si>
  <si>
    <t>EPEP Nº103 BARTOLOME MITRE</t>
  </si>
  <si>
    <t>EL COATI</t>
  </si>
  <si>
    <t>ESCUELA NRO 6058 GENERAL GUILLERMO PINTO</t>
  </si>
  <si>
    <t>PRESIDENTE ROCA 384</t>
  </si>
  <si>
    <t>S2104</t>
  </si>
  <si>
    <t>ESCUELA NRO 342 TOMAS GODOY CRUZ</t>
  </si>
  <si>
    <t>ZONA RURAL SUR</t>
  </si>
  <si>
    <t>S3023</t>
  </si>
  <si>
    <t>COLEGIO SAN GABRIEL</t>
  </si>
  <si>
    <t>BELGRANO S 1259 RAMON CARRILLO AV.BELGRANO 1259 (5)</t>
  </si>
  <si>
    <t>422-5633</t>
  </si>
  <si>
    <t>DR. DALMACIO VELEZ SARSFIELD</t>
  </si>
  <si>
    <t>CALLE PUBLICA   AMBOY</t>
  </si>
  <si>
    <t>X5199</t>
  </si>
  <si>
    <t>ESCUELA N 236 PROVINCIA DE SANTA FE</t>
  </si>
  <si>
    <t>AV. BELGRANO 456 CENTRO</t>
  </si>
  <si>
    <t>Y4610</t>
  </si>
  <si>
    <t>ESCUELA N° 159</t>
  </si>
  <si>
    <t>MINAS DE CULAMPAJA</t>
  </si>
  <si>
    <t>K4751</t>
  </si>
  <si>
    <t>Esc.N°415</t>
  </si>
  <si>
    <t>publica s/n  Anexo Angel Vicente Peñaloza</t>
  </si>
  <si>
    <t>1-601 DR. DIEGO PAROISSIEN</t>
  </si>
  <si>
    <t>METRAUX S/N SANIDAD</t>
  </si>
  <si>
    <t>4-445145</t>
  </si>
  <si>
    <t>E.P.A Nº  29 MARIANO MORENO</t>
  </si>
  <si>
    <t>PADRE HRYNIEWICKI S/N  AIPO FUNCIONA EN CTRO.INTEGRADOR COMUNIT-Bº AIPO</t>
  </si>
  <si>
    <t>H3540</t>
  </si>
  <si>
    <t>INST. KOLPING ESPERANZA</t>
  </si>
  <si>
    <t>HAITÍ S/N   SAN FRANCISCO 9 DE JULIO Y HAITÍ S/N</t>
  </si>
  <si>
    <t>481214/480910</t>
  </si>
  <si>
    <t>ESCUELA Nº 4-256</t>
  </si>
  <si>
    <t>CARRIL ZAPATA S/N - RUTA PROV. Nº 86</t>
  </si>
  <si>
    <t>CENTRO DE ALFABETIZACION NRO 104</t>
  </si>
  <si>
    <t>DANIERI 3120</t>
  </si>
  <si>
    <t>ESCUELA DE EDUCACIÓN PRIMARIA Nº6 NUESTRA SEÑORA DE LAS MERCEDES</t>
  </si>
  <si>
    <t>304 E/364 Y 365 1438</t>
  </si>
  <si>
    <t>4258-4273</t>
  </si>
  <si>
    <t>Colegio Secundario Lucio Victorio Mansilla</t>
  </si>
  <si>
    <t>Mansilla   340</t>
  </si>
  <si>
    <t>L6387</t>
  </si>
  <si>
    <t>GRAL. MANUEL SAVIO</t>
  </si>
  <si>
    <t>SAN PEDRITO 1137 FLORES</t>
  </si>
  <si>
    <t>4612-6188/4611-2702</t>
  </si>
  <si>
    <t>ESCUELA DE GESTION PRIVADA NUEVA ESPERANZA</t>
  </si>
  <si>
    <t>VILLAFAÑE 554 ALBERDI</t>
  </si>
  <si>
    <t>GRADO RADIAL IV - ESCUELA NOCTURNA NRO 102</t>
  </si>
  <si>
    <t>ZONA RURAL   COLONIA MASCIAS</t>
  </si>
  <si>
    <t>S3001</t>
  </si>
  <si>
    <t>AGRUPAMIENTO Nº 86160 ESC Nº 437</t>
  </si>
  <si>
    <t>Avellaneda</t>
  </si>
  <si>
    <t>ESC. DR. IGNACIO COLOMBRES</t>
  </si>
  <si>
    <t>BALLESTEROS  LA REDUCCION TEMPLO NUESTRA SEÑORA DEL VALLE</t>
  </si>
  <si>
    <t>T4129</t>
  </si>
  <si>
    <t>381-4913557</t>
  </si>
  <si>
    <t>MARIANO MORENO</t>
  </si>
  <si>
    <t>MORENO 2104 BALVANERA</t>
  </si>
  <si>
    <t>C1094</t>
  </si>
  <si>
    <t>4952-1949</t>
  </si>
  <si>
    <t>REPÚBLICA ARGENTINA</t>
  </si>
  <si>
    <t>BERMEJO S/N   BERMEJO</t>
  </si>
  <si>
    <t>J5444</t>
  </si>
  <si>
    <t>ESCUELA N 254 EXODO JUJEÑO</t>
  </si>
  <si>
    <t>AV. EL EXODO</t>
  </si>
  <si>
    <t>Y4631</t>
  </si>
  <si>
    <t>155795388 / 155810731</t>
  </si>
  <si>
    <t>CENTRO EDUCATIVO DE NIVEL SECUNDARIO C.E.N.S. SOLDADOS DE MALVINAS</t>
  </si>
  <si>
    <t>LAVALLE</t>
  </si>
  <si>
    <t>ESCUELA DE EDUCACIÓN PRIMARIA Nº1 JOSÉ MANUEL ESTRADA</t>
  </si>
  <si>
    <t>RIVADAVIA E /BELGRANO Y MITRE 600</t>
  </si>
  <si>
    <t>44-3372</t>
  </si>
  <si>
    <t>EPEP Nº152</t>
  </si>
  <si>
    <t>SOLDADO D.SALVATIERRA</t>
  </si>
  <si>
    <t>P3626</t>
  </si>
  <si>
    <t>03717-15594092</t>
  </si>
  <si>
    <t>Escuela Nº 267</t>
  </si>
  <si>
    <t>Calle 407   entre calles 442 y 440</t>
  </si>
  <si>
    <t>Aula Sat. Nº 01: ESC. ESPECIAL Nº 06</t>
  </si>
  <si>
    <t>DR PRIETO  DR PRIETO</t>
  </si>
  <si>
    <t>421537/421538/450548</t>
  </si>
  <si>
    <t>CE.M.O.E. MARCELINO CHAMPAGNAT</t>
  </si>
  <si>
    <t>ANTARTIDA ARGENTINA 1774 ISLAS MALVINAS PREDIO ESCUELA DOMINGO SAVIO</t>
  </si>
  <si>
    <t>ESCUELA DE EDUCACION TECNICA N° 3115 EX N° 5115-7117</t>
  </si>
  <si>
    <t>HIPOLITO IRIGOYEN Y SAN LUIS  CENTRO</t>
  </si>
  <si>
    <t>A4550</t>
  </si>
  <si>
    <t>E.P.G.C.B.I.I. Nº 3 (EX-C.E.R.E.C.)</t>
  </si>
  <si>
    <t>FUNCIONA EN E.E.P N°578-LOTE N° 91-PJE.LA ARGENTINA</t>
  </si>
  <si>
    <t>1-362 JOSÉ CARLETTO</t>
  </si>
  <si>
    <t>LEZCANO S/N  SAN MARTIN Y LEZCANO</t>
  </si>
  <si>
    <t>M5589</t>
  </si>
  <si>
    <t>ESCUELA NRO 1134 ALMAFUERTE</t>
  </si>
  <si>
    <t>ZONA RURAL    COLONIA ALGARROBAL</t>
  </si>
  <si>
    <t>S2342</t>
  </si>
  <si>
    <t>C.E.N.S. Nº 1 - ANEXO WIKAM</t>
  </si>
  <si>
    <t>CARLOS MOYANO 811 CENTRO</t>
  </si>
  <si>
    <t>VIRGINIA CABRINI DE LOPEZ</t>
  </si>
  <si>
    <t>VARASCHIN 95 I Bº PERDRIEL</t>
  </si>
  <si>
    <t>JOAQUIN V. GONZALEZ</t>
  </si>
  <si>
    <t>CALLE 7 S/N  LA CALIFORNIA</t>
  </si>
  <si>
    <t>M5620</t>
  </si>
  <si>
    <t>02625-422599D</t>
  </si>
  <si>
    <t>ESCUELA PRIMARIA PROVINCIAL Nº 62 RENE GERONIMO FAVALORO</t>
  </si>
  <si>
    <t>LUIS GOTTI 577 213 VIVIENDAS</t>
  </si>
  <si>
    <t>C.E.B.A. N° 61</t>
  </si>
  <si>
    <t>AV. SAN MARTIN 7  EN DIAGONAL A COMUNA SAN ANDRES</t>
  </si>
  <si>
    <t>ESCUELA DE NIVEL INICIAL ENI N°41</t>
  </si>
  <si>
    <t>RUTA PROVINCIAL 270</t>
  </si>
  <si>
    <t>I.S.P.I. NRO 4100 JUAN MARCOS</t>
  </si>
  <si>
    <t>PASAJE A F ROCA 6220</t>
  </si>
  <si>
    <t>ESCUELA N° 20  JOSE M.FIGUEROA CACERES</t>
  </si>
  <si>
    <t>CAÑADA DE IPIZCA</t>
  </si>
  <si>
    <t>K4701</t>
  </si>
  <si>
    <t>FLORENTINO AMEGHINO 6</t>
  </si>
  <si>
    <t>CARLOS REGGIARDO S/N  QUINTO CUARTEL</t>
  </si>
  <si>
    <t>BUENA FE EX N°257</t>
  </si>
  <si>
    <t>RUTA PROV. N°54. MISION LA PAZ  MISION ABORIGEN SANTA VICTORIA ESTE</t>
  </si>
  <si>
    <t>C.E.P.A. NRO 51 - ESCUELA NOCTURNA NRO 43</t>
  </si>
  <si>
    <t>JUAN JOSE PASO 3478  INCLUCAMCO</t>
  </si>
  <si>
    <t>CENTRO DE ALFABETIZACION NRO 52</t>
  </si>
  <si>
    <t>BELGRANO CAPILLA VIRGEN DE ITATI</t>
  </si>
  <si>
    <t>S3583</t>
  </si>
  <si>
    <t>INST. PRIVADO SUP. DEL HOSP. ITALIANO</t>
  </si>
  <si>
    <t>POTOSI 4032 ALMAGRO SUBSUELO</t>
  </si>
  <si>
    <t>C1199</t>
  </si>
  <si>
    <t>4959-0200 INT 8443</t>
  </si>
  <si>
    <t>ESC. DE NIVEL INICIAL JOSE INGENIEROS</t>
  </si>
  <si>
    <t>AV. EUDORO AVELLANEDA S/N</t>
  </si>
  <si>
    <t>JARDÍN DE INFANTES Nº908 ATILIO SANTIAGO GIRAUDO</t>
  </si>
  <si>
    <t>MIGUEL PLANES Y RIO NEGRO S/N  VIÑA</t>
  </si>
  <si>
    <t>49-1141</t>
  </si>
  <si>
    <t>ESC.N°083</t>
  </si>
  <si>
    <t>MOLLACO</t>
  </si>
  <si>
    <t>F5385</t>
  </si>
  <si>
    <t>CENTRO DE ESTUDIOS SUPERIORES anexo 01</t>
  </si>
  <si>
    <t>PASAJE GUTIERREZ 843</t>
  </si>
  <si>
    <t>E.E.S. ORIENTADA NRO 541</t>
  </si>
  <si>
    <t>CERRITO 5651 FONAVI PARQUE OESTE</t>
  </si>
  <si>
    <t>JARDÍN DE INFANTES ESTRELLITAS DE COLORES</t>
  </si>
  <si>
    <t>LA GUARDA 234</t>
  </si>
  <si>
    <t>4224-2709</t>
  </si>
  <si>
    <t>E.E.S. ORIENTADA NRO 524</t>
  </si>
  <si>
    <t>CALLE 91 425 CARMEN LUISA CALLE 12</t>
  </si>
  <si>
    <t>PROPAA -ZONA ESTE-043</t>
  </si>
  <si>
    <t>RUTA 20 KM 4</t>
  </si>
  <si>
    <t>J5411</t>
  </si>
  <si>
    <t>ESC. PARROQUIAL NTRA. SRA. DE LAS MERCEDES</t>
  </si>
  <si>
    <t>ALVARO GOMEZ LLUECA 481</t>
  </si>
  <si>
    <t>ESCUELA Nº949</t>
  </si>
  <si>
    <t>KILOMETRO OCHENTA Y OCHO   KILOMETRO 88</t>
  </si>
  <si>
    <t>G5250</t>
  </si>
  <si>
    <t>COLEGIO ESPAÑOL DE MENDOZA</t>
  </si>
  <si>
    <t>LAMADRID 1743</t>
  </si>
  <si>
    <t>4-322648</t>
  </si>
  <si>
    <t>MANUELA SAENZ</t>
  </si>
  <si>
    <t>BELGRANO S/N</t>
  </si>
  <si>
    <t>ESCUELA DE EDUCACIÓN SECUNDARIA HIPÓLITO VIEYTES</t>
  </si>
  <si>
    <t>JUAN JOSE BUSTOS S/N</t>
  </si>
  <si>
    <t>JARDÍN DE INFANTES MODELO COLORES</t>
  </si>
  <si>
    <t>128 E/ 15 Y 16 1548  BARRIO SAN JUAN</t>
  </si>
  <si>
    <t>4256-9325</t>
  </si>
  <si>
    <t>Escuela Nº 237 Agrónomo Juan Willamson</t>
  </si>
  <si>
    <t>Calle 10  209 Rucci y Alborada Norte</t>
  </si>
  <si>
    <t>Escuela N° 1244</t>
  </si>
  <si>
    <t>El Rincón</t>
  </si>
  <si>
    <t>ESCUELA Nº 49 JOSE IGNACIO GORRITI</t>
  </si>
  <si>
    <t>EL BAGUAL   EL BAGUAL</t>
  </si>
  <si>
    <t>COLEGIO SECUNDARIO NUESTRA SEÑORA DEL PILAR Sede de Agrupamiento 86040</t>
  </si>
  <si>
    <t>M.BELGRANO S/N   VILLA RIO HONDO</t>
  </si>
  <si>
    <t>G4225</t>
  </si>
  <si>
    <t>ESCUELA PART. INC. NRO 1112 SANTA JUSTINA</t>
  </si>
  <si>
    <t>NECOCHEA 688</t>
  </si>
  <si>
    <t>S2107</t>
  </si>
  <si>
    <t>INSTITUTO STELLA MARIS ADORATRICES</t>
  </si>
  <si>
    <t>ALMIRANTE BROWN 1074</t>
  </si>
  <si>
    <t>451-0256</t>
  </si>
  <si>
    <t>ESCUELA ESPECIAL N°379 AMOR Y ESPERANZA</t>
  </si>
  <si>
    <t>GUILLERMO IRIBARREN S/N°</t>
  </si>
  <si>
    <t>F5360</t>
  </si>
  <si>
    <t>03825-429625</t>
  </si>
  <si>
    <t>COLEGIO PARROQUIAL SAN JUAN BOSCO NIVEL INICIAL Y PRIMARIA</t>
  </si>
  <si>
    <t>RAWSON S/N</t>
  </si>
  <si>
    <t>J5439</t>
  </si>
  <si>
    <t>LORENZO ANADON</t>
  </si>
  <si>
    <t>TRAFUL 3847 NUEVA POMPEYA</t>
  </si>
  <si>
    <t>C1437</t>
  </si>
  <si>
    <t>4911-3154</t>
  </si>
  <si>
    <t>ESCUELA DE EDUCACIÓN PRIMARIA Nº16 ESTADOS UNIDOS DE NORTE AMERICA</t>
  </si>
  <si>
    <t>RAMOS MEJIA Y SAENZ PEÑA S/N  BARRIO ARCA</t>
  </si>
  <si>
    <t>466-5837</t>
  </si>
  <si>
    <t>HERMINIO J. QUIROS 24</t>
  </si>
  <si>
    <t>RUTA PROVINCIAL 11   DISTRITO SAUCE</t>
  </si>
  <si>
    <t>E2843</t>
  </si>
  <si>
    <t>ESC. N° 215 MINISTRO ANDRES MATILDE GARRO</t>
  </si>
  <si>
    <t>SOBRE RUTA PROVINCIAL Nº8   LAS LAGUNAS</t>
  </si>
  <si>
    <t>D5773</t>
  </si>
  <si>
    <t>02652-15651778</t>
  </si>
  <si>
    <t>Escuela para Adultos Nº 5</t>
  </si>
  <si>
    <t>Luther King 1785 Colonia Escalante Escuela Nº 37</t>
  </si>
  <si>
    <t>L6300</t>
  </si>
  <si>
    <t>NUCLEO II - JARDIN DE INFANTES NRO 96</t>
  </si>
  <si>
    <t>AVELLANEDA 3051 VILLA TALLERES N. INICIAL ESC. NRO 688</t>
  </si>
  <si>
    <t>S3020</t>
  </si>
  <si>
    <t>ESCUELA SECUNDARIA N°61 ANEXO -N°01- EN ESCUELA N°292 PCIA.DE TUCUMAN</t>
  </si>
  <si>
    <t>Nuestra Señora del Rosario s/n  Centro LA MERCED</t>
  </si>
  <si>
    <t>K4718</t>
  </si>
  <si>
    <t>MADRE TERESA DE CALCUTA</t>
  </si>
  <si>
    <t>COVIMET IV CHACABUCO S/N</t>
  </si>
  <si>
    <t>JARDIN DE INFANTES N°01 FEDERICO FROEBEL</t>
  </si>
  <si>
    <t>SAN NICOLAS DE BARI Y PUERTO ARGENTINO  HOSPITAL</t>
  </si>
  <si>
    <t>0380-4425084</t>
  </si>
  <si>
    <t>ZAMBA DE VARGAS 23</t>
  </si>
  <si>
    <t>DISTRITO SAUCE</t>
  </si>
  <si>
    <t>ESC. Nº 858: HEROES DE MALVINAS</t>
  </si>
  <si>
    <t>SALTO ALEGRIA  980 LOS LAPACHOS</t>
  </si>
  <si>
    <t>450830/450902/604411</t>
  </si>
  <si>
    <t>JARDIN DE INFANTES  PINTURITAS  EX N°2553</t>
  </si>
  <si>
    <t>FRANCISCO ARIAS 1550 VILLA ESTELA</t>
  </si>
  <si>
    <t>J.DE INF. REPUBLICA DE VENEZUELA</t>
  </si>
  <si>
    <t>BOYERO 511 CHATEAU CARRERAS</t>
  </si>
  <si>
    <t>X5003</t>
  </si>
  <si>
    <t>COLEGIO PROVINCIAL DE SANTA LUCÍA</t>
  </si>
  <si>
    <t>4 DE DICIEMBRE  ROQUE SAENZ PEÑA B°ROQUE SAENZ PEÑA</t>
  </si>
  <si>
    <t>AGRUPAMIENTO Nº 86044 ESC Nº 1055</t>
  </si>
  <si>
    <t>POZO CAVADO</t>
  </si>
  <si>
    <t>NENI Nº 80 (Ext. ESC. Nº 37)</t>
  </si>
  <si>
    <t>Av. de los Suecos  La Picada</t>
  </si>
  <si>
    <t>CENTRO DE EDUCACION BASICA PARA ADULTOS NRO.36</t>
  </si>
  <si>
    <t>LOS MENUCOS 1741 ANAI MAPU CEM 147</t>
  </si>
  <si>
    <t>R8324</t>
  </si>
  <si>
    <t>ESCUELA PUBLICA DIGITAL DE ADULTOS HOUSSAY</t>
  </si>
  <si>
    <t>CESAR MILSTEIN Y MIGUEL QUEVEDO</t>
  </si>
  <si>
    <t>Capitán Antonio Oneto</t>
  </si>
  <si>
    <t>Simón de Alcazaba  Corradi</t>
  </si>
  <si>
    <t>COL. FASTA ANGEL MARIA BOISDRON OP</t>
  </si>
  <si>
    <t>LAMADRID 1048</t>
  </si>
  <si>
    <t>T4107</t>
  </si>
  <si>
    <t>CORONEL BERNARDINO RAMIREZ 167</t>
  </si>
  <si>
    <t>COLONIA QUEBRACHO</t>
  </si>
  <si>
    <t>E3117</t>
  </si>
  <si>
    <t>E.P.J.A. PRIMARIA Nº 13 NILDA ROTONDO</t>
  </si>
  <si>
    <t>AV. JUAN DOMINGO PERON 1295 CENTRO</t>
  </si>
  <si>
    <t>Z9040</t>
  </si>
  <si>
    <t>C.E.J.A. REMEDIOS E. DE SAN MARTÍN</t>
  </si>
  <si>
    <t>PADRE SCROCCHI 259</t>
  </si>
  <si>
    <t>T4145</t>
  </si>
  <si>
    <t>ESC. Nº 211: SAN FCO. DE ASIS</t>
  </si>
  <si>
    <t>A 5 KM R.14 POR RUTA PROV. Nº 22   R.22  PARAJE PIÑEIRO</t>
  </si>
  <si>
    <t>INST. PRIVADO RIVADAVIA</t>
  </si>
  <si>
    <t>AV. RIVADAVIA 1090 VILLA NUEVA</t>
  </si>
  <si>
    <t>T4178</t>
  </si>
  <si>
    <t>4-940168</t>
  </si>
  <si>
    <t>JARDÍN DE INFANTES VIRGEN DE BEGOÑA</t>
  </si>
  <si>
    <t>SAENZ PEÑA/URQUIZA Y PASTEUR (P.A.) 754</t>
  </si>
  <si>
    <t>44-6065</t>
  </si>
  <si>
    <t>GARABATOS</t>
  </si>
  <si>
    <t>EL PORVENIR RUTA 40-KM. 3339(EX.KM.42)</t>
  </si>
  <si>
    <t>M5543</t>
  </si>
  <si>
    <t>4-905044</t>
  </si>
  <si>
    <t>C.E.N.M.A. ALTA GRACIA ANEXO SEDE ANIZACATE</t>
  </si>
  <si>
    <t>SALOMON PALACIOS 180  RUTA A JOSE DE LA QUINTANA</t>
  </si>
  <si>
    <t>X5197AB</t>
  </si>
  <si>
    <t>ESC. N° 301 CAPITAL FEDERAL</t>
  </si>
  <si>
    <t>DOMINGO MATHEU 284 VILLA ALEM</t>
  </si>
  <si>
    <t>ESCUELA DE EDUCACIÓN PRIMARIA Nº23 FRAGATA ESCUELA LIBERTAD</t>
  </si>
  <si>
    <t>BOLAÑOS Y DONOVAN 820</t>
  </si>
  <si>
    <t>4241-7258</t>
  </si>
  <si>
    <t>COLEGIO SECUNDARIO CAMPO CONTRERAS</t>
  </si>
  <si>
    <t>AV. RICARDO YUNES S/N  SIGLO XXI MANZANA 36</t>
  </si>
  <si>
    <t>CENTRO DE EDUCACIÓN TÉCNICA NRO.19 PROFESORA ALICIA MARÍA MAZZOLA</t>
  </si>
  <si>
    <t>PABLO TORELLO 745  EX CEM 133</t>
  </si>
  <si>
    <t>E.F.A. ESPIRITU SANTO</t>
  </si>
  <si>
    <t>MARIANO MORENO  289  J.D.PERON Y MARIANO MORENO</t>
  </si>
  <si>
    <t>N3338</t>
  </si>
  <si>
    <t>RAMON CESAR NOVERO</t>
  </si>
  <si>
    <t>CALLE 9   CALLE 2 Y 9 COLONIA CANO 4 KM. OESTE - RUTA 40 UGARTECHE</t>
  </si>
  <si>
    <t>MERCEDES NIEVAS DE CASTRO</t>
  </si>
  <si>
    <t>MATÍAS SÁNCHEZ S/N   ZONDA ARRIBA</t>
  </si>
  <si>
    <t>J5401</t>
  </si>
  <si>
    <t>ESCUELA DE EDUCACIÓN PRIMARIA Nº6 HIPOLITO YRIGOYEN</t>
  </si>
  <si>
    <t>BERMEJO S/N</t>
  </si>
  <si>
    <t>15-41-9024</t>
  </si>
  <si>
    <t>ESCUELA DE EDUCACIÓN PRIMARIA Nº6 JUAN BAUTISTA ALBERDI</t>
  </si>
  <si>
    <t>PELLEGRINI 21</t>
  </si>
  <si>
    <t>43-1894</t>
  </si>
  <si>
    <t>INSTITUTO JUAN RAMON GIMENEZ</t>
  </si>
  <si>
    <t>PRESIDENTE QUINTANA 330</t>
  </si>
  <si>
    <t>4241-2041</t>
  </si>
  <si>
    <t>BARRIO PARQUE RIVADAVIA NORTE</t>
  </si>
  <si>
    <t>LARRALDE  PARQUE RIVADAVIA NORTE</t>
  </si>
  <si>
    <t>4232878/4307810</t>
  </si>
  <si>
    <t>JARDIN MATERNAL DE EDUCACION INICIAL PRIMER CICLO N°4</t>
  </si>
  <si>
    <t>Tilcara y Santo Domingo  Infanteria</t>
  </si>
  <si>
    <t>JARDÍN DE INFANTES Nº909 JOSÉ DE SAN MARTIN</t>
  </si>
  <si>
    <t>JOSE RUCCI E/ TUYUTI Y R. DE ESCALADA 958</t>
  </si>
  <si>
    <t>4228-5077</t>
  </si>
  <si>
    <t>JINZ N°2 CALINGASTA SATURNINO ARAOZ</t>
  </si>
  <si>
    <t>HIPÓLITO IRIGOYEN S/N</t>
  </si>
  <si>
    <t>J5405</t>
  </si>
  <si>
    <t>JARDIN DE INFANTES NRO 334</t>
  </si>
  <si>
    <t>DERQUI 7581 FONAVI</t>
  </si>
  <si>
    <t>J.DE INF. REPUBLICA ARGENTINA</t>
  </si>
  <si>
    <t>URITORCO  AMEGHINO SUR B° AMEGHINO SUR - ALTURA URITORCO AL 3700</t>
  </si>
  <si>
    <t>X5010</t>
  </si>
  <si>
    <t>BLANCA;ROSA QUIROGA (1438)</t>
  </si>
  <si>
    <t>COMANDANTE SALAS Y BARDAS BLANCA</t>
  </si>
  <si>
    <t>M5613</t>
  </si>
  <si>
    <t>02627-472695</t>
  </si>
  <si>
    <t>Aula Sat. Nº 05: Esc. Nº 657 Yvytu Porá</t>
  </si>
  <si>
    <t>Comunidad Yvytu Porá</t>
  </si>
  <si>
    <t>03755-340625</t>
  </si>
  <si>
    <t>ESTANILAO SOLER 37</t>
  </si>
  <si>
    <t>MONTE CASEROS S/N</t>
  </si>
  <si>
    <t>E3113</t>
  </si>
  <si>
    <t>JIN B JARDIN DE LOS PUENTES DE 09 (ESC.PRIM.N°03DE 9)</t>
  </si>
  <si>
    <t>ZAPATA 449 COLEGIALES</t>
  </si>
  <si>
    <t>C1426</t>
  </si>
  <si>
    <t>4755-5651</t>
  </si>
  <si>
    <t>JOSE DE ORO 49</t>
  </si>
  <si>
    <t>CALLE VECINAL S/N  PERDICES</t>
  </si>
  <si>
    <t>ESCUELA DE EDUCACIÓN PRIMARIA Nº33 MARTÍN MIGUEL DE GÜEMES</t>
  </si>
  <si>
    <t>RUTA 68 S/N  SAN FRANCISCO</t>
  </si>
  <si>
    <t>15-64-8534</t>
  </si>
  <si>
    <t>JARDIN DE INFANTES NRO 15 ALFONSO DURAN</t>
  </si>
  <si>
    <t>FRAY ANTONIO ROSSI 315 CENTRO</t>
  </si>
  <si>
    <t>S3003</t>
  </si>
  <si>
    <t>JUAN NESTOR MILAN OYOLA</t>
  </si>
  <si>
    <t>RUTA GANADERA N° 77-KM.25   LA GLORIOSA - RUTA GANADERA 77-KM.25</t>
  </si>
  <si>
    <t>M5590</t>
  </si>
  <si>
    <t>02626-4214677D</t>
  </si>
  <si>
    <t>ESC. Nº 190</t>
  </si>
  <si>
    <t>RUTA PROV. 13- KM.29- COLONIA CHAFARIZ; SAN VICENTE</t>
  </si>
  <si>
    <t>N3356</t>
  </si>
  <si>
    <t>15629132/673581</t>
  </si>
  <si>
    <t>ESCUELA NRO 326 DOCTOR MARIANO MORENO</t>
  </si>
  <si>
    <t>SAN JERONIMO 581</t>
  </si>
  <si>
    <t>S3012</t>
  </si>
  <si>
    <t>ESCUELA TECNICA N° 33 PROFESOR GABINO PUELLES</t>
  </si>
  <si>
    <t>VICENTE LOPEZ Y PLANES S/N ESTACION</t>
  </si>
  <si>
    <t>02651-491088</t>
  </si>
  <si>
    <t>LOTE 123-SECC.I-PJE.SAN ANTONIO-COL. NECOCHEA</t>
  </si>
  <si>
    <t>C.E.N.M.A. Nº 70 COMPAÑERO HUGO ESTANISLAO OCHOA ANEXO BARRIO CIUDAD OBISPO ANGELELLI</t>
  </si>
  <si>
    <t>CALLE PUBLICA  CIUDAD OBISPO ANGELELLI CAMINO SAN ANTONIO KM 7;5</t>
  </si>
  <si>
    <t>156691043 COORD</t>
  </si>
  <si>
    <t>ESCUELA Nº730 SILVERIA DE BARRAZA</t>
  </si>
  <si>
    <t>GUAYPE   GUAYPE</t>
  </si>
  <si>
    <t>G4350</t>
  </si>
  <si>
    <t>DR. ARMANDO SERGIO FIGUEROA</t>
  </si>
  <si>
    <t>LIBERTADOR S/N</t>
  </si>
  <si>
    <t>ESCUELA DE EDUCACIÓN PRIMARIA Nº15 JUAN BAUTISTA ALBERDI</t>
  </si>
  <si>
    <t>SADI CARNOT E/SAENZ PEÑA Y ESTRADA 295</t>
  </si>
  <si>
    <t>42-2963</t>
  </si>
  <si>
    <t>LA MAGIA DE LOS DUENDES</t>
  </si>
  <si>
    <t>SANTA ROSA  275</t>
  </si>
  <si>
    <t>COLEGIO TECNOLOGICO DEL SUR</t>
  </si>
  <si>
    <t>ROLANDO 654 CENTRO</t>
  </si>
  <si>
    <t>COLEGIO NACIONAL DE USHUAIA</t>
  </si>
  <si>
    <t>DEL MONTE 1850 CASAS DEL SUR</t>
  </si>
  <si>
    <t>V9410</t>
  </si>
  <si>
    <t>ESC. N° 97 ROBERTO MARTIN BERHO</t>
  </si>
  <si>
    <t>Ruta Provincial nro 327   LA TUNA (RUTA PROV. 327 KM 18)</t>
  </si>
  <si>
    <t>T4149</t>
  </si>
  <si>
    <t>ESCUELA ESPECIAL DE FORMACION LABORAL NRO 2114</t>
  </si>
  <si>
    <t>LA VUELTA DE OBLIGADO 951 PEDRO CASTRO</t>
  </si>
  <si>
    <t>C.E.B.A. N° 8</t>
  </si>
  <si>
    <t>SARMIENTO S/Nº   EN EDIFICIO DE ESC. MIXTA DE CAPACITACION TECNICA LA MADRID</t>
  </si>
  <si>
    <t>T4176</t>
  </si>
  <si>
    <t>JARDÍN DE INFANTES Nº901 MANUEL BELGRANO</t>
  </si>
  <si>
    <t>AV.NUEVE DE JULIO (E/ALEM Y RIVADAVIA) 141</t>
  </si>
  <si>
    <t>42-2226</t>
  </si>
  <si>
    <t>NEP Y FP Nº03 - EPEP Nº 64</t>
  </si>
  <si>
    <t>SARMIENTO 860  EPEP Nº64</t>
  </si>
  <si>
    <t>P3624</t>
  </si>
  <si>
    <t>DOMINGO FRENCH</t>
  </si>
  <si>
    <t>AMEGHINO S/N   URUGUAY Y AMEGHINO TRES ESQUINAS</t>
  </si>
  <si>
    <t>4-880488</t>
  </si>
  <si>
    <t>ESCUELA CEFERINO NAMUNCURA</t>
  </si>
  <si>
    <t>21 Y ALVEAR. S/N</t>
  </si>
  <si>
    <t>480-2687</t>
  </si>
  <si>
    <t>JARDÍN DE INFANTES Nº933</t>
  </si>
  <si>
    <t>MANZANA 23 ENTRE 13 Y 17 S/N  DON ORIONE</t>
  </si>
  <si>
    <t>4268-5799</t>
  </si>
  <si>
    <t>REPUBLICA DE TURQUIA</t>
  </si>
  <si>
    <t>AVDA. RUIZ HUIDOBRO 3853 SAAVEDRA</t>
  </si>
  <si>
    <t>C1430</t>
  </si>
  <si>
    <t>4541-4693</t>
  </si>
  <si>
    <t>NENI Nº 76 (Ext. ESC. Nº 206)</t>
  </si>
  <si>
    <t>Picada San Javier - Bañado Chico   Ruta Nº4- Lote 32- Km 78- Bañado Chico</t>
  </si>
  <si>
    <t>ESCUELA DEL VALLE</t>
  </si>
  <si>
    <t>ISIDRO LOBO 1444 CENTRO</t>
  </si>
  <si>
    <t>INSTITUTO TIMOTEO EX N° 121 BIS</t>
  </si>
  <si>
    <t>AVENIDA PERON ESQUINA FRAGATA LIBERTAD 0 2 DE ABRIL</t>
  </si>
  <si>
    <t>A4403</t>
  </si>
  <si>
    <t>ESCUELA ESPECIAL Nº507 MADRE TERESA DE CALCUTA</t>
  </si>
  <si>
    <t>AVENIDA DE PAULA E/ SAN MARTIN Y MITRE 1176</t>
  </si>
  <si>
    <t>49-7061</t>
  </si>
  <si>
    <t>MAESTRO RICARDO PETERSEN</t>
  </si>
  <si>
    <t>Av. Alvear oeste  EL DESVIO RUTA 143 Y CALLE L -EL DESVIO</t>
  </si>
  <si>
    <t>JARDÍN DE INFANTES ANGEL CUSTODIO</t>
  </si>
  <si>
    <t>360 E/ 310 Y 311 S/N</t>
  </si>
  <si>
    <t>4258-0257</t>
  </si>
  <si>
    <t>ESCUELA N 455</t>
  </si>
  <si>
    <t>CALLE 260  ALTO COMEDERO - ADEP MANZANA 12 - LOTE 2</t>
  </si>
  <si>
    <t>B.O.P. Nº 35</t>
  </si>
  <si>
    <t>VIRGEN DEL CARMEN  VILLALONGA NORTE</t>
  </si>
  <si>
    <t>154619865/4482985/4223950/4624439</t>
  </si>
  <si>
    <t>C.E.J.A. ANGEL V.PEÑALOZA</t>
  </si>
  <si>
    <t>DOMINGO F.SARMIENTO 69 RIVER</t>
  </si>
  <si>
    <t>CENTRO EDUCATIVO PARA LA PRODUCCIÓN TOTAL Nº6</t>
  </si>
  <si>
    <t>EX ESTACION FERROCARRIL CASEY</t>
  </si>
  <si>
    <t>49-3472</t>
  </si>
  <si>
    <t>ESC. Nº 23</t>
  </si>
  <si>
    <t>RUTA N°222- KM.30- COLONIA UNIDA</t>
  </si>
  <si>
    <t>ESCUELA ESPECIAL Nº 10</t>
  </si>
  <si>
    <t>COMODORO PY 315</t>
  </si>
  <si>
    <t>ESC. WENCESLAO POSSE</t>
  </si>
  <si>
    <t>CALLE PRINCIPAL S/N  SAN WENCESLAO DELFIN GALLO</t>
  </si>
  <si>
    <t>CALLE PUBLICA   COLONIA LA SARA P/CNEL.MOLDES</t>
  </si>
  <si>
    <t>X5847</t>
  </si>
  <si>
    <t>ESC. Nº 953 (Ex Aula Sat. Nº 01:Esc. Nº 455)</t>
  </si>
  <si>
    <t>Nuevo A 200m de Ruta Prov. Nº 02</t>
  </si>
  <si>
    <t>ESCUELA DE NIVEL INICIAL ENI N°44</t>
  </si>
  <si>
    <t>SALTA NORTE 1750</t>
  </si>
  <si>
    <t>J5413</t>
  </si>
  <si>
    <t>INSTITUTO TECNICO SUPERIOR</t>
  </si>
  <si>
    <t>RIO SALADO 1176</t>
  </si>
  <si>
    <t>EPEP N°461</t>
  </si>
  <si>
    <t>PARAJE LOS CIENEGUITOS</t>
  </si>
  <si>
    <t>MARCOS SASTRE</t>
  </si>
  <si>
    <t>GARIBALDI 76</t>
  </si>
  <si>
    <t>C.A.P. N°17</t>
  </si>
  <si>
    <t>SAN NICOLAS DE BARI S/N° GUILLERMO PAEZ</t>
  </si>
  <si>
    <t>F5350</t>
  </si>
  <si>
    <t>GENERAL SAN MARTIN</t>
  </si>
  <si>
    <t>CALLE PUBLICA S/N   COLONIA NORTE P/RIO SEGUNDO</t>
  </si>
  <si>
    <t>X5960</t>
  </si>
  <si>
    <t>15581956 (DIRECT.)</t>
  </si>
  <si>
    <t>ESCUELA DE EDUCACIÓN PRIMARIA Nº17 JUAN BAUTISTA ALBERDI</t>
  </si>
  <si>
    <t>DR. ROMAN SUBIZA 1295  BARRIO LOS FRESNOS</t>
  </si>
  <si>
    <t>45-1168</t>
  </si>
  <si>
    <t>E.E.S. ORIENTADA NRO 333 HERNANDARIAS</t>
  </si>
  <si>
    <t>VELEZ SARSFIELD 578</t>
  </si>
  <si>
    <t>ESC.N°171 SAN NICOLAS DE BARI</t>
  </si>
  <si>
    <t>CARRIZAL</t>
  </si>
  <si>
    <t>ESC. N° 50 EULALIO ASTUDILLO</t>
  </si>
  <si>
    <t>EDISON Y 25 DE MAYO</t>
  </si>
  <si>
    <t>D5711</t>
  </si>
  <si>
    <t>02651-470258</t>
  </si>
  <si>
    <t>J.DE INF. PQUIAL. DEL NIÑO DIOS</t>
  </si>
  <si>
    <t>ASUNCION 440 LA QUINTA VILLA CARLOS PAZ</t>
  </si>
  <si>
    <t>X5152</t>
  </si>
  <si>
    <t>CANAL DE BEAGLE 57</t>
  </si>
  <si>
    <t>CNIA. OFICIAL 17 - LAS MARGARITAS</t>
  </si>
  <si>
    <t>ESC. DE NIVEL INICIAL MANANTIALES SUR</t>
  </si>
  <si>
    <t>Calle S/N - Sector II Mza. 17 Bº Manantiales Sur  Manantiales Sur</t>
  </si>
  <si>
    <t>NOCTURNA PEDRO PASCUAL RAMIREZ</t>
  </si>
  <si>
    <t>JORGE NEWBERY SUR 1851 RIVADAVIA B° RIVADAVIA</t>
  </si>
  <si>
    <t>4340442/4307589</t>
  </si>
  <si>
    <t>JARDIN DE INFANTES NRO 133 EL HORNERO</t>
  </si>
  <si>
    <t>EL HORNERO S/N CABIN 9</t>
  </si>
  <si>
    <t>S2121</t>
  </si>
  <si>
    <t>ESCUELA DE EDUCACIÓN PRIMARIA Nº16 BATALLA DE SALTA</t>
  </si>
  <si>
    <t>CUARTEL X RUTA Nº41 S/N  LA FLORIDA</t>
  </si>
  <si>
    <t>15-69-4714</t>
  </si>
  <si>
    <t>ESCUELA PRIMARIA NRO.205 JUANA AZURDUY DE PADILLA</t>
  </si>
  <si>
    <t>SECCION CHACRAS</t>
  </si>
  <si>
    <t>R8503</t>
  </si>
  <si>
    <t>ESC. DE LA PATRIA DR. MANUEL BELGRANO</t>
  </si>
  <si>
    <t>LA RIOJA 650 SUR</t>
  </si>
  <si>
    <t>0381-4247555</t>
  </si>
  <si>
    <t>ESCUELA DE EDUCACIÓN PRIMARIA Nº7 PATRICIO KEARMEY</t>
  </si>
  <si>
    <t>ACCESO GASTON CALVELO 124</t>
  </si>
  <si>
    <t>49-6089</t>
  </si>
  <si>
    <t>ESCUELA DE EDUCACIÓN SECUNDARIA Nº23</t>
  </si>
  <si>
    <t>ANDRES FERREYRA 1196</t>
  </si>
  <si>
    <t>4659-9371</t>
  </si>
  <si>
    <t>ANEXO AULAS TALLERES MOVILES Nº1 INSTALACIONES DOMICILIARIAS</t>
  </si>
  <si>
    <t>SAN LUIS 52 CENTRO</t>
  </si>
  <si>
    <t>ESCUELA NOCTURNA N 194</t>
  </si>
  <si>
    <t>ANTENA TELECOM</t>
  </si>
  <si>
    <t>Y4634</t>
  </si>
  <si>
    <t>ESC. MUNICIPAL MONS. GREGORIO DE JESUS DIAZ</t>
  </si>
  <si>
    <t>FLORIDA 250 CENTRO</t>
  </si>
  <si>
    <t>JIN A DE 15 (ESC. PRIM. N°1 DE 15)</t>
  </si>
  <si>
    <t>AVDA. TRIUNVIRATO 5101 VILLA URQUIZA</t>
  </si>
  <si>
    <t>4521-0068</t>
  </si>
  <si>
    <t>RAMON FEBRE 13</t>
  </si>
  <si>
    <t>RUTA PROVINCIAL 37  ARROYO HONDO</t>
  </si>
  <si>
    <t>E3190</t>
  </si>
  <si>
    <t>ESCUELA INTEGRAL INTERDISCIPLINARIA Nº 02 DE 02</t>
  </si>
  <si>
    <t>JOSE ANTONIO CABRERA 4078 PALERMO</t>
  </si>
  <si>
    <t>C1186</t>
  </si>
  <si>
    <t>4863-8126</t>
  </si>
  <si>
    <t>ESCUELA Nº37 COMANDANTE MANUEL BESARES</t>
  </si>
  <si>
    <t>Camino de la Costa   VUELTA DE LA BARRANCA</t>
  </si>
  <si>
    <t>INSTITUTO ROBERTO ARLT</t>
  </si>
  <si>
    <t>MURGUIONDO 4458 VILLA LUGANO</t>
  </si>
  <si>
    <t>4601-6305</t>
  </si>
  <si>
    <t>ESCUELA N° 814 PAULA ALBARRACIN DE SARMIENTO</t>
  </si>
  <si>
    <t>AV.JESUS M.FERNANDEZ 329 centro JESUS M FERNANDEZ</t>
  </si>
  <si>
    <t>G4322</t>
  </si>
  <si>
    <t>0385 4911377</t>
  </si>
  <si>
    <t>ESC.N°318 CHACHO PEÑALOZA</t>
  </si>
  <si>
    <t>RUTA PCIAL.N°27 Y RUTA PCIAL.N°28</t>
  </si>
  <si>
    <t>F8385</t>
  </si>
  <si>
    <t>C.E.P.A. NRO 179</t>
  </si>
  <si>
    <t>HOUSSAY 1000 CENTENARIO</t>
  </si>
  <si>
    <t>ESCUELA TÉCNICA DE CAPACITACIÓN LABORAL N°22</t>
  </si>
  <si>
    <t>RUTA PROVINCIAL 412 KM 135</t>
  </si>
  <si>
    <t>J5403</t>
  </si>
  <si>
    <t>INSTITUTO SUPERIOR DE SEGURIDAD PUBLICA CNEL. JUAN P.PRINGLES</t>
  </si>
  <si>
    <t>AV. ACCESO AL MONUMENTO  LAS CHACRAS (JUANA JOSLAY) AVDA. ACCESO AL MONUMENTO</t>
  </si>
  <si>
    <t>02652-490141</t>
  </si>
  <si>
    <t>C.E.R. NRO 525 JUAN BAITISTA ALBERDI</t>
  </si>
  <si>
    <t>RUTA PROVINCIAL NRO 94    CAMPO UBAJO</t>
  </si>
  <si>
    <t>S3575</t>
  </si>
  <si>
    <t>ESCUELA Nº 75 DR. JUAN ESTEBAN MARTINEZ</t>
  </si>
  <si>
    <t>CORRIENTES 209</t>
  </si>
  <si>
    <t>W3440</t>
  </si>
  <si>
    <t>ALBERTO GINO MARIO GRECO</t>
  </si>
  <si>
    <t>LA VENCEDORA - ESTANCIA GRECO - A MINAS DE TALCO</t>
  </si>
  <si>
    <t>M5561</t>
  </si>
  <si>
    <t>02622-15583143</t>
  </si>
  <si>
    <t>ESCUELA NOCTURNA MINERO SANJUANINO ANEXO CARPINTERÍA</t>
  </si>
  <si>
    <t>ANACLETO GIL S/N</t>
  </si>
  <si>
    <t>J5431</t>
  </si>
  <si>
    <t>CIUDAD DE ROSARIO</t>
  </si>
  <si>
    <t>Víctoria Gutierrez</t>
  </si>
  <si>
    <t>U9033</t>
  </si>
  <si>
    <t>ESC. N°172 MISIONES</t>
  </si>
  <si>
    <t>AV. LAFINUR 595</t>
  </si>
  <si>
    <t>ESCUELA ESPECIAL WEISBURG</t>
  </si>
  <si>
    <t>San Martin  Centro</t>
  </si>
  <si>
    <t>CENTRO DE EDUCACION MEDIA NRO.104</t>
  </si>
  <si>
    <t>BESCHTEDT 850 SARA MARIA FURMAN CEM 105 CEM 132</t>
  </si>
  <si>
    <t>02944 422328</t>
  </si>
  <si>
    <t>Colegio Secundario Edgar Morisoli</t>
  </si>
  <si>
    <t>Bertera 1940 Plan 5000</t>
  </si>
  <si>
    <t>ESC. DE NIVEL INICIAL Nº 248 JUAN L. NOUGUES</t>
  </si>
  <si>
    <t>LARREA 3006</t>
  </si>
  <si>
    <t>ESC. Nº 563: JACOBO LENUZZA</t>
  </si>
  <si>
    <t>CAMINO VECINAL Nº15   CAMINO VECINAL N°15 o RUTA PROV.Nº230-PJE. CERRO MONJE</t>
  </si>
  <si>
    <t>N3357</t>
  </si>
  <si>
    <t>ESCUELA PRIMARIA NRO.169 18 DE DICIEMBRE</t>
  </si>
  <si>
    <t>PALACIOS 298 NORTE</t>
  </si>
  <si>
    <t>ESC. N° 302 PEDRO ALURRALDE</t>
  </si>
  <si>
    <t>RAMOS</t>
  </si>
  <si>
    <t>T4242</t>
  </si>
  <si>
    <t>ESC. Nº 829</t>
  </si>
  <si>
    <t>MIRANDA   PASO DEL SALTO MIRANDA Y CAPIOVI - KM 8</t>
  </si>
  <si>
    <t>VIRGEN DE LA MONTAÑA EX N° 606</t>
  </si>
  <si>
    <t>RUTA PROVINCIAL Nº13 KM 1  ESTACION LOS BAÑOS</t>
  </si>
  <si>
    <t>A4193</t>
  </si>
  <si>
    <t>ESCUELA NRO 497 CAYETANO ALBERTO SILVA</t>
  </si>
  <si>
    <t>PELLEGRINI 71 CENTRO</t>
  </si>
  <si>
    <t>PLANTA CAMPAMENTIL NRO 7507</t>
  </si>
  <si>
    <t>PARAJE LA MARAVITA</t>
  </si>
  <si>
    <t>S2309</t>
  </si>
  <si>
    <t>INSTITUTO BARRIO MARINA</t>
  </si>
  <si>
    <t>DOMIN. PALMERO E/I. DE PARDO Y PIOVANO 3878</t>
  </si>
  <si>
    <t>4692-0028</t>
  </si>
  <si>
    <t>ESCUELA DE EDUCACIÓN PRIMARIA Nº10 JOSÉ INGENIEROS</t>
  </si>
  <si>
    <t>J.B.JUSTO Y GRANADEROS A.CABALLO S/N</t>
  </si>
  <si>
    <t>44-5938</t>
  </si>
  <si>
    <t>REPUBLICA DEL PERU</t>
  </si>
  <si>
    <t>AVDA. GAONA 4763 FLORESTA</t>
  </si>
  <si>
    <t>C1407</t>
  </si>
  <si>
    <t>4671-1135/4672-3823</t>
  </si>
  <si>
    <t>GRADO RADIAL N I - I.S.P.I.NRO 9246 ALEXANDER FLEMING</t>
  </si>
  <si>
    <t>SUIPACHA 888  GRADO RADIAL NRO I- I.S.P.I.NRO 9246 ALEXANDER FLEMING</t>
  </si>
  <si>
    <t>JARDIN DE INFANTES Nº 25 CLOTILDE GUILLEN DE REZZANO</t>
  </si>
  <si>
    <t>CALLE 329 ENTRE 312 Y 314  OBRERO Bº OBRERO</t>
  </si>
  <si>
    <t>H3700</t>
  </si>
  <si>
    <t>ESCUELA NRO 1378</t>
  </si>
  <si>
    <t>CORTADA S/N SAN CAYETANO</t>
  </si>
  <si>
    <t>S3050</t>
  </si>
  <si>
    <t>COLEGIO SAN FRANCISCO JAVIER</t>
  </si>
  <si>
    <t>JOSE ANTONIO CABRERA 5901 PALERMO</t>
  </si>
  <si>
    <t>C1414</t>
  </si>
  <si>
    <t>4777-5011/12/13</t>
  </si>
  <si>
    <t>JIN N° 39 - EPEP Nº 459 ANEXO 1</t>
  </si>
  <si>
    <t>PARAJE ALTO ALEGRE</t>
  </si>
  <si>
    <t>P3620</t>
  </si>
  <si>
    <t>ESC. ESPECIAL Nº 55 VIRGEN DE FÁTIMA</t>
  </si>
  <si>
    <t>BARRIO FATIMA A-3-1 MZ95  BARRIO FATIMA A-3-1 MZ95 HOSPITAL DE FÁTIMA</t>
  </si>
  <si>
    <t>NENI Nº 85 (Ext. ESC. Nº 641)</t>
  </si>
  <si>
    <t>Ruta Prov. Nº 219   Paraje Torta Quemada</t>
  </si>
  <si>
    <t>ESCUELA NRO 6150 JUAN BAUTISTA CABRAL</t>
  </si>
  <si>
    <t>SAN MARTIN 508</t>
  </si>
  <si>
    <t>S2106</t>
  </si>
  <si>
    <t>MONTEVIDEO Y THOMPSON 1531</t>
  </si>
  <si>
    <t>4655-1800</t>
  </si>
  <si>
    <t>COLEGIO SECUNDARIO PLURICURSO CON ITINERANCIA</t>
  </si>
  <si>
    <t>MISION LA PAZ-ESTAF.STA VICTORIA ESTE</t>
  </si>
  <si>
    <t>DON SEGUNDO SOMBRA 24</t>
  </si>
  <si>
    <t>DISTRITO TACUARAS</t>
  </si>
  <si>
    <t>ESC. Nº 342</t>
  </si>
  <si>
    <t>RUTA 224 ENTRE RUTA NAC. Nº 14 Y RUTA PROV.Nº17   PARAJE SANTA ROSA-3 KM RUTA NAC. 14 o 13 KM DE RUTA PROV. 17</t>
  </si>
  <si>
    <t>N3352</t>
  </si>
  <si>
    <t>ESCUELA NRO 6323 PABLO PIZZURNO</t>
  </si>
  <si>
    <t>COLONIA EL INCA</t>
  </si>
  <si>
    <t>ESCUELA N° 454 LUIS S. MANZIONE</t>
  </si>
  <si>
    <t>SUNCHO POZO ALTO   SUNCHO POZO ALTO</t>
  </si>
  <si>
    <t>G3760</t>
  </si>
  <si>
    <t>ESCUELA PRIVADA DE NIVEL SECUNDARIA MARIA MADRE</t>
  </si>
  <si>
    <t>HNA.CLOTA CHARPENTIER  ALBERDI</t>
  </si>
  <si>
    <t>ESC. Nº 330: PIONEROS DE MISIONES.</t>
  </si>
  <si>
    <t>RUTA 8- KM 10 -LOTE 132 A 12KM DE R 14   RUTA PROV.N°8 -KM 10- LOTE 132 A 12 KM DE R. 14</t>
  </si>
  <si>
    <t>ANEXO ESCUELA ESPECIAL Nº501</t>
  </si>
  <si>
    <t>BUENOS AIRES S/N</t>
  </si>
  <si>
    <t>42-1196</t>
  </si>
  <si>
    <t>MANUEL IGNACIO MOLINA</t>
  </si>
  <si>
    <t>JUAN AGUSTIN MAZA 37  MAZA Y SAN LORENZO - PLANTA ALTA</t>
  </si>
  <si>
    <t>J.DE INF. NICOLAS AVELLANEDA - ANEXO BAÑADO DE SOTO</t>
  </si>
  <si>
    <t>CALLE PUBLICA   BAÑADO DE SOTO</t>
  </si>
  <si>
    <t>X5284</t>
  </si>
  <si>
    <t>C.E.B.A. N° 1-153</t>
  </si>
  <si>
    <t>AV. PTE. PERON 400 ACACIAS ESCUELA SALOBREÑA</t>
  </si>
  <si>
    <t>T4106</t>
  </si>
  <si>
    <t>ESCUELA NOCTURNA PARA JOVENES Y ADULTOS N 403</t>
  </si>
  <si>
    <t>TEODORO SANCHEZ DE BUSTAMANTE  CENTRO</t>
  </si>
  <si>
    <t>Y4518</t>
  </si>
  <si>
    <t>COORDINACIÓN CENTRAL INTEGRACIÓN ESCOLAR</t>
  </si>
  <si>
    <t>CORRIENTES 459 NORTE</t>
  </si>
  <si>
    <t>NUCLEO I - JARDIN DE INFANTES NRO 336</t>
  </si>
  <si>
    <t>CALLE PÚBLICA NRO 6 - 1;6 KM</t>
  </si>
  <si>
    <t>ESC. ESPECIAL N° 395 - ELSA RUGGERI DE FABIO</t>
  </si>
  <si>
    <t>ECUADOR 3800</t>
  </si>
  <si>
    <t>ESCUELA TECNICA BRIGADIER GRAL. PEDRO FERRE</t>
  </si>
  <si>
    <t>CNEL. PRINGLES S/N  BAÑADO NORTE</t>
  </si>
  <si>
    <t>W3400</t>
  </si>
  <si>
    <t>ESCUELA N° 256</t>
  </si>
  <si>
    <t>SANTA ROSA</t>
  </si>
  <si>
    <t>K5264</t>
  </si>
  <si>
    <t>J.I.N. N°5 EXTENSION 01</t>
  </si>
  <si>
    <t>VILLA CASANA</t>
  </si>
  <si>
    <t>RIO GUALEGUAY 62</t>
  </si>
  <si>
    <t>RINCON DEL CHAÑAR</t>
  </si>
  <si>
    <t>JARDÍN DE INFANTES Nº926</t>
  </si>
  <si>
    <t>149 E/ AV. EVA PERON Y SABIN 3115</t>
  </si>
  <si>
    <t>4258-4307</t>
  </si>
  <si>
    <t>INST. SAN VICENTE DE PAUL</t>
  </si>
  <si>
    <t>URQUIZA 251 Alderetes-centro PARROQUIA SAGRADA FAMILIA</t>
  </si>
  <si>
    <t>JARDÍN DE INFANTES Nº933 MARTÍN FIERRO</t>
  </si>
  <si>
    <t>26 E/ 452 Y 453 S/N</t>
  </si>
  <si>
    <t>480-3197</t>
  </si>
  <si>
    <t>JARDIN DE INFANTES Nº 104 SANTIAGO ALLENDE</t>
  </si>
  <si>
    <t>LOTE 11-ZONA RURAL(FUNCIONA EEP Nº 997)</t>
  </si>
  <si>
    <t>H3701</t>
  </si>
  <si>
    <t>ESC. N°148 PROVINCIA DE CHUBUT</t>
  </si>
  <si>
    <t>JORGE NEWBERY EXTREMO ESTE S/N  EXTREMO ESTE</t>
  </si>
  <si>
    <t>ESCUELA N° 443 ISLAS MALVINAS</t>
  </si>
  <si>
    <t>RUTA 146 KM7   SERVICIO PENITENCIARIO</t>
  </si>
  <si>
    <t>NENI Nº 70</t>
  </si>
  <si>
    <t>8 de Septiembre 985  ESCUELA Nº 319</t>
  </si>
  <si>
    <t>COLEGIO SECUNDARIO PLURICURSO SIN ITINERANCIA</t>
  </si>
  <si>
    <t>CALLE S/N  CENTRO FRENTE A LA PLAZA</t>
  </si>
  <si>
    <t>15570553/421530</t>
  </si>
  <si>
    <t>ESCUELA EJERCITO DE LOS ANDES</t>
  </si>
  <si>
    <t>AV. SANTA FE E/ BOEDO Y PORTELA 287</t>
  </si>
  <si>
    <t>4282-0474</t>
  </si>
  <si>
    <t>J.DE INF. MODELO- ANEXO LAS ALBAHACAS.</t>
  </si>
  <si>
    <t>CALLE 11 S/N   LAS ALBAHACAS</t>
  </si>
  <si>
    <t>X5800</t>
  </si>
  <si>
    <t>ESCUELA N° 340 Escuela Infantil</t>
  </si>
  <si>
    <t>EL ARBOL   EL ARBOL</t>
  </si>
  <si>
    <t>ESCUELA Nº206 PROVINCIA DE MISIONES</t>
  </si>
  <si>
    <t>EL AYUDANTE   EL AYUDANTE</t>
  </si>
  <si>
    <t>G5253</t>
  </si>
  <si>
    <t>ESCUELA DE EDUCACIÓN PRIMARIA Nº22 ALMIRANTE BROWN</t>
  </si>
  <si>
    <t>ZONA RURAL s/n  OMBU</t>
  </si>
  <si>
    <t>43-2260</t>
  </si>
  <si>
    <t>JIN N°17 - ANEXO 03 EN ESCUELA N°307</t>
  </si>
  <si>
    <t>FAMATANCA</t>
  </si>
  <si>
    <t>K4139</t>
  </si>
  <si>
    <t>CENTRO DE ALFABETIZACION NRO 90</t>
  </si>
  <si>
    <t>ESC. Nº 814</t>
  </si>
  <si>
    <t>PARAJE LA CORDILLERA   LIMITE A. DEL VALLE; DOS DE MAYO Y EL ALCAZAR</t>
  </si>
  <si>
    <t>696510/496367</t>
  </si>
  <si>
    <t>ESCUELA Nº507 BERTA VICENTE</t>
  </si>
  <si>
    <t>MEDELLIN   MEDELLIN</t>
  </si>
  <si>
    <t>Aula Sat. Nº 02: ESC. Nº 642</t>
  </si>
  <si>
    <t>Pje. 500 Hectáreas   Pje. 500 Hectáreas</t>
  </si>
  <si>
    <t>N3385</t>
  </si>
  <si>
    <t>ESC. DR. ELISEO CANTON</t>
  </si>
  <si>
    <t>BELGRANO 550 VILLA NUEVA</t>
  </si>
  <si>
    <t>ESC.N°348</t>
  </si>
  <si>
    <t>POZO REDONDO</t>
  </si>
  <si>
    <t>ESCUELA SECUNDARIA 3 ATILIO SANTOS PASCUAL SCHIAVONI</t>
  </si>
  <si>
    <t>ALMIRANTE BROWN Y MITRE  VILLA 3 DE FEBRERO</t>
  </si>
  <si>
    <t>JARDIN DE INFANTES INDEPENDIENTE NRO.120</t>
  </si>
  <si>
    <t>MENGUELLE  1550</t>
  </si>
  <si>
    <t>EPEP Nº226 CRUZ ROJA ARGENTINA</t>
  </si>
  <si>
    <t>CAMPO HARDY</t>
  </si>
  <si>
    <t>P3603</t>
  </si>
  <si>
    <t>E.P.E.P. Nº230 PATRICIAS MENDOCINAS</t>
  </si>
  <si>
    <t>LA PRIMAVERA</t>
  </si>
  <si>
    <t>ESC. ESPECIAL CARCELARIA Nº 25 (UP5)</t>
  </si>
  <si>
    <t>UNIDAD PENAL V BºSEQUISCENTENARIO  Sequiscentenario; M. LANÚS UNIDAD PENAL V BºSEQUISCENTENARIO- M. LANÚS-RUTA 12  KM.7</t>
  </si>
  <si>
    <t>630100/562301</t>
  </si>
  <si>
    <t>INST. MARIANO MORENO</t>
  </si>
  <si>
    <t>GENERAL PAZ 184 SUR</t>
  </si>
  <si>
    <t>(0381) 4248417</t>
  </si>
  <si>
    <t>ESC. DE COM. Nº 30 DR. ESTEBAN A. GASCON DE 18</t>
  </si>
  <si>
    <t>SAN BLAS 5387 VILLA LURO</t>
  </si>
  <si>
    <t>4567-0219</t>
  </si>
  <si>
    <t>INST. MODELO TECNICO MECANICO DENTAL</t>
  </si>
  <si>
    <t>San Lorenzo 1073 Sur</t>
  </si>
  <si>
    <t>13 E/40 BIS Y 42 585</t>
  </si>
  <si>
    <t>42-0269</t>
  </si>
  <si>
    <t>J.I.N. N°3</t>
  </si>
  <si>
    <t>JUAN FACUNDO QUIROGA S/N° JARDIN</t>
  </si>
  <si>
    <t>F5473</t>
  </si>
  <si>
    <t>03821-491836</t>
  </si>
  <si>
    <t>GRADO RADIAL NRO V - ESCUELA NOCTURNA NRO 72</t>
  </si>
  <si>
    <t>SUPERI 1220 UNION</t>
  </si>
  <si>
    <t>CENTRO EDUCATIVO DE NIVEL SECUNDARIO DE ADULTOS (C.E.N.S.) LA MAJADITA</t>
  </si>
  <si>
    <t>RUTA 523</t>
  </si>
  <si>
    <t>ESCUELA Nº 186 REPUBLICA DE NICARAGUA</t>
  </si>
  <si>
    <t>PJE POZO DE LA PUERTA   POZO DE LA PUERTA</t>
  </si>
  <si>
    <t>ESCUELA PRIMARIA 307</t>
  </si>
  <si>
    <t>FERNANDEZ ALBERTO DIPUTADO 1261 RUCA HUENEY BARRIO MUNICIPAL</t>
  </si>
  <si>
    <t>ESCUELA PART. INC. NRO 1110 NUESTRA SEÑORA DE LOS ANGELES</t>
  </si>
  <si>
    <t>25 DE MAYO 150 CENTRO</t>
  </si>
  <si>
    <t>S2185</t>
  </si>
  <si>
    <t>ESCUELA Nº 5 ESPAÑA</t>
  </si>
  <si>
    <t>SANTIAGO DEL ESTERO 512 BO.BAÑADO NORTE</t>
  </si>
  <si>
    <t>ARAOZ DE LAMADRID 3</t>
  </si>
  <si>
    <t>CALLE VECINAL COLONIA ALEMANA</t>
  </si>
  <si>
    <t>ESCUELA Nº719 BLAS PARERA</t>
  </si>
  <si>
    <t>JOSE BENJAMIN AVALOS 4302 ALMIRANTE BROWN JOSE BENJAMIN AVALOS</t>
  </si>
  <si>
    <t>DOCTOR MARIANO BOEDO EX N° 129</t>
  </si>
  <si>
    <t>SARMIENTO 490  Lat. a la Parroquia</t>
  </si>
  <si>
    <t>A4421</t>
  </si>
  <si>
    <t>Escuela Inicial y Primaria David Mc. Taggart</t>
  </si>
  <si>
    <t>VIANO 175 8 DE ABRIL</t>
  </si>
  <si>
    <t>4010311 4240227</t>
  </si>
  <si>
    <t>E.E.S. ORIENTADA PART. INC. NRO 8038 MARÍA BICECCI</t>
  </si>
  <si>
    <t>BUENOS AIRES 1290</t>
  </si>
  <si>
    <t>ESCUELA DE EDUCACIÓN PRIMARIA Nº3 GENERAL JOSÉ DE SAN MARTIN</t>
  </si>
  <si>
    <t>VIEYTES (E/MITRE Y BELGRANO) 105</t>
  </si>
  <si>
    <t>42-5314</t>
  </si>
  <si>
    <t>SAN JUAN BAUTISTA DE LA SALLE</t>
  </si>
  <si>
    <t>CORRALES 3450 VILLA SOLDATI</t>
  </si>
  <si>
    <t>4918-1388</t>
  </si>
  <si>
    <t>ESCUELA SECUNDARIA 8 MARIA AMERICA BARBOSA</t>
  </si>
  <si>
    <t>URQUIZA 2229</t>
  </si>
  <si>
    <t>E.E.S. ORIENTADA NRO 316 JOSE MANUEL ESTRADA</t>
  </si>
  <si>
    <t>RADIO URBANO   ZONA RURAL- EL TAJAMAR DIST.5</t>
  </si>
  <si>
    <t>S3565</t>
  </si>
  <si>
    <t>COLEGIO SAGRADO CORAZON</t>
  </si>
  <si>
    <t>AVENIDA MITRE 1222 ESTACION</t>
  </si>
  <si>
    <t>02657-421183</t>
  </si>
  <si>
    <t>INSTITUTO JEAN PIAGET EX N° 43 BIS</t>
  </si>
  <si>
    <t>JUAN BAUTISTA ALBERDI 627 CENTRO FUNCIONA EN LAS DOS DIRECCIONES</t>
  </si>
  <si>
    <t>4223592/4232242</t>
  </si>
  <si>
    <t>INST. SUP. CULTURAL LATINOAMERICANO</t>
  </si>
  <si>
    <t>Av. Homero Jauregui  Centro Esq. Colón</t>
  </si>
  <si>
    <t>430977/497625</t>
  </si>
  <si>
    <t>ESC.ESP.N° 4 HOSPITALARIA DON J.B.CACERES</t>
  </si>
  <si>
    <t>AYACUCHO Y JULIO A ROCA  DON BOSCO AYACUCHO Y JULIO A. ROCA</t>
  </si>
  <si>
    <t>P3600</t>
  </si>
  <si>
    <t>JARDIN INDEPENDIENTE N 3</t>
  </si>
  <si>
    <t>SUB OFICIAL MATE DE LUNA  1486 ALTO COMEDERO</t>
  </si>
  <si>
    <t>JARDIN DE INFANTES NRO 291 PASO VINAL</t>
  </si>
  <si>
    <t>SIMON DE IRIONDO 6751 LA ORILLA</t>
  </si>
  <si>
    <t>ESCUELA DE EDUCACIÓN PRIMARIA Nº68 VICE ALMIRANTE MARCOS ANTONIO ZAR</t>
  </si>
  <si>
    <t>CRUCERO BELGRANO S/N</t>
  </si>
  <si>
    <t>482-1164</t>
  </si>
  <si>
    <t>E.P.E.T. Nº 50 (EX B.O.P. Nº 70)</t>
  </si>
  <si>
    <t>RUTA NACIONAL Nº 14 KM 820   EX SAT Nº 1 B.O.L.P. Nº 4 (ESC. Nº 100)</t>
  </si>
  <si>
    <t>N3313</t>
  </si>
  <si>
    <t>ESCUELA NRO 6402 BLAS PARERA</t>
  </si>
  <si>
    <t>SAN MARTIN 419</t>
  </si>
  <si>
    <t>S2447</t>
  </si>
  <si>
    <t>ESCUELA Nº 805</t>
  </si>
  <si>
    <t>VIRGEN DE ITATI PJE. SANTA TERESITA</t>
  </si>
  <si>
    <t>W3421</t>
  </si>
  <si>
    <t>ESCUELA PART. INC. NRO 1346 MICHELANGELO BUONARROTI</t>
  </si>
  <si>
    <t>BUENOS AIRES 1725 SAN CARLOS</t>
  </si>
  <si>
    <t>420594/428333</t>
  </si>
  <si>
    <t>JARDÍN DE INFANTES Nº928 REPUBLICA ARGENTINA</t>
  </si>
  <si>
    <t>MAURE 4562</t>
  </si>
  <si>
    <t>4246-2897</t>
  </si>
  <si>
    <t>COLEGIO SECUNDARIO PROVINCIAL ALBERTO BREYER (ESC.N°040)</t>
  </si>
  <si>
    <t>AMANA</t>
  </si>
  <si>
    <t>MARTIN MIGUEL DE GUEMES EX N° 649</t>
  </si>
  <si>
    <t>RUTA PROVINCIAL Nª 11 FINCA SAN ROQUE</t>
  </si>
  <si>
    <t>A4432</t>
  </si>
  <si>
    <t>ESC. Nº 881 (Ex Aula Sat. ESC. Nº 380)</t>
  </si>
  <si>
    <t>SANTISIMA TRINIDAD BARRIO SANTISIMA TRINIDAD</t>
  </si>
  <si>
    <t>ESCUELA N° 468</t>
  </si>
  <si>
    <t>AMPUJACO</t>
  </si>
  <si>
    <t>K4750</t>
  </si>
  <si>
    <t>COLEGIO SAN GABRIEL I.P.16</t>
  </si>
  <si>
    <t>RIVADAVIA 218  entre las calles Vicente Mendieta y Colón</t>
  </si>
  <si>
    <t>W3220</t>
  </si>
  <si>
    <t>ESCUELA Nº678 GIL PERALTA</t>
  </si>
  <si>
    <t>BELGRANO N°66   COLOMBIA MONTE QUEMADO.-</t>
  </si>
  <si>
    <t>JARDÍN DE INFANTES Nº905 MERCEDITAS DE SAN MARTIN</t>
  </si>
  <si>
    <t>ENTRE RIOS Y URQUIZA S/N</t>
  </si>
  <si>
    <t>49-2371</t>
  </si>
  <si>
    <t>GRADO RADIAL II-ESCUELA NOCTURNA NRO 49</t>
  </si>
  <si>
    <t>RIO NEGRO 2481 SAN GENARO</t>
  </si>
  <si>
    <t>SAN JOSÉ OBRERO</t>
  </si>
  <si>
    <t>Pensamientos 836 San Martín Comparte edificio con Escuela de Formación Profesional Nº 1650</t>
  </si>
  <si>
    <t>ESC. N° 250 TOMAS ESPORA</t>
  </si>
  <si>
    <t>9 DE JULIO 384 CENTRO NASCHEL</t>
  </si>
  <si>
    <t>D5759</t>
  </si>
  <si>
    <t>ESCUELA N° 1069  J/439</t>
  </si>
  <si>
    <t>RINCON DE ESPERANZA</t>
  </si>
  <si>
    <t>JARDÍN DE INFANTES Nº911 FRAY MAMERTO ESQUIU</t>
  </si>
  <si>
    <t>RIVADAVIA 1165</t>
  </si>
  <si>
    <t>ESCUELA N 454</t>
  </si>
  <si>
    <t>RUTA PROVINCIAL N 52</t>
  </si>
  <si>
    <t>Y4641</t>
  </si>
  <si>
    <t>UEM-ES N° 208 SIERRA COLORADA</t>
  </si>
  <si>
    <t>Lote N°19-SectorJ</t>
  </si>
  <si>
    <t>JARDÍN DE INFANTES Nº911 EL NEGRITO FALUCHO</t>
  </si>
  <si>
    <t>CASTELLI (E/ MONTEAGUDO Y PAUNERO) 556</t>
  </si>
  <si>
    <t>42-8285</t>
  </si>
  <si>
    <t>ESCUELA DE EDUCACIÓN PRIMARIA Nº16 MARIANO MORENO</t>
  </si>
  <si>
    <t>4 S/N</t>
  </si>
  <si>
    <t>15-61-0254</t>
  </si>
  <si>
    <t>JARDÍN DE INFANTES Nº924 BENITO QUINQUELA MARTIN</t>
  </si>
  <si>
    <t>URUGUAY 659</t>
  </si>
  <si>
    <t>4745-8574</t>
  </si>
  <si>
    <t>I.S.F.T. DE NONOGASTA</t>
  </si>
  <si>
    <t>JOAQUIN V.GONZALEZ S/N° EL PUEBLO</t>
  </si>
  <si>
    <t>F5372</t>
  </si>
  <si>
    <t>03825-499242</t>
  </si>
  <si>
    <t>ESCUELA DE EDUCACIÓN PRIMARIA Nº27 NUESTRA SEÑORA STELLA MARIS</t>
  </si>
  <si>
    <t>ZONA RURAL   IGARZABAL</t>
  </si>
  <si>
    <t>ESCUELA NRO 1303 GENERAL JOSE DE SAN MARTIN</t>
  </si>
  <si>
    <t>RUTA NACIONAL 19 - KM 12</t>
  </si>
  <si>
    <t>S3017</t>
  </si>
  <si>
    <t>ESC.PROV.Nº 2 P/ADOLESC.Y ADULTOS WIKAM  ESC.Nº 21</t>
  </si>
  <si>
    <t>AVENIDA PREFECTURA NAVAL ARGENTINA 111 CHEPACHEN CHACRA II</t>
  </si>
  <si>
    <t>COLEGIO NUESTRA SEÑORA DEL ROSARIO</t>
  </si>
  <si>
    <t>CONGRESALES 2545</t>
  </si>
  <si>
    <t>4663-1740</t>
  </si>
  <si>
    <t>TRABAJADORES DE LA EDUCACIÓN</t>
  </si>
  <si>
    <t>25 de mayo y Mitre</t>
  </si>
  <si>
    <t>ESC. Nº 623 (F.J.C)</t>
  </si>
  <si>
    <t>Pje. San Isidro; Lote N° 266   Pje. San Isidro; Lote Nº 266</t>
  </si>
  <si>
    <t>N3355</t>
  </si>
  <si>
    <t>EPEP Nº213 DR.EDUARDO GONZALEZ LELONG</t>
  </si>
  <si>
    <t>DR. ESTEBAN .L.MARADONA  SAN ROQUE B° SAN ROQUE -RIVADAVIA Y FORTIN YUNKA S/N</t>
  </si>
  <si>
    <t>3704-083171</t>
  </si>
  <si>
    <t>ESCUELA NRO 1204 INGENIERO ENRIQUE MOSCONI</t>
  </si>
  <si>
    <t>PASAJE 4 2221 CORONEL AGUIRRE ENTRE ROSARIO Y LINIERS</t>
  </si>
  <si>
    <t>E.E.S. ORIENTADA PART. INC. NRO 2044 SANTA ANA</t>
  </si>
  <si>
    <t>SAN MARTIN 1437</t>
  </si>
  <si>
    <t>S2253</t>
  </si>
  <si>
    <t>CENTRO EDUCATIVO COMUNITARIO - ESCUELA DE GESTIÓN SOCIAL - NIVEL MEDIO</t>
  </si>
  <si>
    <t>LOS CONDORES (PEHUENCO) 470 CENTRO CIVICO BIBLIOTECA POPULAR MAESTRO GALEANO</t>
  </si>
  <si>
    <t>Instituto de Educación Superior SAN PIO DE PIETRELCINA</t>
  </si>
  <si>
    <t>España 1120 Centro España esq. Lorenzo Lugones</t>
  </si>
  <si>
    <t>ESCUELA DE EDUCACION ESPECIAL NRO.10 ROSARIO VERA PEÑALOZA</t>
  </si>
  <si>
    <t>AV. DE LAS AMÉRICAS 125 CIUDAD DE CATRIEL</t>
  </si>
  <si>
    <t>JARDÍN DE INFANTES Nº907 DON JOSÉ DE SAN MARTIN</t>
  </si>
  <si>
    <t>CAMBACERES 526</t>
  </si>
  <si>
    <t>47-8443</t>
  </si>
  <si>
    <t>INSTITUTO PRIVADO SAN CAYETANO</t>
  </si>
  <si>
    <t>LA PUNTA MANZANA 125 PARCELA 1 PREDIO COMERCIAL</t>
  </si>
  <si>
    <t>02652-15306115</t>
  </si>
  <si>
    <t>JIN N° 25 NIÑO JESUS - EPEP N° 312</t>
  </si>
  <si>
    <t>RUTA NACIONAL Nº 86   COLONIA SAN ISIDRO</t>
  </si>
  <si>
    <t>JARDIN MATERNO INFANTIL BERTA CEREZO DE MAMANI ANEXO METAN</t>
  </si>
  <si>
    <t>GUEMES OESTE 166 SAN MARTIN</t>
  </si>
  <si>
    <t>A4440</t>
  </si>
  <si>
    <t>ESCUELA PUBLICA DIGITAL ADULTOS N° 3 ANCHORENA</t>
  </si>
  <si>
    <t>17 DE OCTUBRE Y AV SAN LUIS</t>
  </si>
  <si>
    <t>ESCUELA DE EDUCACIÓN PRIMARIA Nº27 ALMAFUERTE</t>
  </si>
  <si>
    <t>RUTA 205 KM.165 CUARTEL VI   LA FORTUNA</t>
  </si>
  <si>
    <t>15-51-5834</t>
  </si>
  <si>
    <t>ESC.DE EDUC.PRIMARIA HNA.CLOTA CHARPENTIER</t>
  </si>
  <si>
    <t>ALBERDI AYACUCHO Y VENEZUELA</t>
  </si>
  <si>
    <t>P3628</t>
  </si>
  <si>
    <t>DEL ZORZAL 45</t>
  </si>
  <si>
    <t>CAMINO VECINAL S/N  DISTRITO COSTA DE NOGOYA</t>
  </si>
  <si>
    <t>EPES AGRARIA N°2-ANEXO 1- EPEP N° 202</t>
  </si>
  <si>
    <t>RUTA PROVINCIAL Nº 9   EL BAÑADERO - A 60 KM APROX. DE VILLA DOS TRECE</t>
  </si>
  <si>
    <t>ESCUELA DE EDUCACIÓN PRIMARIA Nº11 GABRIELA MISTRAL</t>
  </si>
  <si>
    <t>RUTA 2 KM. 49 CTEL. VI circuns VI S/N  BUCHANAN</t>
  </si>
  <si>
    <t>491-5470</t>
  </si>
  <si>
    <t>C.E.B.J.A. N° 3-127</t>
  </si>
  <si>
    <t>MITRE S/N</t>
  </si>
  <si>
    <t>C.E.B.J.A. Nº 3-235</t>
  </si>
  <si>
    <t>Obrero Rurales de Santa Maria Posta Sanitaria</t>
  </si>
  <si>
    <t>ESCUELA DE EDUCACIÓN PRIMARIA Nº28 CORONEL ESTOMBA</t>
  </si>
  <si>
    <t>AVDA. 9 DE JULIO 214</t>
  </si>
  <si>
    <t>46-1051</t>
  </si>
  <si>
    <t>EPEP Nº252 GENDARMERIA  NACIONAL</t>
  </si>
  <si>
    <t>RUTA NACIONAL N°86 DOCENTES ARGENTINOS</t>
  </si>
  <si>
    <t>JUANA AZURDUY DE PADILLA</t>
  </si>
  <si>
    <t>PAULO VI CABO SAN SEBASTIAN S/N</t>
  </si>
  <si>
    <t>DALINDA CODORNIU DE LACERNA</t>
  </si>
  <si>
    <t>ACONCAGUA 155 LA COLONIA</t>
  </si>
  <si>
    <t>02623 429837</t>
  </si>
  <si>
    <t>JARDIN DE INFANTES INDEPENDIENTE NRO.100</t>
  </si>
  <si>
    <t>URQUIZA Y MALVINAS  INDUSTRIAL</t>
  </si>
  <si>
    <t>ESCUELA NRO 551 GENERAL JUAN LAVALLE</t>
  </si>
  <si>
    <t>LA RESERVA</t>
  </si>
  <si>
    <t>S3580</t>
  </si>
  <si>
    <t>ESC. N° 367</t>
  </si>
  <si>
    <t>LA HOYADA</t>
  </si>
  <si>
    <t>T4105</t>
  </si>
  <si>
    <t>ESCUELA DE EDUCACIÓN SECUNDARIA JOSÉ MARÍA TORRES</t>
  </si>
  <si>
    <t>CALLE 9 S/N   ENTRE VIDART Y CALLEJON ANA DE ROMAN</t>
  </si>
  <si>
    <t>J5427</t>
  </si>
  <si>
    <t>CENTRO DE EDUCACION TECNICA NRO. 5 DON JAIME FELIPE MORANT</t>
  </si>
  <si>
    <t>KURTZ SEEMANN 150 PORTAL DE LAS ROSAS EX CEM 95 - CCT 3</t>
  </si>
  <si>
    <t>R8303</t>
  </si>
  <si>
    <t>CENTRO DE EDUCACION BASICA PARA ADULTOS NRO.27</t>
  </si>
  <si>
    <t>TRAMONTI Y PRIMEROS POBLADORES   ESC. 34</t>
  </si>
  <si>
    <t>R8364</t>
  </si>
  <si>
    <t>JARDIN DE INFANTES PART. INC. NRO 1510 CONCORDIA</t>
  </si>
  <si>
    <t>RIVADAVIA 1930  ESC. PRIMARIA NRO 1258</t>
  </si>
  <si>
    <t>S3555</t>
  </si>
  <si>
    <t>TOMAS PRISCO</t>
  </si>
  <si>
    <t>LA COLONIA DEFENSA</t>
  </si>
  <si>
    <t>02623-421454</t>
  </si>
  <si>
    <t>ESCUELA Nº 799 MARIA ANGELICA ARBO DE BORJAS</t>
  </si>
  <si>
    <t>PEDRO RIOS S/N BO.CENTRO  03782-15405155</t>
  </si>
  <si>
    <t>ESC.N°082 RAUL ORIHUELA</t>
  </si>
  <si>
    <t>PASAJE NIÑO ALCALDE S/N° SANTA ROSA</t>
  </si>
  <si>
    <t>481001 C/P</t>
  </si>
  <si>
    <t>ESCUELA TÉCNICA DE CAPACITACIÓN LABORAL JERÓNIMO LUIS DE CABRERA</t>
  </si>
  <si>
    <t>RUTA PROVINCIAL N°12 KM 25  BASILIO NIEVAS</t>
  </si>
  <si>
    <t>ESCUELA DE EDUCACIÓN PRIMARIA Nº2 DOMINGO FAUSTINO SARMIENTO</t>
  </si>
  <si>
    <t>AVDA. ZAPIOLA E/ JUJUY Y LA RIOJA 120</t>
  </si>
  <si>
    <t>43-1440</t>
  </si>
  <si>
    <t>ESCUELA N° 415 MAESTRO MIGUEL ÁNGEL ARÉVALO</t>
  </si>
  <si>
    <t>OYOLA</t>
  </si>
  <si>
    <t>K4235</t>
  </si>
  <si>
    <t>ESCUELA N°1-632 MAESTRO ALBERTO DERANI</t>
  </si>
  <si>
    <t>LA ARGENTINA 851 EL TOTORAL</t>
  </si>
  <si>
    <t>M5560</t>
  </si>
  <si>
    <t>NENI Nº 10 (Ext. ESC. Nº 726)</t>
  </si>
  <si>
    <t>MBORORE</t>
  </si>
  <si>
    <t>INSTITUTO LA ASUNCION DE MARIA</t>
  </si>
  <si>
    <t>PASAJE CURA BROCHERO 189  ELENA</t>
  </si>
  <si>
    <t>X5815</t>
  </si>
  <si>
    <t>ASOCIACION CIVIL LA CASA DEL NIÑO RINCON DE VIDA</t>
  </si>
  <si>
    <t>MANZANA 150 - LOTE 6  EL ARENAL 68 VIVIENDAS</t>
  </si>
  <si>
    <t>E.E.S. ORIENTADA NRO 318 ANTÁRTIDA ARGENTINA</t>
  </si>
  <si>
    <t>ENTRE RIOS 513</t>
  </si>
  <si>
    <t>ESC. MEDIA DE LA CRUZ</t>
  </si>
  <si>
    <t>ESCUELA PRIMARIA NRO.363</t>
  </si>
  <si>
    <t>YAPUR CHEHUEN S/N AEROCLUB PROYECTO DE JORNADA EXTENDIDA</t>
  </si>
  <si>
    <t>R8422</t>
  </si>
  <si>
    <t>JESUS DE LA DIVINA MISERICORDIA EX N° 921</t>
  </si>
  <si>
    <t>MAESTRA TORANZO Y PROF. BELTRAME S/N°  MARTELL</t>
  </si>
  <si>
    <t>ESCUELA DE EDUCACIÓN PRIMARIA Nº120 HERMINIA L. BRUMANA</t>
  </si>
  <si>
    <t>17 E/ 35 Y 36 170</t>
  </si>
  <si>
    <t>421-1179</t>
  </si>
  <si>
    <t>JARDÍN DE INFANTES Nº905 MANUEL BELGRANO</t>
  </si>
  <si>
    <t>AVDA. ALTE. BROWN-COLUMNA 192 192</t>
  </si>
  <si>
    <t>466-0150</t>
  </si>
  <si>
    <t>ANEXO ESCUELA N° 1106</t>
  </si>
  <si>
    <t>SAN CARLOS</t>
  </si>
  <si>
    <t>CENTRO EDUCACION AGRICOLA 2 SIN NOMBRE</t>
  </si>
  <si>
    <t>MENDOZA 3089 NUEVA ROMA</t>
  </si>
  <si>
    <t>ESCUELA DE EDUCACIÓN PRIMARIA Nº38 LEOPOLDO LUGONES</t>
  </si>
  <si>
    <t>CUARTEL IV S/N</t>
  </si>
  <si>
    <t>15-41-0880</t>
  </si>
  <si>
    <t>DAVID ORTIZ</t>
  </si>
  <si>
    <t>CALLE 16 S/N  LOS CAMPAMENTOS</t>
  </si>
  <si>
    <t>02625-15419134</t>
  </si>
  <si>
    <t>LA SAGRADA FAMILIA EX 2512</t>
  </si>
  <si>
    <t>Roberto Romero S/N  Entre B° San Jorge y Virgen de las Mercedes</t>
  </si>
  <si>
    <t>PROVINCIA DE LA PAMPA</t>
  </si>
  <si>
    <t>AV.25 DE MAYO 776</t>
  </si>
  <si>
    <t>J5460</t>
  </si>
  <si>
    <t>INSTITUTO PRIVADO ARGENTINO JAPONES EN BUENOS AIRES</t>
  </si>
  <si>
    <t>YATAY 261 ALMAGRO</t>
  </si>
  <si>
    <t>C1184</t>
  </si>
  <si>
    <t>4983-3310</t>
  </si>
  <si>
    <t>Aula Sat. Nº 01: ESC. ADULTOS Nº 20</t>
  </si>
  <si>
    <t>AV. 147 6716 ITAEMBÉ MINÍ CALLE Nº155 Y Nº151- GUARDERIA MUNIC.-BºESPERANZA</t>
  </si>
  <si>
    <t>N33000</t>
  </si>
  <si>
    <t>NEP Y FP Nº 24 MARTIN MIGUEL DE GUEMES</t>
  </si>
  <si>
    <t>AYACUCHO Y THOMPSON  ITATI</t>
  </si>
  <si>
    <t>GRADO RADIAL VIII-ESCUELA NOCTURNA NRO 21</t>
  </si>
  <si>
    <t>JULIO CORTAZAR 2449 BARRIO FEDERAL-PROMEBA</t>
  </si>
  <si>
    <t>JARDIN MUNICIPAL N° 1 BLANCA NIEVES</t>
  </si>
  <si>
    <t>EJERCITO ARGENTINO 106 SAN FRANCISCO</t>
  </si>
  <si>
    <t>CENTRO EDUCATIVO N°13 ROSA BURGOS DE AGUIRRE</t>
  </si>
  <si>
    <t>BELGRANO S/N  Villa del Carmen</t>
  </si>
  <si>
    <t>D5835</t>
  </si>
  <si>
    <t>ESCUELA Nº234 DR.BELISARIO SARAVIA</t>
  </si>
  <si>
    <t>LA ESTANCIA</t>
  </si>
  <si>
    <t>G3752</t>
  </si>
  <si>
    <t>ESC. N° 217 - ANGEL MARIA SORIA</t>
  </si>
  <si>
    <t>RUTA NAC. Nº40- KM. 4296</t>
  </si>
  <si>
    <t>T4141</t>
  </si>
  <si>
    <t>INSTITUTO SUPERIOR FRAY MAMERTO ESQUIU</t>
  </si>
  <si>
    <t>PELLEGRINI ESQ. 3 s/n</t>
  </si>
  <si>
    <t>480-1167</t>
  </si>
  <si>
    <t>ESCUELA DE EDUCACIÓN PRIMARIA Nº14 ALMIRANTE GUILLERMO BROWN</t>
  </si>
  <si>
    <t>S/N  EL DESCANSO</t>
  </si>
  <si>
    <t>15-68-8307</t>
  </si>
  <si>
    <t>ESCUELA Nº 837 INGENIERO MANUEL GALLARDO</t>
  </si>
  <si>
    <t>RUTA NAC. Nº 9   Camino al Palomar</t>
  </si>
  <si>
    <t>G4206</t>
  </si>
  <si>
    <t>ESCUELA N° 711</t>
  </si>
  <si>
    <t>POZO CAVADO   POZO CAVADO</t>
  </si>
  <si>
    <t>ESCUELA DE CAPACITACION LABORAL N° 12 PROF. DVINO A. PAZ</t>
  </si>
  <si>
    <t>MITRE Y PEDRO LEON GALLO  CENTRO</t>
  </si>
  <si>
    <t>INSTITUTO COMPAÑIA DE MARIA</t>
  </si>
  <si>
    <t>CESPEDES 3172 COLEGIALES</t>
  </si>
  <si>
    <t>4552-3317/6628</t>
  </si>
  <si>
    <t>E.E.S. ORIENTADA NRO 526 PAULO FREIRE</t>
  </si>
  <si>
    <t>CALLE 3   ACAPULCO Y VERACRUZ CALLE 3 Y 8 - ESTACION JOSEFINA</t>
  </si>
  <si>
    <t>S2403</t>
  </si>
  <si>
    <t>445511*3385</t>
  </si>
  <si>
    <t>JARDIN MATERNO INFANTIL CHISPITA</t>
  </si>
  <si>
    <t>SAN MARTIN 3733</t>
  </si>
  <si>
    <t>ESCUELA DE EDUCACIÓN PRIMARIA Nº1 BERNARDINO RIVADAVIA</t>
  </si>
  <si>
    <t>SAN MARTIN 77</t>
  </si>
  <si>
    <t>42-2313</t>
  </si>
  <si>
    <t>VILLA 25 DE MAYO</t>
  </si>
  <si>
    <t>RIVADAVIA Y CHACABUCO</t>
  </si>
  <si>
    <t>M5615</t>
  </si>
  <si>
    <t>AGRUPAMIENTO Nº 86024 ESC Nº 840</t>
  </si>
  <si>
    <t>LOMAS BLANCAS</t>
  </si>
  <si>
    <t>JARDIN DE INFANTES SAN MIGUEL</t>
  </si>
  <si>
    <t>FUERZA AEREA ARG. Y MASFERRER- SEC C  LA PAZ B° LA PAZ</t>
  </si>
  <si>
    <t>ESCUELA Nº 122 PEDRO CRISTALDO</t>
  </si>
  <si>
    <t>sin datos 0 sin datos TRES CRUCES - 5TA. SECCIONES</t>
  </si>
  <si>
    <t>ESC. Nº 841</t>
  </si>
  <si>
    <t>RUTA PROV. N° 219   PJE. SANTA LUCIA</t>
  </si>
  <si>
    <t>ESC. ESPECIAL Nº 33: HUELLAS DE FRONTERAS</t>
  </si>
  <si>
    <t>AVDA. SAN MARTIN  CANTERAS AVDA. HOMERO JAUREGUI (ESC. 652)</t>
  </si>
  <si>
    <t>154674304/154630449</t>
  </si>
  <si>
    <t>AULA RADIAL I - JARDIN DE INFANTES PART. INC. NRO 1253</t>
  </si>
  <si>
    <t>BLAS PARERA 7740</t>
  </si>
  <si>
    <t>JARDÍN DE INFANTES Nº906</t>
  </si>
  <si>
    <t>HUSARES (E/IBARBOUDE Y ZALAZAR) 265</t>
  </si>
  <si>
    <t>4450-3672</t>
  </si>
  <si>
    <t>CENTRO DE FORMACION PROFESIONAL N° 3165</t>
  </si>
  <si>
    <t>AVENIDA BELGRANO 124 20 DE FEBRERO</t>
  </si>
  <si>
    <t>Centro de Apoyo Escolar</t>
  </si>
  <si>
    <t>Calle 6 N° 991 esq. 23  El Molino</t>
  </si>
  <si>
    <t>DEL NIÑO JESUS</t>
  </si>
  <si>
    <t>ARISTOBULO DEL VALLE</t>
  </si>
  <si>
    <t>ESCUELA ESPECIAL C.E.F.A (ESC. DE SORDOS E HIPOACUSTICO)</t>
  </si>
  <si>
    <t>RODRIGUEZ PEÑA Y TIERRA DEL FUEGO 5690</t>
  </si>
  <si>
    <t>473-4450</t>
  </si>
  <si>
    <t>JIN C NIÑOS LATINOAMERICANOS  DE 13 (ESC. PRIM. N° 18 DE 13)</t>
  </si>
  <si>
    <t>SAN PEDRO 4457 PARQUE AVELLANEDA</t>
  </si>
  <si>
    <t>4683-0777</t>
  </si>
  <si>
    <t>PROVINCIA DE CHUBUT</t>
  </si>
  <si>
    <t>SAN ISIDRO S/N   SAN ISIDRO</t>
  </si>
  <si>
    <t>J5461</t>
  </si>
  <si>
    <t>FELIX DE OLAZABAL</t>
  </si>
  <si>
    <t>CNEL. RAMON L. FALCON 6702 LINIERS</t>
  </si>
  <si>
    <t>C1408</t>
  </si>
  <si>
    <t>4641-0679</t>
  </si>
  <si>
    <t>ESCUELA NRO 923 MARTIN MIGUEL DE GUEMES</t>
  </si>
  <si>
    <t>ESTANCIA SAN FRANCISCO - RUTA PROV.NRO 39</t>
  </si>
  <si>
    <t>JARDÍN DE INFANTES MI NIDITO</t>
  </si>
  <si>
    <t>BAYLE 564</t>
  </si>
  <si>
    <t>4659-5340</t>
  </si>
  <si>
    <t>CENTRO DE PROMOCIÓN BARRIAL EVITA</t>
  </si>
  <si>
    <t>Rivadavia  Centro</t>
  </si>
  <si>
    <t>ESCUELA DE EDUCACION BASICA PARA ADULTOS NRO.18</t>
  </si>
  <si>
    <t>RODRIGUEZ PEÑA 904 VILLA MITRE ESP 9</t>
  </si>
  <si>
    <t>ESC. N? 202 - GAUCHOS DE GUEMES</t>
  </si>
  <si>
    <t>ISLA SAN JOSE SUD</t>
  </si>
  <si>
    <t>T4142</t>
  </si>
  <si>
    <t>ESCUELA NRO 942 GENERAL J. J. A. DE ARENALES</t>
  </si>
  <si>
    <t>COLONIA LA HIEDRA</t>
  </si>
  <si>
    <t>S3061</t>
  </si>
  <si>
    <t>E.E.P. Nº 812 NICOLAS AVELLANEDA</t>
  </si>
  <si>
    <t>LOTE 15-PJE.PPA.VERDE-KM.50-RUTA PROV.Nº 4-RUTA NAC.Nº 9</t>
  </si>
  <si>
    <t>H3530</t>
  </si>
  <si>
    <t>ESCUELA DE EDUCACIÓN PRIMARIA Nº19 MARTÍN MIGUEL DE GÜEMES</t>
  </si>
  <si>
    <t>CUARTEL IV S/N  LA CARMEN</t>
  </si>
  <si>
    <t>ESCUELA DE EDUCACIÓN PRIMARIA Nº10 VICENTE LOPEZ</t>
  </si>
  <si>
    <t>R. PROV. 57 ESTACION PIÑEYRO S/N  CUARTEL II</t>
  </si>
  <si>
    <t>15-41-0746</t>
  </si>
  <si>
    <t>SAN ISIDRO 791  SAN ISIDRO Y ALEM</t>
  </si>
  <si>
    <t>M5577</t>
  </si>
  <si>
    <t>ATALIVA HERRERA</t>
  </si>
  <si>
    <t>CAMINO HOGAR DE ANCIANOS   COLONIA STA. RITA</t>
  </si>
  <si>
    <t>X5121</t>
  </si>
  <si>
    <t>ESCUELA N 352</t>
  </si>
  <si>
    <t>ALFARCITO</t>
  </si>
  <si>
    <t>Y4624</t>
  </si>
  <si>
    <t>INSTITUTO CULTURAL ROCA</t>
  </si>
  <si>
    <t>RICHIERI 961</t>
  </si>
  <si>
    <t>4665-0257/0437</t>
  </si>
  <si>
    <t>C.E.P.A. NRO 177</t>
  </si>
  <si>
    <t>SUCRE 1457 LA REPUBLICA</t>
  </si>
  <si>
    <t>AGRUPAMIENTO Nº 86112 - ANEXO ESCUELA Nº393</t>
  </si>
  <si>
    <t>EL ALBORDON</t>
  </si>
  <si>
    <t>ESCUELA DE EDUCACIÓN PRIMARIA Nº17 GENERAL SAN MARTIN</t>
  </si>
  <si>
    <t>MAISON E/ DRAGO Y ROCHA 531</t>
  </si>
  <si>
    <t>4629-6909</t>
  </si>
  <si>
    <t>FRANCISCO RAMIREZ 61</t>
  </si>
  <si>
    <t>ARROYO ESTEVEZ   TERCERA SECCION DE ISLAS</t>
  </si>
  <si>
    <t>INSTITUTO SUPERIOR DE EDUCACION TECNICA NRO 59</t>
  </si>
  <si>
    <t>SAN LUIS 663</t>
  </si>
  <si>
    <t>S2209</t>
  </si>
  <si>
    <t>C.E.N.M.A. COSQUIN ANEXO VALLE HERMOSO</t>
  </si>
  <si>
    <t>GOBERNADOR NUÑEZ  CENTRO VALLE HERMOSO</t>
  </si>
  <si>
    <t>X5168</t>
  </si>
  <si>
    <t>NEP Y FP Nº 30 - CENTRO COM.VIRGEN DE LA ESPERANZA</t>
  </si>
  <si>
    <t>CORDOBA S/N  CENTRO COMUNITARIO VIRGEN DE LA ESPERANZA</t>
  </si>
  <si>
    <t>COL. DEL SANTISIMO ROSARIO</t>
  </si>
  <si>
    <t>BELGRANO 82</t>
  </si>
  <si>
    <t>03863-426379</t>
  </si>
  <si>
    <t>EDUARDO GALEANO</t>
  </si>
  <si>
    <t>CARRIL SAN PEDRO Y LAS PIEDRITAS</t>
  </si>
  <si>
    <t>COLEGIO PROV. DE EDUCACION SECUNDARIA Nº 32</t>
  </si>
  <si>
    <t>Z9019</t>
  </si>
  <si>
    <t>NUCLEO I - JARDIN DE INFANTES NRO 252 GRACIELA MOISO</t>
  </si>
  <si>
    <t>CAMPO NICOLI</t>
  </si>
  <si>
    <t>S2453</t>
  </si>
  <si>
    <t>ESCUELA DE EDUCACIÓN PRIMARIA Nº48 NICOLAS AVELLANEDA</t>
  </si>
  <si>
    <t>S/N  EL MATE</t>
  </si>
  <si>
    <t>ESCUELA Nº 358 / JI 875</t>
  </si>
  <si>
    <t>EL ROSADO   POR RUTA PCIAL.N 176 ENTRANDO 7 KM POR CAMINO VECINAL</t>
  </si>
  <si>
    <t>ESCUELA N 108 REPUBLICA DE CHILE</t>
  </si>
  <si>
    <t>RUTA PROV N 2 - KM 19</t>
  </si>
  <si>
    <t>Y4605</t>
  </si>
  <si>
    <t>CATAMARCA</t>
  </si>
  <si>
    <t>PRESIDENTE JULIO ARGENTINO ROCA</t>
  </si>
  <si>
    <t>PASO DE LOS ANDES S/N                 MARAYES</t>
  </si>
  <si>
    <t>PROPAA -ZONA NORTE- UNID.EDUC.073</t>
  </si>
  <si>
    <t>MAESTRO ACIAR S/N  CAMPO AFUERA V° VILLICUM</t>
  </si>
  <si>
    <t>J5419</t>
  </si>
  <si>
    <t>JARDÍN DE INFANTES MUNICIPAL Nº25</t>
  </si>
  <si>
    <t>MANUEL ESTEVEZ E/ A. ROCA Y PINZON 1120  VILLA TRANQUILA</t>
  </si>
  <si>
    <t>4205-9620</t>
  </si>
  <si>
    <t>EPEP N°191</t>
  </si>
  <si>
    <t>EL DIVISADERO</t>
  </si>
  <si>
    <t>ESCUELA PART. INC. NRO 1168 MARIANO MORENO</t>
  </si>
  <si>
    <t>MARIANO MORENO 450 VIRGEN NIÑA</t>
  </si>
  <si>
    <t>S2347</t>
  </si>
  <si>
    <t>E.E.P. Nº  333-MTRO. ARGENTINO</t>
  </si>
  <si>
    <t>NESTOR KIRCHNER LOTE 17-CIRC.I-SEC.K-CH.4-PC.1B-COL.BAJO HONDO</t>
  </si>
  <si>
    <t>CENS N° 3-490 SANTA MARIA DEL SILENCIO</t>
  </si>
  <si>
    <t>OLASCOAGA 780</t>
  </si>
  <si>
    <t>CENTRO DE FORMACION PROFESIONAL N° 1 OTTO KRAUSE</t>
  </si>
  <si>
    <t>DOCTOR ESPERANTO Y ALMAFUERTE  PRINGLES</t>
  </si>
  <si>
    <t>ESC. SECUNDARIA EL NOGALITO</t>
  </si>
  <si>
    <t>EL NOGALITO</t>
  </si>
  <si>
    <t>DR. GUILLERMO RAWSON</t>
  </si>
  <si>
    <t>AZOPARDO 76 CENTRO CIVICO</t>
  </si>
  <si>
    <t>4-220265</t>
  </si>
  <si>
    <t>ESCUELA NRO 1269 MALVINAS ARGENTINAS</t>
  </si>
  <si>
    <t>RUTA PROVINCIAL NRO 32   ISLETA LINDA</t>
  </si>
  <si>
    <t>COL. LEON XIII DE SAN JOSE</t>
  </si>
  <si>
    <t>ENTRE RIOS 367</t>
  </si>
  <si>
    <t>ESC. Nº 894 (Ex Aula Sat. Nº 01: ESC. Nº 195)</t>
  </si>
  <si>
    <t>HIPOLITO YRIGOYEN    HIPOLITO YRIGOYEN Y EL COLONO</t>
  </si>
  <si>
    <t>N3315</t>
  </si>
  <si>
    <t>ESCUELA N° 97</t>
  </si>
  <si>
    <t>EL BOSQUESILLO</t>
  </si>
  <si>
    <t>K5261</t>
  </si>
  <si>
    <t>ESCUELA Nº 81 PRIMERA JUNTA</t>
  </si>
  <si>
    <t>CAÑADA DE LA COSTA</t>
  </si>
  <si>
    <t>INSTITUTO GENERAL DON JOSÉ DE SAN MARTÍN</t>
  </si>
  <si>
    <t>AVELLANEDA Y RUTA 23 3128  BARRIO LOS PARAISOS</t>
  </si>
  <si>
    <t>468-6405</t>
  </si>
  <si>
    <t>JARDIN DE INFANTES NRO 26 SAN LUIS GONZAGA</t>
  </si>
  <si>
    <t>1RO DE MAYO 2328 CENTRO</t>
  </si>
  <si>
    <t>ESCUELA NRO 30 DOMINGO GUZMAN SILVA</t>
  </si>
  <si>
    <t>RUTA PROVINCIAL NRO 1 KM 13</t>
  </si>
  <si>
    <t>4577100*7100</t>
  </si>
  <si>
    <t>ESCUELA Nº 139 AMBROSIO DE ACOSTA</t>
  </si>
  <si>
    <t>LAVALLE 4300 BARRIO GUEMES entre las calles Medrano y Río Juramento</t>
  </si>
  <si>
    <t>ESC. Nº 403: REP. FEDER. DEL BRASIL</t>
  </si>
  <si>
    <t>Lote N° 192- Sección IX   Lote Nº 192- Sección IX</t>
  </si>
  <si>
    <t>ESCUELA NRO 961 DOMINGO FAUSTINO SARMIENTO</t>
  </si>
  <si>
    <t>CAMPO HARDY   CALLE VECINAL</t>
  </si>
  <si>
    <t>S3516</t>
  </si>
  <si>
    <t>I.P.E.M. N° 126 ADA E. SIMONETTA - ANEXO COLONIA BISMARCK -</t>
  </si>
  <si>
    <t>RIVADAVIA 360  COLONIA BISMARK</t>
  </si>
  <si>
    <t>X2652</t>
  </si>
  <si>
    <t>COLEGIO PARROQUIAL SAN JUAN BOSCO - CAPACITACION LABORAL</t>
  </si>
  <si>
    <t>RAWSON S/N   VILLA ALEM</t>
  </si>
  <si>
    <t>CENTRO DE EDUCACION BASICA DE ADULTOS Nº095</t>
  </si>
  <si>
    <t>JUAN D PERON SN  ESCUELA 1027 CALLE JUAN D. PERON S/N  LOS JURIES</t>
  </si>
  <si>
    <t>G3763</t>
  </si>
  <si>
    <t>JARDIN INDEPENDIENTE LA VIRGEN NIÑA</t>
  </si>
  <si>
    <t>AV. LIBERTAD 889 25 DE MAYO</t>
  </si>
  <si>
    <t>CE.C.LA. NRO 54</t>
  </si>
  <si>
    <t>TUCUMAN 3445 DOCTOR LUIS AGOTE</t>
  </si>
  <si>
    <t>CENTRO DE EDUCACION SECUNDARIA PARA ADULTOS Nº 7 PADRE J. DEMARCHI</t>
  </si>
  <si>
    <t>MARIANO MORENO S/N  BO. SAN ANTONIO-03782-15405100</t>
  </si>
  <si>
    <t>ESC. Nº 857: SOL NACIENTE</t>
  </si>
  <si>
    <t>AVDA. JUAN PABLO II  A 3-1(VIRGEN DE FÁTIMA) BARRIO FATIMA A 3-1</t>
  </si>
  <si>
    <t>154391092/4722754</t>
  </si>
  <si>
    <t>JARDIN DE INFANTES NRO 29</t>
  </si>
  <si>
    <t>CALLE 55 352</t>
  </si>
  <si>
    <t>S2607</t>
  </si>
  <si>
    <t>TALLER DE EDUCACION MANUAL NRO 148 PABLO PIZZURNO</t>
  </si>
  <si>
    <t>CALLE 15 647</t>
  </si>
  <si>
    <t>S2505</t>
  </si>
  <si>
    <t>ESCUELA NRO 6 DOCTOR MARIANO MORENO</t>
  </si>
  <si>
    <t>4572952*2952</t>
  </si>
  <si>
    <t>J.DE INF. EL JILGUERITO</t>
  </si>
  <si>
    <t>RIVADAVIA 938  ARROYO CABRAL</t>
  </si>
  <si>
    <t>X5917</t>
  </si>
  <si>
    <t>PROF. FABIAN ROBERTO TESTA</t>
  </si>
  <si>
    <t>FLORES SUR CALLE 5 Y CALLE 2</t>
  </si>
  <si>
    <t>INSTITUTO SUPERIOR DE FORMACION DOCENTE Nª 6015</t>
  </si>
  <si>
    <t>ESCUELA N° 375 MERCEDES SALAVERRI DE IRURZUM</t>
  </si>
  <si>
    <t>DORREGO 1430 DORREGO</t>
  </si>
  <si>
    <t>COMUNIDAD EDUCATIVA CRECIENDO JUNTOS</t>
  </si>
  <si>
    <t>BELGRANO Y ALTE. BROWN 2901  BARRIO PARQUE</t>
  </si>
  <si>
    <t>469-1162</t>
  </si>
  <si>
    <t>JARDÍN DE INFANTES SAGRADA FAMILIA</t>
  </si>
  <si>
    <t>BOLIVAR E/ PAGOLA Y 3 DE FEBRERO 755</t>
  </si>
  <si>
    <t>42-2423</t>
  </si>
  <si>
    <t>E.E.P. Nº  953</t>
  </si>
  <si>
    <t>LOTE 8-PJE.EL QUEBRACHO BALEADO</t>
  </si>
  <si>
    <t>VUELTA DEL RIO</t>
  </si>
  <si>
    <t>J.J. Williams</t>
  </si>
  <si>
    <t>U9107</t>
  </si>
  <si>
    <t>4492042/4492054</t>
  </si>
  <si>
    <t>ESCUELA Nº 265 GREGORIA M.DE SAN MARTIN</t>
  </si>
  <si>
    <t>AV.SAN MARTIN Y AMADO BONPLAND   ESC. N°265 ¨GREGORIA M. DE SAN MARTIN¨</t>
  </si>
  <si>
    <t>W3230</t>
  </si>
  <si>
    <t>15515553- 15417662</t>
  </si>
  <si>
    <t>Agrupamiento 86124 esc. N° 208</t>
  </si>
  <si>
    <t>Ruta Provincial 211</t>
  </si>
  <si>
    <t>ESCUELA DE EDUCACIÓN PRIMARIA Nº11 JUAN JOSÉ PASO</t>
  </si>
  <si>
    <t>127 Y DIAGONAL 120 S/N</t>
  </si>
  <si>
    <t>43-7608</t>
  </si>
  <si>
    <t>FRAY JUSTO SANTA MARIA DE ORO</t>
  </si>
  <si>
    <t>CALLE PUBLICA S/N   CAMPO VALDEMARIN P/TIO PUJIO SUR</t>
  </si>
  <si>
    <t>X5936</t>
  </si>
  <si>
    <t>ESCUELA DE EDUCACIÓN PRIMARIA Nº38 EJERCITO ARGENTINO</t>
  </si>
  <si>
    <t>CUARTEL XI</t>
  </si>
  <si>
    <t>15-34-7069</t>
  </si>
  <si>
    <t>INSTITUTO SUPERIOR DE FORM. DOC. Y TECN. LEOPOLDO MARECHAL</t>
  </si>
  <si>
    <t>SERRANO 1326</t>
  </si>
  <si>
    <t>4451-4849</t>
  </si>
  <si>
    <t>JIN Nº 27 - EPEP DE FRONTERA Nº 17</t>
  </si>
  <si>
    <t>FRAY ANTONIO BENITEZ  SANTA MARÍA</t>
  </si>
  <si>
    <t>AULA TALLER MOVIL Nº2 DE REFRIGERACION Y AUTOMATISMO</t>
  </si>
  <si>
    <t>AV. SARMIENTO 850</t>
  </si>
  <si>
    <t>J.DE INF. MARIANO MORENO ANEXO DIQUE DE LOS MOLINOS</t>
  </si>
  <si>
    <t>VILLA LA MERCED RUTA PROV. 5 KM 62   RUTA PROV. 5 KM 62 VILLA LOS MOLINOS</t>
  </si>
  <si>
    <t>X5196</t>
  </si>
  <si>
    <t>426687 (JARDÍN BASE)</t>
  </si>
  <si>
    <t>ALBERGUE DOMINGO FRENCH</t>
  </si>
  <si>
    <t>LLOVERAS S/N  LAS LAGUNAS</t>
  </si>
  <si>
    <t>ESCUELA DE ADULTO NO.38</t>
  </si>
  <si>
    <t>FLORIDA 300 LA TABLADA</t>
  </si>
  <si>
    <t>GRADO RADIAL I- C.E.P.A NRO 21</t>
  </si>
  <si>
    <t>FRAY LUIS BELTRAN 1686  ESCUELA NRO 1342</t>
  </si>
  <si>
    <t>S2451</t>
  </si>
  <si>
    <t>Aula Sat. Nº 01: ESC. Nº 651</t>
  </si>
  <si>
    <t>RUTA NACIONAL 14-Picada PAYESKA- KM 997</t>
  </si>
  <si>
    <t>N3353</t>
  </si>
  <si>
    <t>ESCUELA DE EDUCACIÓN PRIMARIA Nº1 GENERAL JOSÉ DE SAN MARTIN</t>
  </si>
  <si>
    <t>ANCHORENA ESQ.RODRIGUEZ 900</t>
  </si>
  <si>
    <t>48-5798</t>
  </si>
  <si>
    <t>ESC. TECNICA N° 2 OBISPO COLOMBRES</t>
  </si>
  <si>
    <t>DOMINGO GARCIA 47 SUR</t>
  </si>
  <si>
    <t>I.S.P.I. NRO 4032 CRISTO REY</t>
  </si>
  <si>
    <t>2 DE JULIO 811 SAN JOSE OBRERO</t>
  </si>
  <si>
    <t>S3572</t>
  </si>
  <si>
    <t>E.E.M.P.A. NRO 1267 BRIGADIER ESTANISLAO LOPEZ</t>
  </si>
  <si>
    <t>ESC. DIVINA PROVIDENCIA</t>
  </si>
  <si>
    <t>JAVIER LOPEZ 297 DIAGONAL NORTE</t>
  </si>
  <si>
    <t>T4001</t>
  </si>
  <si>
    <t>ESCUELA ESPECIAL APRENDER A CRECER</t>
  </si>
  <si>
    <t>ESMERALDA 417</t>
  </si>
  <si>
    <t>4659-2531</t>
  </si>
  <si>
    <t>JARDIN DE INFANTES DULCE DE LECHE</t>
  </si>
  <si>
    <t>GOBERNADOR PAZ 1486 CENTRO</t>
  </si>
  <si>
    <t>ESCUELA DE ADULTOS N° 40</t>
  </si>
  <si>
    <t>GOB. RODRIGUEZ 780 MUNICIPAL PUEYRREDÓN PARROQ.SAN CAYETANO</t>
  </si>
  <si>
    <t>ESCUELA NRO 96 FLORENTINO AMEGHINO</t>
  </si>
  <si>
    <t>BUENOS AIRES 2027 REPUBLICA DE LA SEXTA</t>
  </si>
  <si>
    <t>ESCUELA PRIMARIA P/ADOLESC.Y ADULTOS Nº 28</t>
  </si>
  <si>
    <t>HERNAN CORTES 760 JUAN DE VERA Entre calles Irala y Balboa</t>
  </si>
  <si>
    <t>JIC N° 03 DE 01</t>
  </si>
  <si>
    <t>JUNCAL 3185 PALERMO</t>
  </si>
  <si>
    <t>C1425</t>
  </si>
  <si>
    <t>4801-0298</t>
  </si>
  <si>
    <t>J.I.N. Nº 15 en Escuela Nº 30</t>
  </si>
  <si>
    <t>A. Cangueiro 482</t>
  </si>
  <si>
    <t>L6203</t>
  </si>
  <si>
    <t>495298/495022</t>
  </si>
  <si>
    <t>NENI Nº 56 (Sede ESC. Nº 686)</t>
  </si>
  <si>
    <t>JOSE ZORRILLA  ARROYITO ESC. Nº 686</t>
  </si>
  <si>
    <t>ESCUELA N° 284 DOMINGO F.SARMIENTO</t>
  </si>
  <si>
    <t>MIRAFLORES OESTE</t>
  </si>
  <si>
    <t>K4724</t>
  </si>
  <si>
    <t>NENI Nº 88 (Sede ESC. Nº 947)</t>
  </si>
  <si>
    <t>Estanislao del Campo  25 de mayo Cerca del Jardín Maternal Teresa de Calcuta</t>
  </si>
  <si>
    <t>ESC.N°334 MARIA LUISA DAVILA DE LARGUIA</t>
  </si>
  <si>
    <t>EL TRIANGULO</t>
  </si>
  <si>
    <t>GRADO RADIAL NRO IV - ESCUELA NOCTURNA NRO 12</t>
  </si>
  <si>
    <t>AVENIDA JUAN DOMINGO PERON 4602 BANANA DISTRITO OESTE</t>
  </si>
  <si>
    <t>CENTRO EXPERIMENTAL Nº 8 GENERAL ANTONINO TABOADA</t>
  </si>
  <si>
    <t>REPUBLICA Y MAILIN 302 CENTRO REPUBLICA Y MAILIN NRO.302 CLODOMIRA</t>
  </si>
  <si>
    <t>G4338</t>
  </si>
  <si>
    <t>INSTITUTO NUESTRA SEÑORA DE LA CONSOLACION DE SUMAMPA</t>
  </si>
  <si>
    <t>LOS NUÑEZ   RUTA 9 VIEJA</t>
  </si>
  <si>
    <t>G4201</t>
  </si>
  <si>
    <t>INSTITUTO JOSE MANUEL ESTRADA</t>
  </si>
  <si>
    <t>RIVADAVIA 941  OBISPO TREJO</t>
  </si>
  <si>
    <t>X5225</t>
  </si>
  <si>
    <t>Las Golondrinas</t>
  </si>
  <si>
    <t>Camino de la Cruz</t>
  </si>
  <si>
    <t>U9211</t>
  </si>
  <si>
    <t>4473106/ 4471859</t>
  </si>
  <si>
    <t>ESCUELA PRIMARIA NRO. 49 RAFAEL LANFRÉ</t>
  </si>
  <si>
    <t>SANTIAGO DEL ESTERO 683  EEBA 24</t>
  </si>
  <si>
    <t>R8424</t>
  </si>
  <si>
    <t>I.S.P.I. NRO 4029 ADMINIST. BANCARIA Y COMERCIO EXTERIOR</t>
  </si>
  <si>
    <t>SARGENTO CABRAL 156 CENTRO</t>
  </si>
  <si>
    <t>ESCUELA NRO 232 DOMINGO FAUSTINO SARMIENTO</t>
  </si>
  <si>
    <t>AVENIDA SARMIENTO 1504 CENTRO</t>
  </si>
  <si>
    <t>S2138</t>
  </si>
  <si>
    <t>BACHILLERATO PROVINCIAL ACELERADO N 1 - UNIDAD 1 - MASCULINO</t>
  </si>
  <si>
    <t>LEANDRO N. ALEM 250 GORRITI</t>
  </si>
  <si>
    <t>ESC. DE NIVEL INICIAL Nº 155 NASIF MOISES ESTEFANO</t>
  </si>
  <si>
    <t>BERNARDO HOUSSAY 3000</t>
  </si>
  <si>
    <t>J.DE INF. LEONILA DE LAS MERCEDES LEMOS</t>
  </si>
  <si>
    <t>AVENIDA CORDOBA 538 NORTE LAS ACEQUIAS</t>
  </si>
  <si>
    <t>X5848</t>
  </si>
  <si>
    <t>ESCUELA PRIMARIA NRO.256 EL DIVINO INFANTE</t>
  </si>
  <si>
    <t>JUAN B.JUSTO 945</t>
  </si>
  <si>
    <t>JARDIN DE INFANTES N° 79 TRENCITO ALEGRE</t>
  </si>
  <si>
    <t>DORREGO  475 CENTRO</t>
  </si>
  <si>
    <t>CENTRO PROVINCIAL DE ENSEÑANZA MEDIA   89</t>
  </si>
  <si>
    <t>20 DE DICIEMBRE BV 209 LLANQUIHUE LOTE 1 MZA 43 - C.P.E.M. 24</t>
  </si>
  <si>
    <t>INSTITUTO LA SAGRADA FAMILIA</t>
  </si>
  <si>
    <t>MORENO E/ ALSINA Y RIVADAVIA 45</t>
  </si>
  <si>
    <t>45-4139</t>
  </si>
  <si>
    <t>DR. RICARDO PALMA</t>
  </si>
  <si>
    <t>ESTANCIA PALMA - RUTA PROV.89 S/N</t>
  </si>
  <si>
    <t>15409986 (directivo)</t>
  </si>
  <si>
    <t>ESCUELA GOBERNADOR EMILIO F. OLMOS</t>
  </si>
  <si>
    <t>AVENIDA FUERZA AEREA ARGENTINA 2229 PARQUE CAPITAL B° PARQUE CAPITAL</t>
  </si>
  <si>
    <t>NUESTRA SEÑORA DE LA COMPASION</t>
  </si>
  <si>
    <t>VILLA MARIA CONGRESO DE TUCUMAN S/N</t>
  </si>
  <si>
    <t>M5584</t>
  </si>
  <si>
    <t>02623-462616</t>
  </si>
  <si>
    <t>ESCUELA PRIMARIA  33</t>
  </si>
  <si>
    <t>SIN NOMBRE   COSTA LAGO LACAR</t>
  </si>
  <si>
    <t>ESCUELA Nº595 ENCARNACION TOLOZA</t>
  </si>
  <si>
    <t>BREA LOMA   BREA LOMA</t>
  </si>
  <si>
    <t>COLEGIO ALIWEN</t>
  </si>
  <si>
    <t>Chacra 200   Hogar Granja Arturo Roberts</t>
  </si>
  <si>
    <t>U9105</t>
  </si>
  <si>
    <t>ESC. CAPITAN DE LOS ANDES</t>
  </si>
  <si>
    <t>ALSINA 4771 SAN MARTIN Mza.R</t>
  </si>
  <si>
    <t>JOSE MARTI</t>
  </si>
  <si>
    <t>PJE. L E/LACARRA Y LAGUNA  VILLA SOLDATI BARRIO RAMON CARRILLO</t>
  </si>
  <si>
    <t>4637-2020</t>
  </si>
  <si>
    <t>ESCUELA N° 226</t>
  </si>
  <si>
    <t>VILLA DE CAPAYAN</t>
  </si>
  <si>
    <t>K4728</t>
  </si>
  <si>
    <t>ESCUELA PRIMARIA NOCTURNA NRO 10 JOSE INGENIEROS</t>
  </si>
  <si>
    <t>ITALIA 1244 CENTRO</t>
  </si>
  <si>
    <t>CENTRO DE ALFABETIZACION NRO 140 - P.A.E.B.A.</t>
  </si>
  <si>
    <t>FLORENCIO VARELA 1658 VELEZ SARSFIELD EX CLUB VELEZ SARSFIELD - CENTRO DE ALFABETIZACON Nº 140 - NUCLEO Nº10025</t>
  </si>
  <si>
    <t>S2132</t>
  </si>
  <si>
    <t>ESCUELA MUNICIPAL DE ARTES PLASTICAS</t>
  </si>
  <si>
    <t>SAN MARTIN Y CHACABUCO  CENTRO</t>
  </si>
  <si>
    <t>ESC. N° 309 - MARIA TERESA LOPEZ DE PAZ</t>
  </si>
  <si>
    <t>CAMINO VECINAL   RUTA Nº 312 ALT. TICUCHO</t>
  </si>
  <si>
    <t>T4122</t>
  </si>
  <si>
    <t>COL. COOPERATIVO JESUS SEMBRADOR</t>
  </si>
  <si>
    <t>LAS PIEDRAS 234 CENTRO</t>
  </si>
  <si>
    <t>4 313409</t>
  </si>
  <si>
    <t>ESCUELA N° 233 HIPOLITO VIEYTES</t>
  </si>
  <si>
    <t>SALADO</t>
  </si>
  <si>
    <t>K5331</t>
  </si>
  <si>
    <t>ESC.N°351</t>
  </si>
  <si>
    <t>CASANGATE</t>
  </si>
  <si>
    <t>ESC. Nº 168: 2 DE ABRIL</t>
  </si>
  <si>
    <t>INGRESO AL PARQUE CHE GUEVARA   CARAGUATAY- RUTA 12- KM 5 ACCESO AL PARQUE CHE GUEVARA</t>
  </si>
  <si>
    <t>RESIDENCIA ESTUDIANTIL DE NIVEL MEDIO DE TAQUIMILAN</t>
  </si>
  <si>
    <t>RUTA PROVINCIAL 29  SECCION CHACRAS C.P.E.M. 83</t>
  </si>
  <si>
    <t>JINZ N°36 JUAN JOSÉ CASTELLI TURNO MAÑANA</t>
  </si>
  <si>
    <t>AV.IGNACIO DE LA ROZA OESTE 4310</t>
  </si>
  <si>
    <t>C.E.N.S. N°364 - ANEXO MUNICIPALIDAD DE USHUAIA</t>
  </si>
  <si>
    <t>ARTURO CORONADO 486</t>
  </si>
  <si>
    <t>JARDÍN DE INFANTES TRIANGULO AZUL</t>
  </si>
  <si>
    <t>LUIS GOTE E/ SOLIS Y GABOTO 164</t>
  </si>
  <si>
    <t>480-1301</t>
  </si>
  <si>
    <t>E.E.S. ORIENTADA NRO 267 TENIENTE DANIEL JUKIC</t>
  </si>
  <si>
    <t>LANGWORTHY 471 SAN JOSE ESTE</t>
  </si>
  <si>
    <t>ANEXO ESC. DE NIVEL INICIAL Nº 460</t>
  </si>
  <si>
    <t>Nicanor Alvarez 1150 B° Progreso</t>
  </si>
  <si>
    <t>U9020</t>
  </si>
  <si>
    <t>C.B. Anexo EPET Nº 7 en Escuela Nº 47</t>
  </si>
  <si>
    <t>José Manuel Estrada</t>
  </si>
  <si>
    <t>JIN Nº 11 - EPEP Nº 249 NUBECITAS DE ALGODON</t>
  </si>
  <si>
    <t>RUTA PROVINCIAL Nº 4   MARCA M</t>
  </si>
  <si>
    <t>NENI Nº 2039 (Ext. ESC. Nº 723)</t>
  </si>
  <si>
    <t>PANAMÁ  NORDESTE ESCUELA PROV. N° 723</t>
  </si>
  <si>
    <t>15-506689</t>
  </si>
  <si>
    <t>JARDÍN DE INFANTES PIRULIN</t>
  </si>
  <si>
    <t>CAXARAVILLE E/ CUYO Y AV. SIMON PEREZ 544</t>
  </si>
  <si>
    <t>43-7178</t>
  </si>
  <si>
    <t>ESCUELA NRO 1247 CENTENARIO DE RAFAELA</t>
  </si>
  <si>
    <t>URQUIZA 446 ALBERDI</t>
  </si>
  <si>
    <t>ESC. MEDIA EL MOJON</t>
  </si>
  <si>
    <t>EL MOJON   A 3 kilometros de la ruta provincial N323</t>
  </si>
  <si>
    <t>T4115</t>
  </si>
  <si>
    <t>JIC N° 02 DE 13</t>
  </si>
  <si>
    <t>AVDA. TTE. GRAL. DELLEPIANE 4750 VILLA LUGANO</t>
  </si>
  <si>
    <t>4638-9751</t>
  </si>
  <si>
    <t>ESC. Nº 791</t>
  </si>
  <si>
    <t>Picada Palo Rosa   Paraje El Tigre - L. 25 - SECC. F</t>
  </si>
  <si>
    <t>SEDE DINAMICA DE CORONEL MOLDES</t>
  </si>
  <si>
    <t>PRESBISTERO DIAZ S/Nº LOS OLIVOS</t>
  </si>
  <si>
    <t>ESCUELA ESPECIAL Nº501 GRAL. MANUEL BELGRANO</t>
  </si>
  <si>
    <t>JOSE M. JUANENA 149</t>
  </si>
  <si>
    <t>49-8411</t>
  </si>
  <si>
    <t>ESCUELA ESPECIAL N 2 JUAN PABLO II</t>
  </si>
  <si>
    <t>PEDRO ARAMBURU 99 CANAL DE BEAGLE</t>
  </si>
  <si>
    <t>E.E.S. ORIENTADA NRO 411 LEONIDAS GAMBARTES</t>
  </si>
  <si>
    <t>PARAGUAY 1243 CENTRO 2DO. PISO</t>
  </si>
  <si>
    <t>4951-8758/8079</t>
  </si>
  <si>
    <t>CENS Nº 21 DE 14</t>
  </si>
  <si>
    <t>BALBOA 210 PATERNAL</t>
  </si>
  <si>
    <t>4554-9294</t>
  </si>
  <si>
    <t>CAE 303 CONCRETANDO FUTURO</t>
  </si>
  <si>
    <t>VIGEN DE LOS VIENTOS RUTA 40 NORTE - 4 KM AL NORTE DE VILLA</t>
  </si>
  <si>
    <t>DELIA EULIARTE DE SALONIA</t>
  </si>
  <si>
    <t>ALBERDI 431 SAN CARLOS</t>
  </si>
  <si>
    <t>2625-423268</t>
  </si>
  <si>
    <t>ESCUELA N° 17 MARÍA ISOLINA ARÉVALO</t>
  </si>
  <si>
    <t>LOS CORRALES</t>
  </si>
  <si>
    <t>PATAGONIA ARGENTINA 46</t>
  </si>
  <si>
    <t>BOCA DE LAS PIEDRAS</t>
  </si>
  <si>
    <t>Estatales</t>
  </si>
  <si>
    <t>Privados</t>
  </si>
  <si>
    <t>Rurales</t>
  </si>
  <si>
    <t>NOTA</t>
  </si>
  <si>
    <t>RURAL_ABS</t>
  </si>
  <si>
    <t>RURAL_FRE</t>
  </si>
  <si>
    <t>URBANO_ABS</t>
  </si>
  <si>
    <t>URBANO_FRE</t>
  </si>
  <si>
    <t>Provincia</t>
  </si>
  <si>
    <t>ESTATAL_ABS</t>
  </si>
  <si>
    <t>PRIVADO_ABS</t>
  </si>
  <si>
    <t>SOCIAL/COOPERATIVA_ABS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</si>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</sst>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/m/yyyy"/>
    <numFmt numFmtId="166" formatCode="d&quot; DE &quot;mmmm"/>
    <numFmt numFmtId="167" formatCode="d&quot; de &quot;mmmm yyyy"/>
    <numFmt numFmtId="168" formatCode="d&quot; DE &quot;mmmm 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sz val="10.0"/>
      <color rgb="FF000000"/>
      <name val="Arial"/>
    </font>
    <font>
      <color rgb="FF000000"/>
      <name val="Arial"/>
    </font>
    <font>
      <color rgb="FF000000"/>
      <name val="Arial"/>
      <scheme val="minor"/>
    </font>
    <font>
      <color rgb="FF000000"/>
      <name val="-apple-system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5B9BD5"/>
        <bgColor rgb="FF5B9BD5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1" numFmtId="164" xfId="0" applyAlignment="1" applyFont="1" applyNumberFormat="1">
      <alignment readingOrder="0"/>
    </xf>
    <xf borderId="0" fillId="3" fontId="1" numFmtId="1" xfId="0" applyAlignment="1" applyFont="1" applyNumberFormat="1">
      <alignment readingOrder="0"/>
    </xf>
    <xf borderId="0" fillId="2" fontId="1" numFmtId="165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2" fontId="1" numFmtId="0" xfId="0" applyFont="1"/>
    <xf borderId="0" fillId="3" fontId="1" numFmtId="165" xfId="0" applyAlignment="1" applyFont="1" applyNumberFormat="1">
      <alignment readingOrder="0"/>
    </xf>
    <xf borderId="0" fillId="3" fontId="1" numFmtId="166" xfId="0" applyAlignment="1" applyFont="1" applyNumberFormat="1">
      <alignment readingOrder="0"/>
    </xf>
    <xf borderId="0" fillId="2" fontId="1" numFmtId="167" xfId="0" applyAlignment="1" applyFont="1" applyNumberFormat="1">
      <alignment readingOrder="0"/>
    </xf>
    <xf borderId="0" fillId="2" fontId="1" numFmtId="168" xfId="0" applyAlignment="1" applyFont="1" applyNumberFormat="1">
      <alignment readingOrder="0"/>
    </xf>
    <xf borderId="0" fillId="2" fontId="1" numFmtId="11" xfId="0" applyAlignment="1" applyFont="1" applyNumberFormat="1">
      <alignment readingOrder="0"/>
    </xf>
    <xf borderId="0" fillId="0" fontId="1" numFmtId="1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4" fontId="2" numFmtId="0" xfId="0" applyAlignment="1" applyFill="1" applyFont="1">
      <alignment vertical="bottom"/>
    </xf>
    <xf borderId="0" fillId="4" fontId="2" numFmtId="10" xfId="0" applyAlignment="1" applyFont="1" applyNumberForma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0" fontId="5" numFmtId="0" xfId="0" applyFont="1"/>
    <xf borderId="0" fillId="5" fontId="2" numFmtId="0" xfId="0" applyAlignment="1" applyFill="1" applyFont="1">
      <alignment horizontal="right" vertical="bottom"/>
    </xf>
    <xf borderId="0" fillId="5" fontId="2" numFmtId="10" xfId="0" applyAlignment="1" applyFont="1" applyNumberFormat="1">
      <alignment horizontal="right" vertical="bottom"/>
    </xf>
    <xf borderId="0" fillId="0" fontId="6" numFmtId="0" xfId="0" applyFont="1"/>
    <xf borderId="0" fillId="6" fontId="2" numFmtId="0" xfId="0" applyAlignment="1" applyFill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10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1">
    <tableStyle count="3" pivot="0" name="Reporte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Cantidad de establecimientos de cada tipo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Reporte!$B$1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val>
            <c:numRef>
              <c:f>Reporte!$B$2</c:f>
              <c:numCache/>
            </c:numRef>
          </c:val>
        </c:ser>
        <c:ser>
          <c:idx val="1"/>
          <c:order val="1"/>
          <c:tx>
            <c:strRef>
              <c:f>Reporte!$B$1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val>
            <c:numRef>
              <c:f>Reporte!$B$2</c:f>
              <c:numCache/>
            </c:numRef>
          </c:val>
        </c:ser>
        <c:ser>
          <c:idx val="2"/>
          <c:order val="2"/>
          <c:tx>
            <c:strRef>
              <c:f>Reporte!$C$1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val>
            <c:numRef>
              <c:f>Reporte!$C$2</c:f>
              <c:numCache/>
            </c:numRef>
          </c:val>
        </c:ser>
        <c:ser>
          <c:idx val="3"/>
          <c:order val="3"/>
          <c:tx>
            <c:strRef>
              <c:f>Reporte!$C$1</c:f>
            </c:strRef>
          </c:tx>
          <c:val>
            <c:numRef>
              <c:f>Reporte!$C$2</c:f>
              <c:numCache/>
            </c:numRef>
          </c:val>
        </c:ser>
        <c:ser>
          <c:idx val="4"/>
          <c:order val="4"/>
          <c:tx>
            <c:strRef>
              <c:f>Reporte!$D$1</c:f>
            </c:strRef>
          </c:tx>
          <c:val>
            <c:numRef>
              <c:f>Reporte!$D$2</c:f>
              <c:numCache/>
            </c:numRef>
          </c:val>
        </c:ser>
        <c:ser>
          <c:idx val="5"/>
          <c:order val="5"/>
          <c:tx>
            <c:strRef>
              <c:f>Reporte!$B$1</c:f>
            </c:strRef>
          </c:tx>
          <c:val>
            <c:numRef>
              <c:f>Reporte!$B$2</c:f>
              <c:numCache/>
            </c:numRef>
          </c:val>
        </c:ser>
        <c:axId val="328178926"/>
        <c:axId val="977452320"/>
      </c:barChart>
      <c:catAx>
        <c:axId val="328178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452320"/>
      </c:catAx>
      <c:valAx>
        <c:axId val="977452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178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Comparacion promedios urbanos vs rurales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Rurales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Reporte!$F$2:$F$11</c:f>
            </c:strRef>
          </c:cat>
          <c:val>
            <c:numRef>
              <c:f>Reporte!$H$2:$H$11</c:f>
              <c:numCache/>
            </c:numRef>
          </c:val>
          <c:smooth val="0"/>
        </c:ser>
        <c:ser>
          <c:idx val="1"/>
          <c:order val="1"/>
          <c:tx>
            <c:v>Urbanos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Reporte!$F$2:$F$11</c:f>
            </c:strRef>
          </c:cat>
          <c:val>
            <c:numRef>
              <c:f>Reporte!$J$2:$J$11</c:f>
              <c:numCache/>
            </c:numRef>
          </c:val>
          <c:smooth val="0"/>
        </c:ser>
        <c:axId val="1610233820"/>
        <c:axId val="493404963"/>
      </c:lineChart>
      <c:catAx>
        <c:axId val="1610233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Promedio escolar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404963"/>
      </c:catAx>
      <c:valAx>
        <c:axId val="493404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Frecuencias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233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Cantidad y tipos de escuelas por provincia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Reporte!$L$1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Reporte!$K$2:$K$25</c:f>
            </c:strRef>
          </c:cat>
          <c:val>
            <c:numRef>
              <c:f>Reporte!$L$2:$L$25</c:f>
              <c:numCache/>
            </c:numRef>
          </c:val>
        </c:ser>
        <c:ser>
          <c:idx val="1"/>
          <c:order val="1"/>
          <c:tx>
            <c:strRef>
              <c:f>Reporte!$M$1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cat>
            <c:strRef>
              <c:f>Reporte!$K$2:$K$25</c:f>
            </c:strRef>
          </c:cat>
          <c:val>
            <c:numRef>
              <c:f>Reporte!$M$2:$M$25</c:f>
              <c:numCache/>
            </c:numRef>
          </c:val>
        </c:ser>
        <c:ser>
          <c:idx val="2"/>
          <c:order val="2"/>
          <c:tx>
            <c:strRef>
              <c:f>Reporte!$N$1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Reporte!$K$2:$K$25</c:f>
            </c:strRef>
          </c:cat>
          <c:val>
            <c:numRef>
              <c:f>Reporte!$N$2:$N$25</c:f>
              <c:numCache/>
            </c:numRef>
          </c:val>
        </c:ser>
        <c:overlap val="100"/>
        <c:axId val="2010221435"/>
        <c:axId val="1646682598"/>
      </c:barChart>
      <c:catAx>
        <c:axId val="201022143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Provincias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6682598"/>
      </c:catAx>
      <c:valAx>
        <c:axId val="16466825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Cantidad de escuelas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22143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0</xdr:row>
      <xdr:rowOff>0</xdr:rowOff>
    </xdr:from>
    <xdr:ext cx="4162425" cy="25622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923925</xdr:colOff>
      <xdr:row>0</xdr:row>
      <xdr:rowOff>57150</xdr:rowOff>
    </xdr:from>
    <xdr:ext cx="5314950" cy="30765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152400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00" displayName="Table_1" 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Repor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4" max="4" width="14.63"/>
    <col customWidth="1" min="5" max="5" width="19.63"/>
    <col customWidth="1" min="7" max="7" width="66.75"/>
    <col customWidth="1" min="13" max="13" width="21.75"/>
    <col customWidth="1" min="14" max="16" width="17.0"/>
    <col customWidth="1" min="17" max="17" width="2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</row>
    <row r="2">
      <c r="A2" s="3" t="s">
        <v>17</v>
      </c>
      <c r="B2" s="3">
        <v>8.60130803E8</v>
      </c>
      <c r="C2" s="3" t="s">
        <v>18</v>
      </c>
      <c r="D2" s="3" t="s">
        <v>19</v>
      </c>
      <c r="E2" s="3" t="str">
        <f t="shared" ref="E2:E972" si="1">UPPER(D2)</f>
        <v>ESTATAL</v>
      </c>
      <c r="F2" s="3" t="s">
        <v>20</v>
      </c>
      <c r="G2" s="3" t="s">
        <v>21</v>
      </c>
      <c r="H2" s="3" t="s">
        <v>22</v>
      </c>
      <c r="I2" s="4"/>
      <c r="J2" s="4"/>
      <c r="K2" s="5">
        <v>21279.0</v>
      </c>
      <c r="L2" s="3">
        <v>2188.0</v>
      </c>
      <c r="M2" s="6">
        <v>43760.0</v>
      </c>
      <c r="N2" s="6">
        <v>48136.0</v>
      </c>
      <c r="O2" s="6">
        <f t="shared" ref="O2:O972" si="2">IF(N2&lt;&gt;" ", N2*20," ")</f>
        <v>962720</v>
      </c>
      <c r="P2" s="6">
        <f t="shared" ref="P2:P972" si="3">IF(D2="Rural",O2*1.1,O2)
</f>
        <v>962720</v>
      </c>
      <c r="Q2" s="3">
        <v>5.0</v>
      </c>
    </row>
    <row r="3">
      <c r="A3" s="1" t="s">
        <v>23</v>
      </c>
      <c r="B3" s="1">
        <v>6.200453E8</v>
      </c>
      <c r="C3" s="1" t="s">
        <v>24</v>
      </c>
      <c r="D3" s="1" t="s">
        <v>19</v>
      </c>
      <c r="E3" s="1" t="str">
        <f t="shared" si="1"/>
        <v>ESTATAL</v>
      </c>
      <c r="F3" s="1" t="s">
        <v>20</v>
      </c>
      <c r="G3" s="1" t="s">
        <v>25</v>
      </c>
      <c r="H3" s="1" t="s">
        <v>26</v>
      </c>
      <c r="I3" s="1">
        <v>2931.0</v>
      </c>
      <c r="J3" s="1">
        <v>432340.0</v>
      </c>
      <c r="K3" s="7">
        <v>23366.0</v>
      </c>
      <c r="L3" s="1">
        <v>4376.0</v>
      </c>
      <c r="M3" s="2">
        <v>87520.0</v>
      </c>
      <c r="N3" s="2">
        <v>96272.0</v>
      </c>
      <c r="O3" s="2">
        <f t="shared" si="2"/>
        <v>1925440</v>
      </c>
      <c r="P3" s="2">
        <f t="shared" si="3"/>
        <v>1925440</v>
      </c>
      <c r="Q3" s="1">
        <v>8.0</v>
      </c>
    </row>
    <row r="4">
      <c r="A4" s="3" t="s">
        <v>27</v>
      </c>
      <c r="B4" s="3">
        <v>8.203551E8</v>
      </c>
      <c r="C4" s="3" t="s">
        <v>28</v>
      </c>
      <c r="D4" s="3" t="s">
        <v>19</v>
      </c>
      <c r="E4" s="3" t="str">
        <f t="shared" si="1"/>
        <v>ESTATAL</v>
      </c>
      <c r="F4" s="3" t="s">
        <v>29</v>
      </c>
      <c r="G4" s="3" t="s">
        <v>30</v>
      </c>
      <c r="H4" s="3" t="s">
        <v>31</v>
      </c>
      <c r="I4" s="3">
        <v>342.0</v>
      </c>
      <c r="J4" s="3">
        <v>4577066.0</v>
      </c>
      <c r="K4" s="5">
        <v>31992.0</v>
      </c>
      <c r="L4" s="3">
        <v>3464.0</v>
      </c>
      <c r="M4" s="6">
        <v>69280.0</v>
      </c>
      <c r="N4" s="6">
        <v>69280.0</v>
      </c>
      <c r="O4" s="6">
        <f t="shared" si="2"/>
        <v>1385600</v>
      </c>
      <c r="P4" s="6">
        <f t="shared" si="3"/>
        <v>1385600</v>
      </c>
      <c r="Q4" s="3">
        <v>10.0</v>
      </c>
    </row>
    <row r="5">
      <c r="A5" s="1" t="s">
        <v>32</v>
      </c>
      <c r="B5" s="1">
        <v>9.000916E8</v>
      </c>
      <c r="C5" s="1" t="s">
        <v>33</v>
      </c>
      <c r="D5" s="1" t="s">
        <v>19</v>
      </c>
      <c r="E5" s="1" t="str">
        <f t="shared" si="1"/>
        <v>ESTATAL</v>
      </c>
      <c r="F5" s="1" t="s">
        <v>20</v>
      </c>
      <c r="G5" s="1" t="s">
        <v>34</v>
      </c>
      <c r="H5" s="1" t="s">
        <v>35</v>
      </c>
      <c r="I5" s="1">
        <v>0.0</v>
      </c>
      <c r="J5" s="1">
        <v>3.814637795E9</v>
      </c>
      <c r="K5" s="8">
        <v>26149.0</v>
      </c>
      <c r="L5" s="1">
        <v>2662.0</v>
      </c>
      <c r="M5" s="2">
        <v>53240.0</v>
      </c>
      <c r="N5" s="2">
        <v>58564.0</v>
      </c>
      <c r="O5" s="2">
        <f t="shared" si="2"/>
        <v>1171280</v>
      </c>
      <c r="P5" s="2">
        <f t="shared" si="3"/>
        <v>1171280</v>
      </c>
      <c r="Q5" s="1">
        <v>9.0</v>
      </c>
    </row>
    <row r="6">
      <c r="A6" s="3" t="s">
        <v>36</v>
      </c>
      <c r="B6" s="3">
        <v>8.60130803E8</v>
      </c>
      <c r="C6" s="3" t="s">
        <v>37</v>
      </c>
      <c r="D6" s="3" t="s">
        <v>38</v>
      </c>
      <c r="E6" s="3" t="str">
        <f t="shared" si="1"/>
        <v>PRIVADO</v>
      </c>
      <c r="F6" s="3" t="s">
        <v>29</v>
      </c>
      <c r="G6" s="3" t="s">
        <v>39</v>
      </c>
      <c r="H6" s="3">
        <v>1842.0</v>
      </c>
      <c r="I6" s="3">
        <v>11.0</v>
      </c>
      <c r="J6" s="3" t="s">
        <v>40</v>
      </c>
      <c r="K6" s="5">
        <v>24171.0</v>
      </c>
      <c r="L6" s="3">
        <v>1603.0</v>
      </c>
      <c r="M6" s="6">
        <v>32060.0</v>
      </c>
      <c r="N6" s="6">
        <v>32060.0</v>
      </c>
      <c r="O6" s="6">
        <f t="shared" si="2"/>
        <v>641200</v>
      </c>
      <c r="P6" s="6">
        <f t="shared" si="3"/>
        <v>641200</v>
      </c>
      <c r="Q6" s="3">
        <v>8.0</v>
      </c>
    </row>
    <row r="7">
      <c r="A7" s="1" t="s">
        <v>41</v>
      </c>
      <c r="B7" s="1">
        <v>3.001422E8</v>
      </c>
      <c r="C7" s="1" t="s">
        <v>42</v>
      </c>
      <c r="D7" s="1" t="s">
        <v>19</v>
      </c>
      <c r="E7" s="1" t="str">
        <f t="shared" si="1"/>
        <v>ESTATAL</v>
      </c>
      <c r="F7" s="1" t="s">
        <v>29</v>
      </c>
      <c r="G7" s="1" t="s">
        <v>43</v>
      </c>
      <c r="H7" s="1" t="s">
        <v>44</v>
      </c>
      <c r="I7" s="1">
        <v>3456.0</v>
      </c>
      <c r="J7" s="1">
        <v>491056.0</v>
      </c>
      <c r="K7" s="7">
        <v>20778.0</v>
      </c>
      <c r="L7" s="1">
        <v>3018.0</v>
      </c>
      <c r="M7" s="2">
        <v>60360.0</v>
      </c>
      <c r="N7" s="2">
        <v>60360.0</v>
      </c>
      <c r="O7" s="2">
        <f t="shared" si="2"/>
        <v>1207200</v>
      </c>
      <c r="P7" s="2">
        <f t="shared" si="3"/>
        <v>1207200</v>
      </c>
      <c r="Q7" s="1">
        <v>5.0</v>
      </c>
    </row>
    <row r="8">
      <c r="A8" s="3" t="s">
        <v>45</v>
      </c>
      <c r="B8" s="3">
        <v>6.601128E8</v>
      </c>
      <c r="C8" s="3" t="s">
        <v>46</v>
      </c>
      <c r="D8" s="3" t="s">
        <v>19</v>
      </c>
      <c r="E8" s="3" t="str">
        <f t="shared" si="1"/>
        <v>ESTATAL</v>
      </c>
      <c r="F8" s="3" t="s">
        <v>20</v>
      </c>
      <c r="G8" s="3" t="s">
        <v>47</v>
      </c>
      <c r="H8" s="3" t="s">
        <v>48</v>
      </c>
      <c r="I8" s="4"/>
      <c r="J8" s="4"/>
      <c r="K8" s="5">
        <v>18817.0</v>
      </c>
      <c r="L8" s="3">
        <v>3564.0</v>
      </c>
      <c r="M8" s="6">
        <v>71280.0</v>
      </c>
      <c r="N8" s="6">
        <v>78408.0</v>
      </c>
      <c r="O8" s="6">
        <f t="shared" si="2"/>
        <v>1568160</v>
      </c>
      <c r="P8" s="6">
        <f t="shared" si="3"/>
        <v>1568160</v>
      </c>
      <c r="Q8" s="3">
        <v>10.0</v>
      </c>
    </row>
    <row r="9">
      <c r="A9" s="1" t="s">
        <v>49</v>
      </c>
      <c r="B9" s="1">
        <v>5.001382E8</v>
      </c>
      <c r="C9" s="1" t="s">
        <v>50</v>
      </c>
      <c r="D9" s="1" t="s">
        <v>38</v>
      </c>
      <c r="E9" s="1" t="str">
        <f t="shared" si="1"/>
        <v>PRIVADO</v>
      </c>
      <c r="F9" s="1" t="s">
        <v>29</v>
      </c>
      <c r="G9" s="1" t="s">
        <v>51</v>
      </c>
      <c r="H9" s="1" t="s">
        <v>52</v>
      </c>
      <c r="I9" s="1">
        <v>261.0</v>
      </c>
      <c r="J9" s="1" t="s">
        <v>53</v>
      </c>
      <c r="K9" s="7">
        <v>24409.0</v>
      </c>
      <c r="L9" s="1">
        <v>3830.0</v>
      </c>
      <c r="M9" s="2">
        <v>76600.0</v>
      </c>
      <c r="N9" s="2">
        <v>76600.0</v>
      </c>
      <c r="O9" s="2">
        <f t="shared" si="2"/>
        <v>1532000</v>
      </c>
      <c r="P9" s="2">
        <f t="shared" si="3"/>
        <v>1532000</v>
      </c>
      <c r="Q9" s="1">
        <v>7.0</v>
      </c>
    </row>
    <row r="10">
      <c r="A10" s="3" t="s">
        <v>45</v>
      </c>
      <c r="B10" s="3">
        <v>6.600248E8</v>
      </c>
      <c r="C10" s="3" t="s">
        <v>54</v>
      </c>
      <c r="D10" s="3" t="s">
        <v>19</v>
      </c>
      <c r="E10" s="3" t="str">
        <f t="shared" si="1"/>
        <v>ESTATAL</v>
      </c>
      <c r="F10" s="3" t="s">
        <v>20</v>
      </c>
      <c r="G10" s="3" t="s">
        <v>55</v>
      </c>
      <c r="H10" s="3" t="s">
        <v>56</v>
      </c>
      <c r="I10" s="3">
        <v>3873.0</v>
      </c>
      <c r="J10" s="3">
        <v>606386.0</v>
      </c>
      <c r="K10" s="5">
        <v>27940.0</v>
      </c>
      <c r="L10" s="3">
        <v>2247.0</v>
      </c>
      <c r="M10" s="6">
        <v>44940.0</v>
      </c>
      <c r="N10" s="6">
        <v>49434.0</v>
      </c>
      <c r="O10" s="6">
        <f t="shared" si="2"/>
        <v>988680</v>
      </c>
      <c r="P10" s="6">
        <f t="shared" si="3"/>
        <v>988680</v>
      </c>
      <c r="Q10" s="3">
        <v>3.0</v>
      </c>
    </row>
    <row r="11">
      <c r="A11" s="1" t="s">
        <v>23</v>
      </c>
      <c r="B11" s="1">
        <v>6.200066E8</v>
      </c>
      <c r="C11" s="1" t="s">
        <v>57</v>
      </c>
      <c r="D11" s="1" t="s">
        <v>19</v>
      </c>
      <c r="E11" s="1" t="str">
        <f t="shared" si="1"/>
        <v>ESTATAL</v>
      </c>
      <c r="F11" s="1" t="s">
        <v>29</v>
      </c>
      <c r="G11" s="1" t="s">
        <v>58</v>
      </c>
      <c r="H11" s="1" t="s">
        <v>59</v>
      </c>
      <c r="I11" s="1">
        <v>298.0</v>
      </c>
      <c r="J11" s="1">
        <v>4491140.0</v>
      </c>
      <c r="K11" s="7">
        <v>33189.0</v>
      </c>
      <c r="L11" s="1">
        <v>3558.0</v>
      </c>
      <c r="M11" s="2">
        <v>71160.0</v>
      </c>
      <c r="N11" s="2">
        <v>71160.0</v>
      </c>
      <c r="O11" s="2">
        <f t="shared" si="2"/>
        <v>1423200</v>
      </c>
      <c r="P11" s="2">
        <f t="shared" si="3"/>
        <v>1423200</v>
      </c>
      <c r="Q11" s="1">
        <v>4.0</v>
      </c>
    </row>
    <row r="12">
      <c r="A12" s="3" t="s">
        <v>60</v>
      </c>
      <c r="B12" s="3">
        <v>5.80089E8</v>
      </c>
      <c r="C12" s="3" t="s">
        <v>61</v>
      </c>
      <c r="D12" s="3" t="s">
        <v>19</v>
      </c>
      <c r="E12" s="3" t="str">
        <f t="shared" si="1"/>
        <v>ESTATAL</v>
      </c>
      <c r="F12" s="3" t="s">
        <v>29</v>
      </c>
      <c r="G12" s="3" t="s">
        <v>62</v>
      </c>
      <c r="H12" s="3">
        <v>8300.0</v>
      </c>
      <c r="I12" s="3">
        <v>299.0</v>
      </c>
      <c r="J12" s="3">
        <v>4424824.0</v>
      </c>
      <c r="K12" s="5">
        <v>20306.0</v>
      </c>
      <c r="L12" s="3">
        <v>2232.0</v>
      </c>
      <c r="M12" s="6">
        <v>44640.0</v>
      </c>
      <c r="N12" s="6">
        <v>44640.0</v>
      </c>
      <c r="O12" s="6">
        <f t="shared" si="2"/>
        <v>892800</v>
      </c>
      <c r="P12" s="6">
        <f t="shared" si="3"/>
        <v>892800</v>
      </c>
      <c r="Q12" s="3">
        <v>5.0</v>
      </c>
    </row>
    <row r="13">
      <c r="A13" s="1" t="s">
        <v>63</v>
      </c>
      <c r="B13" s="1">
        <v>8.203551E8</v>
      </c>
      <c r="C13" s="1" t="s">
        <v>64</v>
      </c>
      <c r="D13" s="1" t="s">
        <v>19</v>
      </c>
      <c r="E13" s="1" t="str">
        <f t="shared" si="1"/>
        <v>ESTATAL</v>
      </c>
      <c r="F13" s="1" t="s">
        <v>29</v>
      </c>
      <c r="G13" s="1" t="s">
        <v>65</v>
      </c>
      <c r="H13" s="1" t="s">
        <v>66</v>
      </c>
      <c r="I13" s="9"/>
      <c r="J13" s="1" t="s">
        <v>67</v>
      </c>
      <c r="K13" s="8">
        <v>22899.0</v>
      </c>
      <c r="L13" s="1">
        <v>1571.0</v>
      </c>
      <c r="M13" s="2">
        <v>31420.0</v>
      </c>
      <c r="N13" s="2">
        <v>31420.0</v>
      </c>
      <c r="O13" s="2">
        <f t="shared" si="2"/>
        <v>628400</v>
      </c>
      <c r="P13" s="2">
        <f t="shared" si="3"/>
        <v>628400</v>
      </c>
      <c r="Q13" s="1">
        <v>10.0</v>
      </c>
    </row>
    <row r="14">
      <c r="A14" s="3" t="s">
        <v>68</v>
      </c>
      <c r="B14" s="3">
        <v>3.400586E8</v>
      </c>
      <c r="C14" s="3" t="s">
        <v>69</v>
      </c>
      <c r="D14" s="3" t="s">
        <v>19</v>
      </c>
      <c r="E14" s="3" t="str">
        <f t="shared" si="1"/>
        <v>ESTATAL</v>
      </c>
      <c r="F14" s="3" t="s">
        <v>20</v>
      </c>
      <c r="G14" s="3" t="s">
        <v>70</v>
      </c>
      <c r="H14" s="3" t="s">
        <v>71</v>
      </c>
      <c r="I14" s="4"/>
      <c r="J14" s="3" t="s">
        <v>72</v>
      </c>
      <c r="K14" s="5">
        <v>25073.0</v>
      </c>
      <c r="L14" s="3">
        <v>1711.0</v>
      </c>
      <c r="M14" s="6">
        <v>34220.0</v>
      </c>
      <c r="N14" s="6">
        <v>37642.0</v>
      </c>
      <c r="O14" s="6">
        <f t="shared" si="2"/>
        <v>752840</v>
      </c>
      <c r="P14" s="6">
        <f t="shared" si="3"/>
        <v>752840</v>
      </c>
      <c r="Q14" s="3">
        <v>4.0</v>
      </c>
    </row>
    <row r="15">
      <c r="A15" s="1" t="s">
        <v>49</v>
      </c>
      <c r="B15" s="1">
        <v>5.002173E8</v>
      </c>
      <c r="C15" s="1" t="s">
        <v>73</v>
      </c>
      <c r="D15" s="1" t="s">
        <v>19</v>
      </c>
      <c r="E15" s="1" t="str">
        <f t="shared" si="1"/>
        <v>ESTATAL</v>
      </c>
      <c r="F15" s="1" t="s">
        <v>29</v>
      </c>
      <c r="G15" s="1" t="s">
        <v>74</v>
      </c>
      <c r="H15" s="1" t="s">
        <v>75</v>
      </c>
      <c r="I15" s="9"/>
      <c r="J15" s="1">
        <v>4512640.0</v>
      </c>
      <c r="K15" s="8">
        <v>29345.0</v>
      </c>
      <c r="L15" s="1">
        <v>1815.0</v>
      </c>
      <c r="M15" s="2">
        <v>36300.0</v>
      </c>
      <c r="N15" s="2">
        <v>36300.0</v>
      </c>
      <c r="O15" s="2">
        <f t="shared" si="2"/>
        <v>726000</v>
      </c>
      <c r="P15" s="2">
        <f t="shared" si="3"/>
        <v>726000</v>
      </c>
      <c r="Q15" s="1">
        <v>7.0</v>
      </c>
    </row>
    <row r="16">
      <c r="A16" s="3" t="s">
        <v>76</v>
      </c>
      <c r="B16" s="3">
        <v>7.00016201E8</v>
      </c>
      <c r="C16" s="3" t="s">
        <v>77</v>
      </c>
      <c r="D16" s="3" t="s">
        <v>19</v>
      </c>
      <c r="E16" s="3" t="str">
        <f t="shared" si="1"/>
        <v>ESTATAL</v>
      </c>
      <c r="F16" s="3" t="s">
        <v>29</v>
      </c>
      <c r="G16" s="3" t="s">
        <v>78</v>
      </c>
      <c r="H16" s="3" t="s">
        <v>79</v>
      </c>
      <c r="I16" s="3">
        <v>264.0</v>
      </c>
      <c r="J16" s="3">
        <v>4307837.0</v>
      </c>
      <c r="K16" s="5">
        <v>22725.0</v>
      </c>
      <c r="L16" s="3">
        <v>3001.0</v>
      </c>
      <c r="M16" s="6">
        <v>60020.0</v>
      </c>
      <c r="N16" s="6">
        <v>60020.0</v>
      </c>
      <c r="O16" s="6">
        <f t="shared" si="2"/>
        <v>1200400</v>
      </c>
      <c r="P16" s="6">
        <f t="shared" si="3"/>
        <v>1200400</v>
      </c>
      <c r="Q16" s="3">
        <v>7.0</v>
      </c>
    </row>
    <row r="17">
      <c r="A17" s="1" t="s">
        <v>17</v>
      </c>
      <c r="B17" s="1">
        <v>8.602086E8</v>
      </c>
      <c r="C17" s="1" t="s">
        <v>80</v>
      </c>
      <c r="D17" s="1" t="s">
        <v>19</v>
      </c>
      <c r="E17" s="1" t="str">
        <f t="shared" si="1"/>
        <v>ESTATAL</v>
      </c>
      <c r="F17" s="1" t="s">
        <v>29</v>
      </c>
      <c r="G17" s="1" t="s">
        <v>81</v>
      </c>
      <c r="H17" s="1" t="s">
        <v>82</v>
      </c>
      <c r="I17" s="9"/>
      <c r="J17" s="9"/>
      <c r="K17" s="8">
        <v>20469.0</v>
      </c>
      <c r="L17" s="1">
        <v>2496.0</v>
      </c>
      <c r="M17" s="2">
        <v>49920.0</v>
      </c>
      <c r="N17" s="2">
        <v>49920.0</v>
      </c>
      <c r="O17" s="2">
        <f t="shared" si="2"/>
        <v>998400</v>
      </c>
      <c r="P17" s="2">
        <f t="shared" si="3"/>
        <v>998400</v>
      </c>
      <c r="Q17" s="1">
        <v>4.0</v>
      </c>
    </row>
    <row r="18">
      <c r="A18" s="3" t="s">
        <v>83</v>
      </c>
      <c r="B18" s="3">
        <v>2.20035101E8</v>
      </c>
      <c r="C18" s="3" t="s">
        <v>84</v>
      </c>
      <c r="D18" s="3" t="s">
        <v>19</v>
      </c>
      <c r="E18" s="3" t="str">
        <f t="shared" si="1"/>
        <v>ESTATAL</v>
      </c>
      <c r="F18" s="3" t="s">
        <v>29</v>
      </c>
      <c r="G18" s="3" t="s">
        <v>85</v>
      </c>
      <c r="H18" s="3" t="s">
        <v>86</v>
      </c>
      <c r="I18" s="4"/>
      <c r="J18" s="4"/>
      <c r="K18" s="5">
        <v>22478.0</v>
      </c>
      <c r="L18" s="3">
        <v>1555.0</v>
      </c>
      <c r="M18" s="6">
        <v>31100.0</v>
      </c>
      <c r="N18" s="6">
        <v>31100.0</v>
      </c>
      <c r="O18" s="6">
        <f t="shared" si="2"/>
        <v>622000</v>
      </c>
      <c r="P18" s="6">
        <f t="shared" si="3"/>
        <v>622000</v>
      </c>
      <c r="Q18" s="3">
        <v>6.0</v>
      </c>
    </row>
    <row r="19">
      <c r="A19" s="1" t="s">
        <v>27</v>
      </c>
      <c r="B19" s="1">
        <v>8.201015E8</v>
      </c>
      <c r="C19" s="1" t="s">
        <v>87</v>
      </c>
      <c r="D19" s="1" t="s">
        <v>19</v>
      </c>
      <c r="E19" s="1" t="str">
        <f t="shared" si="1"/>
        <v>ESTATAL</v>
      </c>
      <c r="F19" s="1" t="s">
        <v>29</v>
      </c>
      <c r="G19" s="1" t="s">
        <v>88</v>
      </c>
      <c r="H19" s="1" t="s">
        <v>89</v>
      </c>
      <c r="I19" s="1">
        <v>3465.0</v>
      </c>
      <c r="J19" s="1">
        <v>423414.0</v>
      </c>
      <c r="K19" s="8">
        <v>34889.0</v>
      </c>
      <c r="L19" s="1">
        <v>1923.0</v>
      </c>
      <c r="M19" s="2">
        <v>38460.0</v>
      </c>
      <c r="N19" s="2">
        <v>38460.0</v>
      </c>
      <c r="O19" s="2">
        <f t="shared" si="2"/>
        <v>769200</v>
      </c>
      <c r="P19" s="2">
        <f t="shared" si="3"/>
        <v>769200</v>
      </c>
      <c r="Q19" s="1">
        <v>6.0</v>
      </c>
    </row>
    <row r="20">
      <c r="A20" s="3" t="s">
        <v>36</v>
      </c>
      <c r="B20" s="3">
        <v>6.01115E7</v>
      </c>
      <c r="C20" s="3" t="s">
        <v>90</v>
      </c>
      <c r="D20" s="3" t="s">
        <v>19</v>
      </c>
      <c r="E20" s="3" t="str">
        <f t="shared" si="1"/>
        <v>ESTATAL</v>
      </c>
      <c r="F20" s="3" t="s">
        <v>29</v>
      </c>
      <c r="G20" s="3" t="s">
        <v>91</v>
      </c>
      <c r="H20" s="3">
        <v>1636.0</v>
      </c>
      <c r="I20" s="3">
        <v>11.0</v>
      </c>
      <c r="J20" s="3" t="s">
        <v>92</v>
      </c>
      <c r="K20" s="5">
        <v>31069.0</v>
      </c>
      <c r="L20" s="3">
        <v>2533.0</v>
      </c>
      <c r="M20" s="6">
        <v>50660.0</v>
      </c>
      <c r="N20" s="6">
        <v>50660.0</v>
      </c>
      <c r="O20" s="6">
        <f t="shared" si="2"/>
        <v>1013200</v>
      </c>
      <c r="P20" s="6">
        <f t="shared" si="3"/>
        <v>1013200</v>
      </c>
      <c r="Q20" s="3">
        <v>7.0</v>
      </c>
    </row>
    <row r="21">
      <c r="A21" s="1" t="s">
        <v>27</v>
      </c>
      <c r="B21" s="1">
        <v>8.203986E8</v>
      </c>
      <c r="C21" s="1" t="s">
        <v>93</v>
      </c>
      <c r="D21" s="1" t="s">
        <v>19</v>
      </c>
      <c r="E21" s="1" t="str">
        <f t="shared" si="1"/>
        <v>ESTATAL</v>
      </c>
      <c r="F21" s="1" t="s">
        <v>29</v>
      </c>
      <c r="G21" s="1" t="s">
        <v>94</v>
      </c>
      <c r="H21" s="1" t="s">
        <v>95</v>
      </c>
      <c r="I21" s="1">
        <v>3498.0</v>
      </c>
      <c r="J21" s="1">
        <v>425530.0</v>
      </c>
      <c r="K21" s="8">
        <v>33462.0</v>
      </c>
      <c r="L21" s="1">
        <v>4630.0</v>
      </c>
      <c r="M21" s="2">
        <v>92600.0</v>
      </c>
      <c r="N21" s="2">
        <v>92600.0</v>
      </c>
      <c r="O21" s="2">
        <f t="shared" si="2"/>
        <v>1852000</v>
      </c>
      <c r="P21" s="2">
        <f t="shared" si="3"/>
        <v>1852000</v>
      </c>
      <c r="Q21" s="1">
        <v>9.0</v>
      </c>
    </row>
    <row r="22">
      <c r="A22" s="3" t="s">
        <v>32</v>
      </c>
      <c r="B22" s="3">
        <v>7.00016201E8</v>
      </c>
      <c r="C22" s="3" t="s">
        <v>96</v>
      </c>
      <c r="D22" s="3" t="s">
        <v>38</v>
      </c>
      <c r="E22" s="3" t="str">
        <f t="shared" si="1"/>
        <v>PRIVADO</v>
      </c>
      <c r="F22" s="3" t="s">
        <v>29</v>
      </c>
      <c r="G22" s="3" t="s">
        <v>97</v>
      </c>
      <c r="H22" s="3">
        <v>4105.0</v>
      </c>
      <c r="I22" s="3">
        <v>0.0</v>
      </c>
      <c r="J22" s="3" t="s">
        <v>98</v>
      </c>
      <c r="K22" s="5">
        <v>24717.0</v>
      </c>
      <c r="L22" s="3">
        <v>4776.0</v>
      </c>
      <c r="M22" s="6">
        <v>95520.0</v>
      </c>
      <c r="N22" s="6">
        <v>95520.0</v>
      </c>
      <c r="O22" s="6">
        <f t="shared" si="2"/>
        <v>1910400</v>
      </c>
      <c r="P22" s="6">
        <f t="shared" si="3"/>
        <v>1910400</v>
      </c>
      <c r="Q22" s="3">
        <v>10.0</v>
      </c>
    </row>
    <row r="23">
      <c r="A23" s="1" t="s">
        <v>99</v>
      </c>
      <c r="B23" s="1">
        <v>2.0038E7</v>
      </c>
      <c r="C23" s="1" t="s">
        <v>100</v>
      </c>
      <c r="D23" s="1" t="s">
        <v>19</v>
      </c>
      <c r="E23" s="1" t="str">
        <f t="shared" si="1"/>
        <v>ESTATAL</v>
      </c>
      <c r="F23" s="1" t="s">
        <v>29</v>
      </c>
      <c r="G23" s="1" t="s">
        <v>101</v>
      </c>
      <c r="H23" s="1" t="s">
        <v>102</v>
      </c>
      <c r="I23" s="1">
        <v>11.0</v>
      </c>
      <c r="J23" s="1" t="s">
        <v>103</v>
      </c>
      <c r="K23" s="8">
        <v>18751.0</v>
      </c>
      <c r="L23" s="1">
        <v>4027.0</v>
      </c>
      <c r="M23" s="2">
        <v>80540.0</v>
      </c>
      <c r="N23" s="2">
        <v>80540.0</v>
      </c>
      <c r="O23" s="2">
        <f t="shared" si="2"/>
        <v>1610800</v>
      </c>
      <c r="P23" s="2">
        <f t="shared" si="3"/>
        <v>1610800</v>
      </c>
      <c r="Q23" s="1">
        <v>7.0</v>
      </c>
    </row>
    <row r="24">
      <c r="A24" s="3" t="s">
        <v>68</v>
      </c>
      <c r="B24" s="3">
        <v>3.400638E8</v>
      </c>
      <c r="C24" s="3" t="s">
        <v>104</v>
      </c>
      <c r="D24" s="3" t="s">
        <v>19</v>
      </c>
      <c r="E24" s="3" t="str">
        <f t="shared" si="1"/>
        <v>ESTATAL</v>
      </c>
      <c r="F24" s="3" t="s">
        <v>20</v>
      </c>
      <c r="G24" s="3" t="s">
        <v>105</v>
      </c>
      <c r="H24" s="3" t="s">
        <v>106</v>
      </c>
      <c r="I24" s="4"/>
      <c r="J24" s="4"/>
      <c r="K24" s="5">
        <v>20257.0</v>
      </c>
      <c r="L24" s="3">
        <v>2599.0</v>
      </c>
      <c r="M24" s="6">
        <v>51980.0</v>
      </c>
      <c r="N24" s="6">
        <v>57178.0</v>
      </c>
      <c r="O24" s="6">
        <f t="shared" si="2"/>
        <v>1143560</v>
      </c>
      <c r="P24" s="6">
        <f t="shared" si="3"/>
        <v>1143560</v>
      </c>
      <c r="Q24" s="3">
        <v>6.0</v>
      </c>
    </row>
    <row r="25">
      <c r="A25" s="1" t="s">
        <v>60</v>
      </c>
      <c r="B25" s="1">
        <v>5.80016E8</v>
      </c>
      <c r="C25" s="1" t="s">
        <v>107</v>
      </c>
      <c r="D25" s="1" t="s">
        <v>38</v>
      </c>
      <c r="E25" s="1" t="str">
        <f t="shared" si="1"/>
        <v>PRIVADO</v>
      </c>
      <c r="F25" s="1" t="s">
        <v>29</v>
      </c>
      <c r="G25" s="1" t="s">
        <v>108</v>
      </c>
      <c r="H25" s="1">
        <v>8300.0</v>
      </c>
      <c r="I25" s="1">
        <v>299.0</v>
      </c>
      <c r="J25" s="1">
        <v>4423534.0</v>
      </c>
      <c r="K25" s="8">
        <v>32757.0</v>
      </c>
      <c r="L25" s="1">
        <v>3272.0</v>
      </c>
      <c r="M25" s="2">
        <v>65440.0</v>
      </c>
      <c r="N25" s="2">
        <v>65440.0</v>
      </c>
      <c r="O25" s="2">
        <f t="shared" si="2"/>
        <v>1308800</v>
      </c>
      <c r="P25" s="2">
        <f t="shared" si="3"/>
        <v>1308800</v>
      </c>
      <c r="Q25" s="1">
        <v>9.0</v>
      </c>
    </row>
    <row r="26">
      <c r="A26" s="3" t="s">
        <v>27</v>
      </c>
      <c r="B26" s="3">
        <v>8.20252703E8</v>
      </c>
      <c r="C26" s="3" t="s">
        <v>109</v>
      </c>
      <c r="D26" s="3" t="s">
        <v>19</v>
      </c>
      <c r="E26" s="3" t="str">
        <f t="shared" si="1"/>
        <v>ESTATAL</v>
      </c>
      <c r="F26" s="3" t="s">
        <v>29</v>
      </c>
      <c r="G26" s="3" t="s">
        <v>110</v>
      </c>
      <c r="H26" s="3" t="s">
        <v>111</v>
      </c>
      <c r="I26" s="3">
        <v>341.0</v>
      </c>
      <c r="J26" s="3">
        <v>4725529.0</v>
      </c>
      <c r="K26" s="10">
        <v>20077.0</v>
      </c>
      <c r="L26" s="3">
        <v>4142.0</v>
      </c>
      <c r="M26" s="6">
        <v>82840.0</v>
      </c>
      <c r="N26" s="6">
        <v>82840.0</v>
      </c>
      <c r="O26" s="6">
        <f t="shared" si="2"/>
        <v>1656800</v>
      </c>
      <c r="P26" s="6">
        <f t="shared" si="3"/>
        <v>1656800</v>
      </c>
      <c r="Q26" s="3">
        <v>5.0</v>
      </c>
    </row>
    <row r="27">
      <c r="A27" s="1" t="s">
        <v>112</v>
      </c>
      <c r="B27" s="1">
        <v>1.400606E8</v>
      </c>
      <c r="C27" s="1" t="s">
        <v>113</v>
      </c>
      <c r="D27" s="1" t="s">
        <v>19</v>
      </c>
      <c r="E27" s="1" t="str">
        <f t="shared" si="1"/>
        <v>ESTATAL</v>
      </c>
      <c r="F27" s="1" t="s">
        <v>20</v>
      </c>
      <c r="G27" s="1" t="s">
        <v>114</v>
      </c>
      <c r="H27" s="1" t="s">
        <v>115</v>
      </c>
      <c r="I27" s="1">
        <v>358.0</v>
      </c>
      <c r="J27" s="1">
        <v>4280587.0</v>
      </c>
      <c r="K27" s="8">
        <v>29436.0</v>
      </c>
      <c r="L27" s="1">
        <v>3984.0</v>
      </c>
      <c r="M27" s="2">
        <v>79680.0</v>
      </c>
      <c r="N27" s="2">
        <v>87648.0</v>
      </c>
      <c r="O27" s="2">
        <f t="shared" si="2"/>
        <v>1752960</v>
      </c>
      <c r="P27" s="2">
        <f t="shared" si="3"/>
        <v>1752960</v>
      </c>
      <c r="Q27" s="1">
        <v>5.0</v>
      </c>
    </row>
    <row r="28">
      <c r="A28" s="3" t="s">
        <v>116</v>
      </c>
      <c r="B28" s="3">
        <v>5.400766E8</v>
      </c>
      <c r="C28" s="3" t="s">
        <v>117</v>
      </c>
      <c r="D28" s="3" t="s">
        <v>19</v>
      </c>
      <c r="E28" s="3" t="str">
        <f t="shared" si="1"/>
        <v>ESTATAL</v>
      </c>
      <c r="F28" s="3" t="s">
        <v>20</v>
      </c>
      <c r="G28" s="3" t="s">
        <v>118</v>
      </c>
      <c r="H28" s="3" t="s">
        <v>119</v>
      </c>
      <c r="I28" s="3">
        <v>3755.0</v>
      </c>
      <c r="J28" s="3">
        <v>1.56815E7</v>
      </c>
      <c r="K28" s="10">
        <v>23692.0</v>
      </c>
      <c r="L28" s="3">
        <v>4245.0</v>
      </c>
      <c r="M28" s="6">
        <v>84900.0</v>
      </c>
      <c r="N28" s="6">
        <v>93390.0</v>
      </c>
      <c r="O28" s="6">
        <f t="shared" si="2"/>
        <v>1867800</v>
      </c>
      <c r="P28" s="6">
        <f t="shared" si="3"/>
        <v>1867800</v>
      </c>
      <c r="Q28" s="3">
        <v>4.0</v>
      </c>
    </row>
    <row r="29">
      <c r="A29" s="1" t="s">
        <v>120</v>
      </c>
      <c r="B29" s="1">
        <v>1.000238E8</v>
      </c>
      <c r="C29" s="1" t="s">
        <v>121</v>
      </c>
      <c r="D29" s="1" t="s">
        <v>19</v>
      </c>
      <c r="E29" s="1" t="str">
        <f t="shared" si="1"/>
        <v>ESTATAL</v>
      </c>
      <c r="F29" s="1" t="s">
        <v>20</v>
      </c>
      <c r="G29" s="1" t="s">
        <v>122</v>
      </c>
      <c r="H29" s="1" t="s">
        <v>123</v>
      </c>
      <c r="I29" s="9"/>
      <c r="J29" s="9"/>
      <c r="K29" s="8">
        <v>25635.0</v>
      </c>
      <c r="L29" s="1">
        <v>3508.0</v>
      </c>
      <c r="M29" s="2">
        <v>70160.0</v>
      </c>
      <c r="N29" s="2">
        <v>77176.0</v>
      </c>
      <c r="O29" s="2">
        <f t="shared" si="2"/>
        <v>1543520</v>
      </c>
      <c r="P29" s="2">
        <f t="shared" si="3"/>
        <v>1543520</v>
      </c>
      <c r="Q29" s="1">
        <v>7.0</v>
      </c>
    </row>
    <row r="30">
      <c r="A30" s="3" t="s">
        <v>112</v>
      </c>
      <c r="B30" s="3">
        <v>1.40072E8</v>
      </c>
      <c r="C30" s="3" t="s">
        <v>124</v>
      </c>
      <c r="D30" s="3" t="s">
        <v>19</v>
      </c>
      <c r="E30" s="3" t="str">
        <f t="shared" si="1"/>
        <v>ESTATAL</v>
      </c>
      <c r="F30" s="3" t="s">
        <v>29</v>
      </c>
      <c r="G30" s="3" t="s">
        <v>125</v>
      </c>
      <c r="H30" s="3" t="s">
        <v>126</v>
      </c>
      <c r="I30" s="3">
        <v>3521.0</v>
      </c>
      <c r="J30" s="3">
        <v>426211.0</v>
      </c>
      <c r="K30" s="5">
        <v>31931.0</v>
      </c>
      <c r="L30" s="3">
        <v>3046.0</v>
      </c>
      <c r="M30" s="6">
        <v>60920.0</v>
      </c>
      <c r="N30" s="6">
        <v>60920.0</v>
      </c>
      <c r="O30" s="6">
        <f t="shared" si="2"/>
        <v>1218400</v>
      </c>
      <c r="P30" s="6">
        <f t="shared" si="3"/>
        <v>1218400</v>
      </c>
      <c r="Q30" s="3">
        <v>8.0</v>
      </c>
    </row>
    <row r="31">
      <c r="A31" s="1" t="s">
        <v>68</v>
      </c>
      <c r="B31" s="1">
        <v>3.40107303E8</v>
      </c>
      <c r="C31" s="1" t="s">
        <v>127</v>
      </c>
      <c r="D31" s="1" t="s">
        <v>19</v>
      </c>
      <c r="E31" s="1" t="str">
        <f t="shared" si="1"/>
        <v>ESTATAL</v>
      </c>
      <c r="F31" s="1" t="s">
        <v>20</v>
      </c>
      <c r="G31" s="1" t="s">
        <v>128</v>
      </c>
      <c r="H31" s="1">
        <v>3630.0</v>
      </c>
      <c r="I31" s="9"/>
      <c r="J31" s="9"/>
      <c r="K31" s="7">
        <v>31397.0</v>
      </c>
      <c r="L31" s="1">
        <v>4391.0</v>
      </c>
      <c r="M31" s="2">
        <v>87820.0</v>
      </c>
      <c r="N31" s="2">
        <v>96602.0</v>
      </c>
      <c r="O31" s="2">
        <f t="shared" si="2"/>
        <v>1932040</v>
      </c>
      <c r="P31" s="2">
        <f t="shared" si="3"/>
        <v>1932040</v>
      </c>
      <c r="Q31" s="1">
        <v>6.0</v>
      </c>
    </row>
    <row r="32">
      <c r="A32" s="3" t="s">
        <v>68</v>
      </c>
      <c r="B32" s="3">
        <v>7.00016201E8</v>
      </c>
      <c r="C32" s="3" t="s">
        <v>129</v>
      </c>
      <c r="D32" s="3" t="s">
        <v>19</v>
      </c>
      <c r="E32" s="3" t="str">
        <f t="shared" si="1"/>
        <v>ESTATAL</v>
      </c>
      <c r="F32" s="3" t="s">
        <v>20</v>
      </c>
      <c r="G32" s="3" t="s">
        <v>130</v>
      </c>
      <c r="H32" s="3" t="s">
        <v>131</v>
      </c>
      <c r="I32" s="4"/>
      <c r="J32" s="4"/>
      <c r="K32" s="5">
        <v>24930.0</v>
      </c>
      <c r="L32" s="3">
        <v>2110.0</v>
      </c>
      <c r="M32" s="6">
        <v>42200.0</v>
      </c>
      <c r="N32" s="6">
        <v>46420.0</v>
      </c>
      <c r="O32" s="6">
        <f t="shared" si="2"/>
        <v>928400</v>
      </c>
      <c r="P32" s="6">
        <f t="shared" si="3"/>
        <v>928400</v>
      </c>
      <c r="Q32" s="3">
        <v>9.0</v>
      </c>
    </row>
    <row r="33">
      <c r="A33" s="1" t="s">
        <v>27</v>
      </c>
      <c r="B33" s="1">
        <v>8.201483E8</v>
      </c>
      <c r="C33" s="1" t="s">
        <v>132</v>
      </c>
      <c r="D33" s="1" t="s">
        <v>38</v>
      </c>
      <c r="E33" s="1" t="str">
        <f t="shared" si="1"/>
        <v>PRIVADO</v>
      </c>
      <c r="F33" s="1" t="s">
        <v>29</v>
      </c>
      <c r="G33" s="1" t="s">
        <v>133</v>
      </c>
      <c r="H33" s="1" t="s">
        <v>134</v>
      </c>
      <c r="I33" s="1">
        <v>3400.0</v>
      </c>
      <c r="J33" s="1">
        <v>474903.0</v>
      </c>
      <c r="K33" s="8">
        <v>23157.0</v>
      </c>
      <c r="L33" s="1">
        <v>3736.0</v>
      </c>
      <c r="M33" s="2">
        <v>74720.0</v>
      </c>
      <c r="N33" s="2">
        <v>74720.0</v>
      </c>
      <c r="O33" s="2">
        <f t="shared" si="2"/>
        <v>1494400</v>
      </c>
      <c r="P33" s="2">
        <f t="shared" si="3"/>
        <v>1494400</v>
      </c>
      <c r="Q33" s="1">
        <v>5.0</v>
      </c>
    </row>
    <row r="34">
      <c r="A34" s="3" t="s">
        <v>116</v>
      </c>
      <c r="B34" s="3">
        <v>5.40184613E8</v>
      </c>
      <c r="C34" s="3" t="s">
        <v>135</v>
      </c>
      <c r="D34" s="3" t="s">
        <v>19</v>
      </c>
      <c r="E34" s="3" t="str">
        <f t="shared" si="1"/>
        <v>ESTATAL</v>
      </c>
      <c r="F34" s="3" t="s">
        <v>29</v>
      </c>
      <c r="G34" s="3" t="s">
        <v>136</v>
      </c>
      <c r="H34" s="3">
        <v>3324.0</v>
      </c>
      <c r="I34" s="3">
        <v>376.0</v>
      </c>
      <c r="J34" s="3">
        <v>1.54346429E8</v>
      </c>
      <c r="K34" s="5">
        <v>25021.0</v>
      </c>
      <c r="L34" s="3">
        <v>3734.0</v>
      </c>
      <c r="M34" s="6">
        <v>74680.0</v>
      </c>
      <c r="N34" s="6">
        <v>74680.0</v>
      </c>
      <c r="O34" s="6">
        <f t="shared" si="2"/>
        <v>1493600</v>
      </c>
      <c r="P34" s="6">
        <f t="shared" si="3"/>
        <v>1493600</v>
      </c>
      <c r="Q34" s="3">
        <v>9.0</v>
      </c>
    </row>
    <row r="35">
      <c r="A35" s="1" t="s">
        <v>32</v>
      </c>
      <c r="B35" s="1">
        <v>9.000135E8</v>
      </c>
      <c r="C35" s="1" t="s">
        <v>137</v>
      </c>
      <c r="D35" s="1" t="s">
        <v>19</v>
      </c>
      <c r="E35" s="1" t="str">
        <f t="shared" si="1"/>
        <v>ESTATAL</v>
      </c>
      <c r="F35" s="1" t="s">
        <v>20</v>
      </c>
      <c r="G35" s="1" t="s">
        <v>138</v>
      </c>
      <c r="H35" s="1" t="s">
        <v>139</v>
      </c>
      <c r="I35" s="1">
        <v>0.0</v>
      </c>
      <c r="J35" s="1">
        <v>1.5588028E8</v>
      </c>
      <c r="K35" s="8">
        <v>25755.0</v>
      </c>
      <c r="L35" s="1">
        <v>4985.0</v>
      </c>
      <c r="M35" s="2">
        <v>99700.0</v>
      </c>
      <c r="N35" s="2">
        <v>109670.0</v>
      </c>
      <c r="O35" s="2">
        <f t="shared" si="2"/>
        <v>2193400</v>
      </c>
      <c r="P35" s="2">
        <f t="shared" si="3"/>
        <v>2193400</v>
      </c>
      <c r="Q35" s="1">
        <v>3.0</v>
      </c>
    </row>
    <row r="36">
      <c r="A36" s="3" t="s">
        <v>27</v>
      </c>
      <c r="B36" s="3">
        <v>8.201253E8</v>
      </c>
      <c r="C36" s="3" t="s">
        <v>140</v>
      </c>
      <c r="D36" s="3" t="s">
        <v>19</v>
      </c>
      <c r="E36" s="3" t="str">
        <f t="shared" si="1"/>
        <v>ESTATAL</v>
      </c>
      <c r="F36" s="3" t="s">
        <v>29</v>
      </c>
      <c r="G36" s="3" t="s">
        <v>141</v>
      </c>
      <c r="H36" s="3" t="s">
        <v>142</v>
      </c>
      <c r="I36" s="3">
        <v>3564.0</v>
      </c>
      <c r="J36" s="3">
        <v>1.5516252E7</v>
      </c>
      <c r="K36" s="5">
        <v>21633.0</v>
      </c>
      <c r="L36" s="3">
        <v>2605.0</v>
      </c>
      <c r="M36" s="6">
        <v>52100.0</v>
      </c>
      <c r="N36" s="6">
        <v>52100.0</v>
      </c>
      <c r="O36" s="6">
        <f t="shared" si="2"/>
        <v>1042000</v>
      </c>
      <c r="P36" s="6">
        <f t="shared" si="3"/>
        <v>1042000</v>
      </c>
      <c r="Q36" s="3">
        <v>10.0</v>
      </c>
    </row>
    <row r="37">
      <c r="A37" s="1" t="s">
        <v>36</v>
      </c>
      <c r="B37" s="1">
        <v>6.04632E7</v>
      </c>
      <c r="C37" s="1" t="s">
        <v>143</v>
      </c>
      <c r="D37" s="1" t="s">
        <v>19</v>
      </c>
      <c r="E37" s="1" t="str">
        <f t="shared" si="1"/>
        <v>ESTATAL</v>
      </c>
      <c r="F37" s="1" t="s">
        <v>20</v>
      </c>
      <c r="G37" s="1" t="s">
        <v>144</v>
      </c>
      <c r="H37" s="1">
        <v>8160.0</v>
      </c>
      <c r="I37" s="1">
        <v>291.0</v>
      </c>
      <c r="J37" s="1" t="s">
        <v>145</v>
      </c>
      <c r="K37" s="7">
        <v>20054.0</v>
      </c>
      <c r="L37" s="1">
        <v>2136.0</v>
      </c>
      <c r="M37" s="2">
        <v>42720.0</v>
      </c>
      <c r="N37" s="2">
        <v>46992.0</v>
      </c>
      <c r="O37" s="2">
        <f t="shared" si="2"/>
        <v>939840</v>
      </c>
      <c r="P37" s="2">
        <f t="shared" si="3"/>
        <v>939840</v>
      </c>
      <c r="Q37" s="1">
        <v>10.0</v>
      </c>
    </row>
    <row r="38">
      <c r="A38" s="3" t="s">
        <v>36</v>
      </c>
      <c r="B38" s="3">
        <v>6.03136E7</v>
      </c>
      <c r="C38" s="3" t="s">
        <v>146</v>
      </c>
      <c r="D38" s="3" t="s">
        <v>38</v>
      </c>
      <c r="E38" s="3" t="str">
        <f t="shared" si="1"/>
        <v>PRIVADO</v>
      </c>
      <c r="F38" s="3" t="s">
        <v>29</v>
      </c>
      <c r="G38" s="3" t="s">
        <v>147</v>
      </c>
      <c r="H38" s="3">
        <v>7600.0</v>
      </c>
      <c r="I38" s="3">
        <v>223.0</v>
      </c>
      <c r="J38" s="3" t="s">
        <v>148</v>
      </c>
      <c r="K38" s="5">
        <v>20427.0</v>
      </c>
      <c r="L38" s="3">
        <v>4765.0</v>
      </c>
      <c r="M38" s="6">
        <v>95300.0</v>
      </c>
      <c r="N38" s="6">
        <v>95300.0</v>
      </c>
      <c r="O38" s="6">
        <f t="shared" si="2"/>
        <v>1906000</v>
      </c>
      <c r="P38" s="6">
        <f t="shared" si="3"/>
        <v>1906000</v>
      </c>
      <c r="Q38" s="3">
        <v>6.0</v>
      </c>
    </row>
    <row r="39">
      <c r="A39" s="1" t="s">
        <v>36</v>
      </c>
      <c r="B39" s="1">
        <v>6.04613E7</v>
      </c>
      <c r="C39" s="1" t="s">
        <v>149</v>
      </c>
      <c r="D39" s="1" t="s">
        <v>19</v>
      </c>
      <c r="E39" s="1" t="str">
        <f t="shared" si="1"/>
        <v>ESTATAL</v>
      </c>
      <c r="F39" s="1" t="s">
        <v>20</v>
      </c>
      <c r="G39" s="1" t="s">
        <v>150</v>
      </c>
      <c r="H39" s="1">
        <v>7150.0</v>
      </c>
      <c r="I39" s="1">
        <v>2293.0</v>
      </c>
      <c r="J39" s="1" t="s">
        <v>151</v>
      </c>
      <c r="K39" s="8">
        <v>32781.0</v>
      </c>
      <c r="L39" s="1">
        <v>3653.0</v>
      </c>
      <c r="M39" s="2">
        <v>73060.0</v>
      </c>
      <c r="N39" s="2">
        <v>80366.0</v>
      </c>
      <c r="O39" s="2">
        <f t="shared" si="2"/>
        <v>1607320</v>
      </c>
      <c r="P39" s="2">
        <f t="shared" si="3"/>
        <v>1607320</v>
      </c>
      <c r="Q39" s="1">
        <v>10.0</v>
      </c>
    </row>
    <row r="40">
      <c r="A40" s="3" t="s">
        <v>45</v>
      </c>
      <c r="B40" s="3">
        <v>6.600443E8</v>
      </c>
      <c r="C40" s="3" t="s">
        <v>152</v>
      </c>
      <c r="D40" s="3" t="s">
        <v>19</v>
      </c>
      <c r="E40" s="3" t="str">
        <f t="shared" si="1"/>
        <v>ESTATAL</v>
      </c>
      <c r="F40" s="3" t="s">
        <v>20</v>
      </c>
      <c r="G40" s="3" t="s">
        <v>153</v>
      </c>
      <c r="H40" s="3" t="s">
        <v>154</v>
      </c>
      <c r="I40" s="4"/>
      <c r="J40" s="4"/>
      <c r="K40" s="5">
        <v>21295.0</v>
      </c>
      <c r="L40" s="3">
        <v>4678.0</v>
      </c>
      <c r="M40" s="6">
        <v>93560.0</v>
      </c>
      <c r="N40" s="6">
        <v>102916.0</v>
      </c>
      <c r="O40" s="6">
        <f t="shared" si="2"/>
        <v>2058320</v>
      </c>
      <c r="P40" s="6">
        <f t="shared" si="3"/>
        <v>2058320</v>
      </c>
      <c r="Q40" s="3">
        <v>3.0</v>
      </c>
    </row>
    <row r="41">
      <c r="A41" s="1" t="s">
        <v>155</v>
      </c>
      <c r="B41" s="1">
        <v>3.800657E8</v>
      </c>
      <c r="C41" s="1" t="s">
        <v>156</v>
      </c>
      <c r="D41" s="1" t="s">
        <v>19</v>
      </c>
      <c r="E41" s="1" t="str">
        <f t="shared" si="1"/>
        <v>ESTATAL</v>
      </c>
      <c r="F41" s="1" t="s">
        <v>20</v>
      </c>
      <c r="G41" s="1" t="s">
        <v>157</v>
      </c>
      <c r="H41" s="1" t="s">
        <v>158</v>
      </c>
      <c r="I41" s="9"/>
      <c r="J41" s="9"/>
      <c r="K41" s="7">
        <v>23740.0</v>
      </c>
      <c r="L41" s="1">
        <v>2143.0</v>
      </c>
      <c r="M41" s="2">
        <v>42860.0</v>
      </c>
      <c r="N41" s="2">
        <v>47146.0</v>
      </c>
      <c r="O41" s="2">
        <f t="shared" si="2"/>
        <v>942920</v>
      </c>
      <c r="P41" s="2">
        <f t="shared" si="3"/>
        <v>942920</v>
      </c>
      <c r="Q41" s="1">
        <v>9.0</v>
      </c>
    </row>
    <row r="42">
      <c r="A42" s="3" t="s">
        <v>41</v>
      </c>
      <c r="B42" s="3">
        <v>3.000864E8</v>
      </c>
      <c r="C42" s="3" t="s">
        <v>159</v>
      </c>
      <c r="D42" s="3" t="s">
        <v>19</v>
      </c>
      <c r="E42" s="3" t="str">
        <f t="shared" si="1"/>
        <v>ESTATAL</v>
      </c>
      <c r="F42" s="3" t="s">
        <v>20</v>
      </c>
      <c r="G42" s="3" t="s">
        <v>160</v>
      </c>
      <c r="H42" s="3" t="s">
        <v>161</v>
      </c>
      <c r="I42" s="3">
        <v>3447.0</v>
      </c>
      <c r="J42" s="3">
        <v>496053.0</v>
      </c>
      <c r="K42" s="5">
        <v>32189.0</v>
      </c>
      <c r="L42" s="3">
        <v>1523.0</v>
      </c>
      <c r="M42" s="6">
        <v>30460.0</v>
      </c>
      <c r="N42" s="6">
        <v>33506.0</v>
      </c>
      <c r="O42" s="6">
        <f t="shared" si="2"/>
        <v>670120</v>
      </c>
      <c r="P42" s="6">
        <f t="shared" si="3"/>
        <v>670120</v>
      </c>
      <c r="Q42" s="3">
        <v>5.0</v>
      </c>
    </row>
    <row r="43">
      <c r="A43" s="1" t="s">
        <v>60</v>
      </c>
      <c r="B43" s="1">
        <v>1.40072E8</v>
      </c>
      <c r="C43" s="1" t="s">
        <v>162</v>
      </c>
      <c r="D43" s="1" t="s">
        <v>19</v>
      </c>
      <c r="E43" s="1" t="str">
        <f t="shared" si="1"/>
        <v>ESTATAL</v>
      </c>
      <c r="F43" s="1" t="s">
        <v>29</v>
      </c>
      <c r="G43" s="1" t="s">
        <v>163</v>
      </c>
      <c r="H43" s="1">
        <v>8300.0</v>
      </c>
      <c r="I43" s="1">
        <v>299.0</v>
      </c>
      <c r="J43" s="1">
        <v>4478052.0</v>
      </c>
      <c r="K43" s="8">
        <v>19572.0</v>
      </c>
      <c r="L43" s="1">
        <v>4782.0</v>
      </c>
      <c r="M43" s="2">
        <v>95640.0</v>
      </c>
      <c r="N43" s="2">
        <v>95640.0</v>
      </c>
      <c r="O43" s="2">
        <f t="shared" si="2"/>
        <v>1912800</v>
      </c>
      <c r="P43" s="2">
        <f t="shared" si="3"/>
        <v>1912800</v>
      </c>
      <c r="Q43" s="1">
        <v>7.0</v>
      </c>
    </row>
    <row r="44">
      <c r="A44" s="3" t="s">
        <v>27</v>
      </c>
      <c r="B44" s="3">
        <v>8.202756E8</v>
      </c>
      <c r="C44" s="3" t="s">
        <v>164</v>
      </c>
      <c r="D44" s="3" t="s">
        <v>19</v>
      </c>
      <c r="E44" s="3" t="str">
        <f t="shared" si="1"/>
        <v>ESTATAL</v>
      </c>
      <c r="F44" s="3" t="s">
        <v>29</v>
      </c>
      <c r="G44" s="3" t="s">
        <v>165</v>
      </c>
      <c r="H44" s="3" t="s">
        <v>166</v>
      </c>
      <c r="I44" s="3">
        <v>3496.0</v>
      </c>
      <c r="J44" s="3">
        <v>423335.0</v>
      </c>
      <c r="K44" s="10">
        <v>31343.0</v>
      </c>
      <c r="L44" s="3">
        <v>4464.0</v>
      </c>
      <c r="M44" s="6">
        <v>89280.0</v>
      </c>
      <c r="N44" s="6">
        <v>89280.0</v>
      </c>
      <c r="O44" s="6">
        <f t="shared" si="2"/>
        <v>1785600</v>
      </c>
      <c r="P44" s="6">
        <f t="shared" si="3"/>
        <v>1785600</v>
      </c>
      <c r="Q44" s="3">
        <v>7.0</v>
      </c>
    </row>
    <row r="45">
      <c r="A45" s="1" t="s">
        <v>167</v>
      </c>
      <c r="B45" s="1">
        <v>4.20070202E8</v>
      </c>
      <c r="C45" s="1" t="s">
        <v>168</v>
      </c>
      <c r="D45" s="1" t="s">
        <v>19</v>
      </c>
      <c r="E45" s="1" t="str">
        <f t="shared" si="1"/>
        <v>ESTATAL</v>
      </c>
      <c r="F45" s="1" t="s">
        <v>20</v>
      </c>
      <c r="G45" s="1" t="s">
        <v>169</v>
      </c>
      <c r="H45" s="1" t="s">
        <v>170</v>
      </c>
      <c r="I45" s="1">
        <v>2954.0</v>
      </c>
      <c r="J45" s="1">
        <v>452642.0</v>
      </c>
      <c r="K45" s="7">
        <v>29507.0</v>
      </c>
      <c r="L45" s="1">
        <v>1685.0</v>
      </c>
      <c r="M45" s="2">
        <v>33700.0</v>
      </c>
      <c r="N45" s="2">
        <v>37070.0</v>
      </c>
      <c r="O45" s="2">
        <f t="shared" si="2"/>
        <v>741400</v>
      </c>
      <c r="P45" s="2">
        <f t="shared" si="3"/>
        <v>741400</v>
      </c>
      <c r="Q45" s="1">
        <v>5.0</v>
      </c>
    </row>
    <row r="46">
      <c r="A46" s="3" t="s">
        <v>49</v>
      </c>
      <c r="B46" s="3">
        <v>5.00097E8</v>
      </c>
      <c r="C46" s="3" t="s">
        <v>171</v>
      </c>
      <c r="D46" s="3" t="s">
        <v>19</v>
      </c>
      <c r="E46" s="3" t="str">
        <f t="shared" si="1"/>
        <v>ESTATAL</v>
      </c>
      <c r="F46" s="3" t="s">
        <v>29</v>
      </c>
      <c r="G46" s="3" t="s">
        <v>172</v>
      </c>
      <c r="H46" s="3" t="s">
        <v>173</v>
      </c>
      <c r="I46" s="3">
        <v>261.0</v>
      </c>
      <c r="J46" s="3">
        <v>5592608.0</v>
      </c>
      <c r="K46" s="5">
        <v>28263.0</v>
      </c>
      <c r="L46" s="3">
        <v>3274.0</v>
      </c>
      <c r="M46" s="6">
        <v>65480.0</v>
      </c>
      <c r="N46" s="6">
        <v>65480.0</v>
      </c>
      <c r="O46" s="6">
        <f t="shared" si="2"/>
        <v>1309600</v>
      </c>
      <c r="P46" s="6">
        <f t="shared" si="3"/>
        <v>1309600</v>
      </c>
      <c r="Q46" s="3">
        <v>3.0</v>
      </c>
    </row>
    <row r="47">
      <c r="A47" s="1" t="s">
        <v>36</v>
      </c>
      <c r="B47" s="1">
        <v>6.01292E7</v>
      </c>
      <c r="C47" s="1" t="s">
        <v>174</v>
      </c>
      <c r="D47" s="1" t="s">
        <v>19</v>
      </c>
      <c r="E47" s="1" t="str">
        <f t="shared" si="1"/>
        <v>ESTATAL</v>
      </c>
      <c r="F47" s="1" t="s">
        <v>29</v>
      </c>
      <c r="G47" s="1" t="s">
        <v>175</v>
      </c>
      <c r="H47" s="1">
        <v>1814.0</v>
      </c>
      <c r="I47" s="1">
        <v>2226.0</v>
      </c>
      <c r="J47" s="1" t="s">
        <v>176</v>
      </c>
      <c r="K47" s="7">
        <v>31410.0</v>
      </c>
      <c r="L47" s="1">
        <v>3763.0</v>
      </c>
      <c r="M47" s="2">
        <v>75260.0</v>
      </c>
      <c r="N47" s="2">
        <v>75260.0</v>
      </c>
      <c r="O47" s="2">
        <f t="shared" si="2"/>
        <v>1505200</v>
      </c>
      <c r="P47" s="2">
        <f t="shared" si="3"/>
        <v>1505200</v>
      </c>
      <c r="Q47" s="1">
        <v>7.0</v>
      </c>
    </row>
    <row r="48">
      <c r="A48" s="3" t="s">
        <v>32</v>
      </c>
      <c r="B48" s="3">
        <v>9.002204E8</v>
      </c>
      <c r="C48" s="3" t="s">
        <v>177</v>
      </c>
      <c r="D48" s="3" t="s">
        <v>38</v>
      </c>
      <c r="E48" s="3" t="str">
        <f t="shared" si="1"/>
        <v>PRIVADO</v>
      </c>
      <c r="F48" s="3" t="s">
        <v>29</v>
      </c>
      <c r="G48" s="3" t="s">
        <v>178</v>
      </c>
      <c r="H48" s="4"/>
      <c r="I48" s="3">
        <v>0.0</v>
      </c>
      <c r="J48" s="3">
        <v>4234585.0</v>
      </c>
      <c r="K48" s="5">
        <v>24377.0</v>
      </c>
      <c r="L48" s="3">
        <v>3892.0</v>
      </c>
      <c r="M48" s="6">
        <v>77840.0</v>
      </c>
      <c r="N48" s="6">
        <v>77840.0</v>
      </c>
      <c r="O48" s="6">
        <f t="shared" si="2"/>
        <v>1556800</v>
      </c>
      <c r="P48" s="6">
        <f t="shared" si="3"/>
        <v>1556800</v>
      </c>
      <c r="Q48" s="3">
        <v>3.0</v>
      </c>
    </row>
    <row r="49">
      <c r="A49" s="1" t="s">
        <v>179</v>
      </c>
      <c r="B49" s="1">
        <v>1.800163E8</v>
      </c>
      <c r="C49" s="1" t="s">
        <v>180</v>
      </c>
      <c r="D49" s="1" t="s">
        <v>19</v>
      </c>
      <c r="E49" s="1" t="str">
        <f t="shared" si="1"/>
        <v>ESTATAL</v>
      </c>
      <c r="F49" s="1" t="s">
        <v>20</v>
      </c>
      <c r="G49" s="1" t="s">
        <v>181</v>
      </c>
      <c r="H49" s="1" t="s">
        <v>182</v>
      </c>
      <c r="I49" s="1">
        <v>0.0</v>
      </c>
      <c r="J49" s="1">
        <v>0.0</v>
      </c>
      <c r="K49" s="8">
        <v>18933.0</v>
      </c>
      <c r="L49" s="1">
        <v>4860.0</v>
      </c>
      <c r="M49" s="2">
        <v>97200.0</v>
      </c>
      <c r="N49" s="2">
        <v>106920.0</v>
      </c>
      <c r="O49" s="2">
        <f t="shared" si="2"/>
        <v>2138400</v>
      </c>
      <c r="P49" s="2">
        <f t="shared" si="3"/>
        <v>2138400</v>
      </c>
      <c r="Q49" s="1">
        <v>9.0</v>
      </c>
    </row>
    <row r="50">
      <c r="A50" s="3" t="s">
        <v>17</v>
      </c>
      <c r="B50" s="3">
        <v>8.60094E8</v>
      </c>
      <c r="C50" s="3" t="s">
        <v>183</v>
      </c>
      <c r="D50" s="3" t="s">
        <v>19</v>
      </c>
      <c r="E50" s="3" t="str">
        <f t="shared" si="1"/>
        <v>ESTATAL</v>
      </c>
      <c r="F50" s="3" t="s">
        <v>29</v>
      </c>
      <c r="G50" s="3" t="s">
        <v>184</v>
      </c>
      <c r="H50" s="3" t="s">
        <v>22</v>
      </c>
      <c r="I50" s="4"/>
      <c r="J50" s="4"/>
      <c r="K50" s="5">
        <v>26128.0</v>
      </c>
      <c r="L50" s="3">
        <v>2927.0</v>
      </c>
      <c r="M50" s="6">
        <v>58540.0</v>
      </c>
      <c r="N50" s="6">
        <v>58540.0</v>
      </c>
      <c r="O50" s="6">
        <f t="shared" si="2"/>
        <v>1170800</v>
      </c>
      <c r="P50" s="6">
        <f t="shared" si="3"/>
        <v>1170800</v>
      </c>
      <c r="Q50" s="3">
        <v>10.0</v>
      </c>
    </row>
    <row r="51">
      <c r="A51" s="1" t="s">
        <v>76</v>
      </c>
      <c r="B51" s="1">
        <v>7.000722E8</v>
      </c>
      <c r="C51" s="1" t="s">
        <v>185</v>
      </c>
      <c r="D51" s="1" t="s">
        <v>19</v>
      </c>
      <c r="E51" s="1" t="str">
        <f t="shared" si="1"/>
        <v>ESTATAL</v>
      </c>
      <c r="F51" s="1" t="s">
        <v>29</v>
      </c>
      <c r="G51" s="1" t="s">
        <v>186</v>
      </c>
      <c r="H51" s="1" t="s">
        <v>187</v>
      </c>
      <c r="I51" s="1">
        <v>264.0</v>
      </c>
      <c r="J51" s="1">
        <v>4307667.0</v>
      </c>
      <c r="K51" s="7">
        <v>31770.0</v>
      </c>
      <c r="L51" s="1">
        <v>3178.0</v>
      </c>
      <c r="M51" s="2">
        <v>63560.0</v>
      </c>
      <c r="N51" s="2">
        <v>63560.0</v>
      </c>
      <c r="O51" s="2">
        <f t="shared" si="2"/>
        <v>1271200</v>
      </c>
      <c r="P51" s="2">
        <f t="shared" si="3"/>
        <v>1271200</v>
      </c>
      <c r="Q51" s="1">
        <v>5.0</v>
      </c>
    </row>
    <row r="52">
      <c r="A52" s="3" t="s">
        <v>167</v>
      </c>
      <c r="B52" s="3">
        <v>4.2002E8</v>
      </c>
      <c r="C52" s="3" t="s">
        <v>188</v>
      </c>
      <c r="D52" s="3" t="s">
        <v>38</v>
      </c>
      <c r="E52" s="3" t="str">
        <f t="shared" si="1"/>
        <v>PRIVADO</v>
      </c>
      <c r="F52" s="3" t="s">
        <v>29</v>
      </c>
      <c r="G52" s="3" t="s">
        <v>189</v>
      </c>
      <c r="H52" s="3" t="s">
        <v>190</v>
      </c>
      <c r="I52" s="3">
        <v>2954.0</v>
      </c>
      <c r="J52" s="3">
        <v>491124.0</v>
      </c>
      <c r="K52" s="5">
        <v>32007.0</v>
      </c>
      <c r="L52" s="3">
        <v>3331.0</v>
      </c>
      <c r="M52" s="6">
        <v>66620.0</v>
      </c>
      <c r="N52" s="6">
        <v>66620.0</v>
      </c>
      <c r="O52" s="6">
        <f t="shared" si="2"/>
        <v>1332400</v>
      </c>
      <c r="P52" s="6">
        <f t="shared" si="3"/>
        <v>1332400</v>
      </c>
      <c r="Q52" s="3">
        <v>9.0</v>
      </c>
    </row>
    <row r="53">
      <c r="A53" s="1" t="s">
        <v>32</v>
      </c>
      <c r="B53" s="1">
        <v>9.001774E8</v>
      </c>
      <c r="C53" s="1" t="s">
        <v>191</v>
      </c>
      <c r="D53" s="1" t="s">
        <v>19</v>
      </c>
      <c r="E53" s="1" t="str">
        <f t="shared" si="1"/>
        <v>ESTATAL</v>
      </c>
      <c r="F53" s="1" t="s">
        <v>29</v>
      </c>
      <c r="G53" s="1" t="s">
        <v>192</v>
      </c>
      <c r="H53" s="1" t="s">
        <v>193</v>
      </c>
      <c r="I53" s="1">
        <v>381.0</v>
      </c>
      <c r="J53" s="1">
        <v>4333455.0</v>
      </c>
      <c r="K53" s="8">
        <v>34338.0</v>
      </c>
      <c r="L53" s="1">
        <v>3557.0</v>
      </c>
      <c r="M53" s="2">
        <v>71140.0</v>
      </c>
      <c r="N53" s="2">
        <v>71140.0</v>
      </c>
      <c r="O53" s="2">
        <f t="shared" si="2"/>
        <v>1422800</v>
      </c>
      <c r="P53" s="2">
        <f t="shared" si="3"/>
        <v>1422800</v>
      </c>
      <c r="Q53" s="1">
        <v>6.0</v>
      </c>
    </row>
    <row r="54">
      <c r="A54" s="3" t="s">
        <v>27</v>
      </c>
      <c r="B54" s="3">
        <v>1.40072E8</v>
      </c>
      <c r="C54" s="3" t="s">
        <v>194</v>
      </c>
      <c r="D54" s="3" t="s">
        <v>19</v>
      </c>
      <c r="E54" s="3" t="str">
        <f t="shared" si="1"/>
        <v>ESTATAL</v>
      </c>
      <c r="F54" s="3" t="s">
        <v>29</v>
      </c>
      <c r="G54" s="3" t="s">
        <v>195</v>
      </c>
      <c r="H54" s="3" t="s">
        <v>196</v>
      </c>
      <c r="I54" s="3">
        <v>3471.0</v>
      </c>
      <c r="J54" s="3">
        <v>422131.0</v>
      </c>
      <c r="K54" s="5">
        <v>24374.0</v>
      </c>
      <c r="L54" s="3">
        <v>4447.0</v>
      </c>
      <c r="M54" s="6">
        <v>88940.0</v>
      </c>
      <c r="N54" s="6">
        <v>88940.0</v>
      </c>
      <c r="O54" s="6">
        <f t="shared" si="2"/>
        <v>1778800</v>
      </c>
      <c r="P54" s="6">
        <f t="shared" si="3"/>
        <v>1778800</v>
      </c>
      <c r="Q54" s="3">
        <v>8.0</v>
      </c>
    </row>
    <row r="55">
      <c r="A55" s="1" t="s">
        <v>32</v>
      </c>
      <c r="B55" s="1">
        <v>9.00177657E8</v>
      </c>
      <c r="C55" s="1" t="s">
        <v>197</v>
      </c>
      <c r="D55" s="1" t="s">
        <v>19</v>
      </c>
      <c r="E55" s="1" t="str">
        <f t="shared" si="1"/>
        <v>ESTATAL</v>
      </c>
      <c r="F55" s="1" t="s">
        <v>29</v>
      </c>
      <c r="G55" s="1" t="s">
        <v>198</v>
      </c>
      <c r="H55" s="1" t="s">
        <v>199</v>
      </c>
      <c r="I55" s="1">
        <v>3865.0</v>
      </c>
      <c r="J55" s="1">
        <v>1.567445E7</v>
      </c>
      <c r="K55" s="8">
        <v>30582.0</v>
      </c>
      <c r="L55" s="1">
        <v>2770.0</v>
      </c>
      <c r="M55" s="2">
        <v>55400.0</v>
      </c>
      <c r="N55" s="2">
        <v>55400.0</v>
      </c>
      <c r="O55" s="2">
        <f t="shared" si="2"/>
        <v>1108000</v>
      </c>
      <c r="P55" s="2">
        <f t="shared" si="3"/>
        <v>1108000</v>
      </c>
      <c r="Q55" s="1">
        <v>3.0</v>
      </c>
    </row>
    <row r="56">
      <c r="A56" s="3" t="s">
        <v>17</v>
      </c>
      <c r="B56" s="3">
        <v>8.600666E8</v>
      </c>
      <c r="C56" s="3" t="s">
        <v>200</v>
      </c>
      <c r="D56" s="3" t="s">
        <v>19</v>
      </c>
      <c r="E56" s="3" t="str">
        <f t="shared" si="1"/>
        <v>ESTATAL</v>
      </c>
      <c r="F56" s="3" t="s">
        <v>20</v>
      </c>
      <c r="G56" s="3" t="s">
        <v>201</v>
      </c>
      <c r="H56" s="3" t="s">
        <v>202</v>
      </c>
      <c r="I56" s="4"/>
      <c r="J56" s="4"/>
      <c r="K56" s="10">
        <v>34620.0</v>
      </c>
      <c r="L56" s="3">
        <v>1837.0</v>
      </c>
      <c r="M56" s="6">
        <v>36740.0</v>
      </c>
      <c r="N56" s="6">
        <v>40414.0</v>
      </c>
      <c r="O56" s="6">
        <f t="shared" si="2"/>
        <v>808280</v>
      </c>
      <c r="P56" s="6">
        <f t="shared" si="3"/>
        <v>808280</v>
      </c>
      <c r="Q56" s="3">
        <v>5.0</v>
      </c>
    </row>
    <row r="57">
      <c r="A57" s="1" t="s">
        <v>116</v>
      </c>
      <c r="B57" s="1">
        <v>5.400125E8</v>
      </c>
      <c r="C57" s="1" t="s">
        <v>203</v>
      </c>
      <c r="D57" s="1" t="s">
        <v>19</v>
      </c>
      <c r="E57" s="1" t="str">
        <f t="shared" si="1"/>
        <v>ESTATAL</v>
      </c>
      <c r="F57" s="1" t="s">
        <v>29</v>
      </c>
      <c r="G57" s="1" t="s">
        <v>204</v>
      </c>
      <c r="H57" s="1" t="s">
        <v>205</v>
      </c>
      <c r="I57" s="1">
        <v>3751.0</v>
      </c>
      <c r="J57" s="1">
        <v>422012.0</v>
      </c>
      <c r="K57" s="8">
        <v>23871.0</v>
      </c>
      <c r="L57" s="1">
        <v>1677.0</v>
      </c>
      <c r="M57" s="2">
        <v>33540.0</v>
      </c>
      <c r="N57" s="2">
        <v>33540.0</v>
      </c>
      <c r="O57" s="2">
        <f t="shared" si="2"/>
        <v>670800</v>
      </c>
      <c r="P57" s="2">
        <f t="shared" si="3"/>
        <v>670800</v>
      </c>
      <c r="Q57" s="1">
        <v>3.0</v>
      </c>
    </row>
    <row r="58">
      <c r="A58" s="3" t="s">
        <v>116</v>
      </c>
      <c r="B58" s="3">
        <v>5.40183713E8</v>
      </c>
      <c r="C58" s="3" t="s">
        <v>206</v>
      </c>
      <c r="D58" s="3" t="s">
        <v>19</v>
      </c>
      <c r="E58" s="3" t="str">
        <f t="shared" si="1"/>
        <v>ESTATAL</v>
      </c>
      <c r="F58" s="3" t="s">
        <v>29</v>
      </c>
      <c r="G58" s="3" t="s">
        <v>207</v>
      </c>
      <c r="H58" s="3">
        <v>3352.0</v>
      </c>
      <c r="I58" s="3">
        <v>3751.0</v>
      </c>
      <c r="J58" s="3">
        <v>1.560054E7</v>
      </c>
      <c r="K58" s="5">
        <v>21230.0</v>
      </c>
      <c r="L58" s="3">
        <v>2628.0</v>
      </c>
      <c r="M58" s="6">
        <v>52560.0</v>
      </c>
      <c r="N58" s="6">
        <v>52560.0</v>
      </c>
      <c r="O58" s="6">
        <f t="shared" si="2"/>
        <v>1051200</v>
      </c>
      <c r="P58" s="6">
        <f t="shared" si="3"/>
        <v>1051200</v>
      </c>
      <c r="Q58" s="3">
        <v>7.0</v>
      </c>
    </row>
    <row r="59">
      <c r="A59" s="1" t="s">
        <v>116</v>
      </c>
      <c r="B59" s="1">
        <v>5.401101E8</v>
      </c>
      <c r="C59" s="1" t="s">
        <v>208</v>
      </c>
      <c r="D59" s="1" t="s">
        <v>38</v>
      </c>
      <c r="E59" s="1" t="str">
        <f t="shared" si="1"/>
        <v>PRIVADO</v>
      </c>
      <c r="F59" s="1" t="s">
        <v>29</v>
      </c>
      <c r="G59" s="1" t="s">
        <v>209</v>
      </c>
      <c r="H59" s="1" t="s">
        <v>210</v>
      </c>
      <c r="I59" s="1">
        <v>3755.0</v>
      </c>
      <c r="J59" s="1">
        <v>401789.0</v>
      </c>
      <c r="K59" s="8">
        <v>32448.0</v>
      </c>
      <c r="L59" s="1">
        <v>2229.0</v>
      </c>
      <c r="M59" s="2">
        <v>44580.0</v>
      </c>
      <c r="N59" s="2">
        <v>44580.0</v>
      </c>
      <c r="O59" s="2">
        <f t="shared" si="2"/>
        <v>891600</v>
      </c>
      <c r="P59" s="2">
        <f t="shared" si="3"/>
        <v>891600</v>
      </c>
      <c r="Q59" s="1">
        <v>5.0</v>
      </c>
    </row>
    <row r="60">
      <c r="A60" s="3" t="s">
        <v>17</v>
      </c>
      <c r="B60" s="3">
        <v>8.600033E8</v>
      </c>
      <c r="C60" s="3" t="s">
        <v>211</v>
      </c>
      <c r="D60" s="3" t="s">
        <v>19</v>
      </c>
      <c r="E60" s="3" t="str">
        <f t="shared" si="1"/>
        <v>ESTATAL</v>
      </c>
      <c r="F60" s="3" t="s">
        <v>29</v>
      </c>
      <c r="G60" s="3" t="s">
        <v>212</v>
      </c>
      <c r="H60" s="3" t="s">
        <v>213</v>
      </c>
      <c r="I60" s="4"/>
      <c r="J60" s="4"/>
      <c r="K60" s="5">
        <v>22055.0</v>
      </c>
      <c r="L60" s="3">
        <v>4666.0</v>
      </c>
      <c r="M60" s="6">
        <v>93320.0</v>
      </c>
      <c r="N60" s="6">
        <v>93320.0</v>
      </c>
      <c r="O60" s="6">
        <f t="shared" si="2"/>
        <v>1866400</v>
      </c>
      <c r="P60" s="6">
        <f t="shared" si="3"/>
        <v>1866400</v>
      </c>
      <c r="Q60" s="3">
        <v>3.0</v>
      </c>
    </row>
    <row r="61">
      <c r="A61" s="1" t="s">
        <v>36</v>
      </c>
      <c r="B61" s="1">
        <v>6.00462E7</v>
      </c>
      <c r="C61" s="1" t="s">
        <v>214</v>
      </c>
      <c r="D61" s="1" t="s">
        <v>38</v>
      </c>
      <c r="E61" s="1" t="str">
        <f t="shared" si="1"/>
        <v>PRIVADO</v>
      </c>
      <c r="F61" s="1" t="s">
        <v>29</v>
      </c>
      <c r="G61" s="1" t="s">
        <v>215</v>
      </c>
      <c r="H61" s="1">
        <v>1706.0</v>
      </c>
      <c r="I61" s="1">
        <v>11.0</v>
      </c>
      <c r="J61" s="1" t="s">
        <v>216</v>
      </c>
      <c r="K61" s="8">
        <v>33733.0</v>
      </c>
      <c r="L61" s="1">
        <v>4039.0</v>
      </c>
      <c r="M61" s="2">
        <v>80780.0</v>
      </c>
      <c r="N61" s="2">
        <v>80780.0</v>
      </c>
      <c r="O61" s="2">
        <f t="shared" si="2"/>
        <v>1615600</v>
      </c>
      <c r="P61" s="2">
        <f t="shared" si="3"/>
        <v>1615600</v>
      </c>
      <c r="Q61" s="1">
        <v>6.0</v>
      </c>
    </row>
    <row r="62">
      <c r="A62" s="3" t="s">
        <v>217</v>
      </c>
      <c r="B62" s="3">
        <v>4.600149E8</v>
      </c>
      <c r="C62" s="3" t="s">
        <v>218</v>
      </c>
      <c r="D62" s="3" t="s">
        <v>19</v>
      </c>
      <c r="E62" s="3" t="str">
        <f t="shared" si="1"/>
        <v>ESTATAL</v>
      </c>
      <c r="F62" s="3" t="s">
        <v>20</v>
      </c>
      <c r="G62" s="3" t="s">
        <v>219</v>
      </c>
      <c r="H62" s="3" t="s">
        <v>220</v>
      </c>
      <c r="I62" s="4"/>
      <c r="J62" s="4"/>
      <c r="K62" s="5">
        <v>31521.0</v>
      </c>
      <c r="L62" s="3">
        <v>4000.0</v>
      </c>
      <c r="M62" s="6">
        <v>80000.0</v>
      </c>
      <c r="N62" s="6">
        <v>88000.0</v>
      </c>
      <c r="O62" s="6">
        <f t="shared" si="2"/>
        <v>1760000</v>
      </c>
      <c r="P62" s="6">
        <f t="shared" si="3"/>
        <v>1760000</v>
      </c>
      <c r="Q62" s="3">
        <v>10.0</v>
      </c>
    </row>
    <row r="63">
      <c r="A63" s="1" t="s">
        <v>32</v>
      </c>
      <c r="B63" s="1">
        <v>9.001795E8</v>
      </c>
      <c r="C63" s="1" t="s">
        <v>221</v>
      </c>
      <c r="D63" s="1" t="s">
        <v>38</v>
      </c>
      <c r="E63" s="1" t="str">
        <f t="shared" si="1"/>
        <v>PRIVADO</v>
      </c>
      <c r="F63" s="1" t="s">
        <v>29</v>
      </c>
      <c r="G63" s="1" t="s">
        <v>222</v>
      </c>
      <c r="H63" s="1" t="s">
        <v>193</v>
      </c>
      <c r="I63" s="9"/>
      <c r="J63" s="1">
        <v>4291838.0</v>
      </c>
      <c r="K63" s="8">
        <v>24709.0</v>
      </c>
      <c r="L63" s="1">
        <v>2015.0</v>
      </c>
      <c r="M63" s="2">
        <v>40300.0</v>
      </c>
      <c r="N63" s="2">
        <v>40300.0</v>
      </c>
      <c r="O63" s="2">
        <f t="shared" si="2"/>
        <v>806000</v>
      </c>
      <c r="P63" s="2">
        <f t="shared" si="3"/>
        <v>806000</v>
      </c>
      <c r="Q63" s="1">
        <v>3.0</v>
      </c>
    </row>
    <row r="64">
      <c r="A64" s="3" t="s">
        <v>167</v>
      </c>
      <c r="B64" s="3">
        <v>1.40072E8</v>
      </c>
      <c r="C64" s="3" t="s">
        <v>223</v>
      </c>
      <c r="D64" s="3" t="s">
        <v>38</v>
      </c>
      <c r="E64" s="3" t="str">
        <f t="shared" si="1"/>
        <v>PRIVADO</v>
      </c>
      <c r="F64" s="3" t="s">
        <v>29</v>
      </c>
      <c r="G64" s="3" t="s">
        <v>224</v>
      </c>
      <c r="H64" s="3" t="s">
        <v>225</v>
      </c>
      <c r="I64" s="3">
        <v>2302.0</v>
      </c>
      <c r="J64" s="3">
        <v>1.5300946E7</v>
      </c>
      <c r="K64" s="10">
        <v>34656.0</v>
      </c>
      <c r="L64" s="3">
        <v>3184.0</v>
      </c>
      <c r="M64" s="6">
        <v>63680.0</v>
      </c>
      <c r="N64" s="6">
        <v>63680.0</v>
      </c>
      <c r="O64" s="6">
        <f t="shared" si="2"/>
        <v>1273600</v>
      </c>
      <c r="P64" s="6">
        <f t="shared" si="3"/>
        <v>1273600</v>
      </c>
      <c r="Q64" s="3">
        <v>8.0</v>
      </c>
    </row>
    <row r="65">
      <c r="A65" s="1" t="s">
        <v>27</v>
      </c>
      <c r="B65" s="1">
        <v>8.20321201E8</v>
      </c>
      <c r="C65" s="1" t="s">
        <v>226</v>
      </c>
      <c r="D65" s="1" t="s">
        <v>19</v>
      </c>
      <c r="E65" s="1" t="str">
        <f t="shared" si="1"/>
        <v>ESTATAL</v>
      </c>
      <c r="F65" s="1" t="s">
        <v>29</v>
      </c>
      <c r="G65" s="1" t="s">
        <v>227</v>
      </c>
      <c r="H65" s="1" t="s">
        <v>228</v>
      </c>
      <c r="I65" s="1">
        <v>3491.0</v>
      </c>
      <c r="J65" s="1">
        <v>473881.0</v>
      </c>
      <c r="K65" s="8">
        <v>19119.0</v>
      </c>
      <c r="L65" s="1">
        <v>2268.0</v>
      </c>
      <c r="M65" s="2">
        <v>45360.0</v>
      </c>
      <c r="N65" s="2">
        <v>45360.0</v>
      </c>
      <c r="O65" s="2">
        <f t="shared" si="2"/>
        <v>907200</v>
      </c>
      <c r="P65" s="2">
        <f t="shared" si="3"/>
        <v>907200</v>
      </c>
      <c r="Q65" s="1">
        <v>3.0</v>
      </c>
    </row>
    <row r="66">
      <c r="A66" s="3" t="s">
        <v>17</v>
      </c>
      <c r="B66" s="3">
        <v>8.601296E8</v>
      </c>
      <c r="C66" s="3" t="s">
        <v>229</v>
      </c>
      <c r="D66" s="3" t="s">
        <v>19</v>
      </c>
      <c r="E66" s="3" t="str">
        <f t="shared" si="1"/>
        <v>ESTATAL</v>
      </c>
      <c r="F66" s="3" t="s">
        <v>29</v>
      </c>
      <c r="G66" s="3" t="s">
        <v>230</v>
      </c>
      <c r="H66" s="3" t="s">
        <v>22</v>
      </c>
      <c r="I66" s="3">
        <v>385.0</v>
      </c>
      <c r="J66" s="3">
        <v>4949229.0</v>
      </c>
      <c r="K66" s="5">
        <v>29495.0</v>
      </c>
      <c r="L66" s="3">
        <v>1837.0</v>
      </c>
      <c r="M66" s="6">
        <v>36740.0</v>
      </c>
      <c r="N66" s="6">
        <v>36740.0</v>
      </c>
      <c r="O66" s="6">
        <f t="shared" si="2"/>
        <v>734800</v>
      </c>
      <c r="P66" s="6">
        <f t="shared" si="3"/>
        <v>734800</v>
      </c>
      <c r="Q66" s="3">
        <v>10.0</v>
      </c>
    </row>
    <row r="67">
      <c r="A67" s="1" t="s">
        <v>217</v>
      </c>
      <c r="B67" s="1">
        <v>4.600314E8</v>
      </c>
      <c r="C67" s="1" t="s">
        <v>231</v>
      </c>
      <c r="D67" s="1" t="s">
        <v>19</v>
      </c>
      <c r="E67" s="1" t="str">
        <f t="shared" si="1"/>
        <v>ESTATAL</v>
      </c>
      <c r="F67" s="1" t="s">
        <v>20</v>
      </c>
      <c r="G67" s="1" t="s">
        <v>232</v>
      </c>
      <c r="H67" s="1" t="s">
        <v>233</v>
      </c>
      <c r="I67" s="9"/>
      <c r="J67" s="9"/>
      <c r="K67" s="8">
        <v>18846.0</v>
      </c>
      <c r="L67" s="1">
        <v>3165.0</v>
      </c>
      <c r="M67" s="2">
        <v>63300.0</v>
      </c>
      <c r="N67" s="2">
        <v>69630.0</v>
      </c>
      <c r="O67" s="2">
        <f t="shared" si="2"/>
        <v>1392600</v>
      </c>
      <c r="P67" s="2">
        <f t="shared" si="3"/>
        <v>1392600</v>
      </c>
      <c r="Q67" s="1">
        <v>7.0</v>
      </c>
    </row>
    <row r="68">
      <c r="A68" s="3" t="s">
        <v>76</v>
      </c>
      <c r="B68" s="3">
        <v>7.000637E8</v>
      </c>
      <c r="C68" s="3" t="s">
        <v>234</v>
      </c>
      <c r="D68" s="3" t="s">
        <v>19</v>
      </c>
      <c r="E68" s="3" t="str">
        <f t="shared" si="1"/>
        <v>ESTATAL</v>
      </c>
      <c r="F68" s="3" t="s">
        <v>29</v>
      </c>
      <c r="G68" s="3" t="s">
        <v>235</v>
      </c>
      <c r="H68" s="3" t="s">
        <v>236</v>
      </c>
      <c r="I68" s="4"/>
      <c r="J68" s="4"/>
      <c r="K68" s="5">
        <v>28397.0</v>
      </c>
      <c r="L68" s="3">
        <v>4461.0</v>
      </c>
      <c r="M68" s="6">
        <v>89220.0</v>
      </c>
      <c r="N68" s="6">
        <v>89220.0</v>
      </c>
      <c r="O68" s="6">
        <f t="shared" si="2"/>
        <v>1784400</v>
      </c>
      <c r="P68" s="6">
        <f t="shared" si="3"/>
        <v>1784400</v>
      </c>
      <c r="Q68" s="3">
        <v>5.0</v>
      </c>
    </row>
    <row r="69">
      <c r="A69" s="1" t="s">
        <v>49</v>
      </c>
      <c r="B69" s="1">
        <v>5.001948E8</v>
      </c>
      <c r="C69" s="1" t="s">
        <v>237</v>
      </c>
      <c r="D69" s="1" t="s">
        <v>19</v>
      </c>
      <c r="E69" s="1" t="str">
        <f t="shared" si="1"/>
        <v>ESTATAL</v>
      </c>
      <c r="F69" s="1" t="s">
        <v>29</v>
      </c>
      <c r="G69" s="1" t="s">
        <v>238</v>
      </c>
      <c r="H69" s="1" t="s">
        <v>239</v>
      </c>
      <c r="I69" s="9"/>
      <c r="J69" s="1">
        <v>4910991.0</v>
      </c>
      <c r="K69" s="8">
        <v>34364.0</v>
      </c>
      <c r="L69" s="1">
        <v>2755.0</v>
      </c>
      <c r="M69" s="2">
        <v>55100.0</v>
      </c>
      <c r="N69" s="2">
        <v>55100.0</v>
      </c>
      <c r="O69" s="2">
        <f t="shared" si="2"/>
        <v>1102000</v>
      </c>
      <c r="P69" s="2">
        <f t="shared" si="3"/>
        <v>1102000</v>
      </c>
      <c r="Q69" s="1">
        <v>3.0</v>
      </c>
    </row>
    <row r="70">
      <c r="A70" s="3" t="s">
        <v>116</v>
      </c>
      <c r="B70" s="3">
        <v>5.401352E8</v>
      </c>
      <c r="C70" s="3" t="s">
        <v>240</v>
      </c>
      <c r="D70" s="3" t="s">
        <v>19</v>
      </c>
      <c r="E70" s="3" t="str">
        <f t="shared" si="1"/>
        <v>ESTATAL</v>
      </c>
      <c r="F70" s="3" t="s">
        <v>20</v>
      </c>
      <c r="G70" s="3" t="s">
        <v>241</v>
      </c>
      <c r="H70" s="3" t="s">
        <v>242</v>
      </c>
      <c r="I70" s="3">
        <v>3757.0</v>
      </c>
      <c r="J70" s="3">
        <v>1.5522619E7</v>
      </c>
      <c r="K70" s="5">
        <v>25966.0</v>
      </c>
      <c r="L70" s="3">
        <v>2936.0</v>
      </c>
      <c r="M70" s="6">
        <v>58720.0</v>
      </c>
      <c r="N70" s="6">
        <v>64592.0</v>
      </c>
      <c r="O70" s="6">
        <f t="shared" si="2"/>
        <v>1291840</v>
      </c>
      <c r="P70" s="6">
        <f t="shared" si="3"/>
        <v>1291840</v>
      </c>
      <c r="Q70" s="3">
        <v>10.0</v>
      </c>
    </row>
    <row r="71">
      <c r="A71" s="1" t="s">
        <v>45</v>
      </c>
      <c r="B71" s="1">
        <v>6.60017E8</v>
      </c>
      <c r="C71" s="1" t="s">
        <v>243</v>
      </c>
      <c r="D71" s="1" t="s">
        <v>19</v>
      </c>
      <c r="E71" s="1" t="str">
        <f t="shared" si="1"/>
        <v>ESTATAL</v>
      </c>
      <c r="F71" s="1" t="s">
        <v>20</v>
      </c>
      <c r="G71" s="1" t="s">
        <v>244</v>
      </c>
      <c r="H71" s="1" t="s">
        <v>245</v>
      </c>
      <c r="I71" s="9"/>
      <c r="J71" s="9"/>
      <c r="K71" s="8">
        <v>27397.0</v>
      </c>
      <c r="L71" s="1">
        <v>2835.0</v>
      </c>
      <c r="M71" s="2">
        <v>56700.0</v>
      </c>
      <c r="N71" s="2">
        <v>62370.0</v>
      </c>
      <c r="O71" s="2">
        <f t="shared" si="2"/>
        <v>1247400</v>
      </c>
      <c r="P71" s="2">
        <f t="shared" si="3"/>
        <v>1247400</v>
      </c>
      <c r="Q71" s="1">
        <v>9.0</v>
      </c>
    </row>
    <row r="72">
      <c r="A72" s="3" t="s">
        <v>17</v>
      </c>
      <c r="B72" s="3">
        <v>8.602085E8</v>
      </c>
      <c r="C72" s="3" t="s">
        <v>246</v>
      </c>
      <c r="D72" s="3" t="s">
        <v>19</v>
      </c>
      <c r="E72" s="3" t="str">
        <f t="shared" si="1"/>
        <v>ESTATAL</v>
      </c>
      <c r="F72" s="3" t="s">
        <v>29</v>
      </c>
      <c r="G72" s="3" t="s">
        <v>247</v>
      </c>
      <c r="H72" s="3">
        <v>4338.0</v>
      </c>
      <c r="I72" s="3">
        <v>385.0</v>
      </c>
      <c r="J72" s="3">
        <v>4921505.0</v>
      </c>
      <c r="K72" s="10">
        <v>20373.0</v>
      </c>
      <c r="L72" s="3">
        <v>4557.0</v>
      </c>
      <c r="M72" s="6">
        <v>91140.0</v>
      </c>
      <c r="N72" s="6">
        <v>91140.0</v>
      </c>
      <c r="O72" s="6">
        <f t="shared" si="2"/>
        <v>1822800</v>
      </c>
      <c r="P72" s="6">
        <f t="shared" si="3"/>
        <v>1822800</v>
      </c>
      <c r="Q72" s="3">
        <v>5.0</v>
      </c>
    </row>
    <row r="73">
      <c r="A73" s="1" t="s">
        <v>36</v>
      </c>
      <c r="B73" s="1">
        <v>6.04017E7</v>
      </c>
      <c r="C73" s="1" t="s">
        <v>248</v>
      </c>
      <c r="D73" s="1" t="s">
        <v>19</v>
      </c>
      <c r="E73" s="1" t="str">
        <f t="shared" si="1"/>
        <v>ESTATAL</v>
      </c>
      <c r="F73" s="1" t="s">
        <v>29</v>
      </c>
      <c r="G73" s="1" t="s">
        <v>249</v>
      </c>
      <c r="H73" s="1">
        <v>1667.0</v>
      </c>
      <c r="I73" s="1">
        <v>2322.0</v>
      </c>
      <c r="J73" s="1" t="s">
        <v>250</v>
      </c>
      <c r="K73" s="8">
        <v>24539.0</v>
      </c>
      <c r="L73" s="1">
        <v>2589.0</v>
      </c>
      <c r="M73" s="2">
        <v>51780.0</v>
      </c>
      <c r="N73" s="2">
        <v>51780.0</v>
      </c>
      <c r="O73" s="2">
        <f t="shared" si="2"/>
        <v>1035600</v>
      </c>
      <c r="P73" s="2">
        <f t="shared" si="3"/>
        <v>1035600</v>
      </c>
      <c r="Q73" s="1">
        <v>7.0</v>
      </c>
    </row>
    <row r="74">
      <c r="A74" s="3" t="s">
        <v>27</v>
      </c>
      <c r="B74" s="3">
        <v>8.202762E8</v>
      </c>
      <c r="C74" s="3" t="s">
        <v>251</v>
      </c>
      <c r="D74" s="3" t="s">
        <v>19</v>
      </c>
      <c r="E74" s="3" t="str">
        <f t="shared" si="1"/>
        <v>ESTATAL</v>
      </c>
      <c r="F74" s="3" t="s">
        <v>29</v>
      </c>
      <c r="G74" s="3" t="s">
        <v>252</v>
      </c>
      <c r="H74" s="3" t="s">
        <v>253</v>
      </c>
      <c r="I74" s="3">
        <v>3492.0</v>
      </c>
      <c r="J74" s="3">
        <v>431630.0</v>
      </c>
      <c r="K74" s="5">
        <v>29724.0</v>
      </c>
      <c r="L74" s="3">
        <v>3324.0</v>
      </c>
      <c r="M74" s="6">
        <v>66480.0</v>
      </c>
      <c r="N74" s="6">
        <v>66480.0</v>
      </c>
      <c r="O74" s="6">
        <f t="shared" si="2"/>
        <v>1329600</v>
      </c>
      <c r="P74" s="6">
        <f t="shared" si="3"/>
        <v>1329600</v>
      </c>
      <c r="Q74" s="3">
        <v>8.0</v>
      </c>
    </row>
    <row r="75">
      <c r="A75" s="1" t="s">
        <v>36</v>
      </c>
      <c r="B75" s="1">
        <v>6.00085E7</v>
      </c>
      <c r="C75" s="1" t="s">
        <v>254</v>
      </c>
      <c r="D75" s="1" t="s">
        <v>38</v>
      </c>
      <c r="E75" s="1" t="str">
        <f t="shared" si="1"/>
        <v>PRIVADO</v>
      </c>
      <c r="F75" s="1" t="s">
        <v>29</v>
      </c>
      <c r="G75" s="1" t="s">
        <v>255</v>
      </c>
      <c r="H75" s="1">
        <v>1663.0</v>
      </c>
      <c r="I75" s="1">
        <v>11.0</v>
      </c>
      <c r="J75" s="1" t="s">
        <v>256</v>
      </c>
      <c r="K75" s="8">
        <v>23396.0</v>
      </c>
      <c r="L75" s="1">
        <v>2404.0</v>
      </c>
      <c r="M75" s="2">
        <v>48080.0</v>
      </c>
      <c r="N75" s="2">
        <v>48080.0</v>
      </c>
      <c r="O75" s="2">
        <f t="shared" si="2"/>
        <v>961600</v>
      </c>
      <c r="P75" s="2">
        <f t="shared" si="3"/>
        <v>961600</v>
      </c>
      <c r="Q75" s="1">
        <v>10.0</v>
      </c>
    </row>
    <row r="76">
      <c r="A76" s="3" t="s">
        <v>23</v>
      </c>
      <c r="B76" s="3">
        <v>6.200159E8</v>
      </c>
      <c r="C76" s="3" t="s">
        <v>257</v>
      </c>
      <c r="D76" s="3" t="s">
        <v>19</v>
      </c>
      <c r="E76" s="3" t="str">
        <f t="shared" si="1"/>
        <v>ESTATAL</v>
      </c>
      <c r="F76" s="3" t="s">
        <v>29</v>
      </c>
      <c r="G76" s="3" t="s">
        <v>258</v>
      </c>
      <c r="H76" s="3" t="s">
        <v>259</v>
      </c>
      <c r="I76" s="3">
        <v>298.0</v>
      </c>
      <c r="J76" s="3">
        <v>4480339.0</v>
      </c>
      <c r="K76" s="5">
        <v>26609.0</v>
      </c>
      <c r="L76" s="3">
        <v>2711.0</v>
      </c>
      <c r="M76" s="6">
        <v>54220.0</v>
      </c>
      <c r="N76" s="6">
        <v>54220.0</v>
      </c>
      <c r="O76" s="6">
        <f t="shared" si="2"/>
        <v>1084400</v>
      </c>
      <c r="P76" s="6">
        <f t="shared" si="3"/>
        <v>1084400</v>
      </c>
      <c r="Q76" s="3">
        <v>5.0</v>
      </c>
    </row>
    <row r="77">
      <c r="A77" s="1" t="s">
        <v>41</v>
      </c>
      <c r="B77" s="1">
        <v>3.000372E8</v>
      </c>
      <c r="C77" s="1" t="s">
        <v>260</v>
      </c>
      <c r="D77" s="1" t="s">
        <v>19</v>
      </c>
      <c r="E77" s="1" t="str">
        <f t="shared" si="1"/>
        <v>ESTATAL</v>
      </c>
      <c r="F77" s="1" t="s">
        <v>29</v>
      </c>
      <c r="G77" s="1" t="s">
        <v>261</v>
      </c>
      <c r="H77" s="1" t="s">
        <v>262</v>
      </c>
      <c r="I77" s="1">
        <v>3446.0</v>
      </c>
      <c r="J77" s="1">
        <v>425775.0</v>
      </c>
      <c r="K77" s="8">
        <v>28616.0</v>
      </c>
      <c r="L77" s="1">
        <v>3467.0</v>
      </c>
      <c r="M77" s="2">
        <v>69340.0</v>
      </c>
      <c r="N77" s="2">
        <v>69340.0</v>
      </c>
      <c r="O77" s="2">
        <f t="shared" si="2"/>
        <v>1386800</v>
      </c>
      <c r="P77" s="2">
        <f t="shared" si="3"/>
        <v>1386800</v>
      </c>
      <c r="Q77" s="1">
        <v>4.0</v>
      </c>
    </row>
    <row r="78">
      <c r="A78" s="3" t="s">
        <v>68</v>
      </c>
      <c r="B78" s="3">
        <v>3.400794E8</v>
      </c>
      <c r="C78" s="3" t="s">
        <v>263</v>
      </c>
      <c r="D78" s="3" t="s">
        <v>19</v>
      </c>
      <c r="E78" s="3" t="str">
        <f t="shared" si="1"/>
        <v>ESTATAL</v>
      </c>
      <c r="F78" s="3" t="s">
        <v>20</v>
      </c>
      <c r="G78" s="3" t="s">
        <v>264</v>
      </c>
      <c r="H78" s="3" t="s">
        <v>71</v>
      </c>
      <c r="I78" s="4"/>
      <c r="J78" s="4"/>
      <c r="K78" s="5">
        <v>18279.0</v>
      </c>
      <c r="L78" s="3">
        <v>4845.0</v>
      </c>
      <c r="M78" s="6">
        <v>96900.0</v>
      </c>
      <c r="N78" s="6">
        <v>106590.0</v>
      </c>
      <c r="O78" s="6">
        <f t="shared" si="2"/>
        <v>2131800</v>
      </c>
      <c r="P78" s="6">
        <f t="shared" si="3"/>
        <v>2131800</v>
      </c>
      <c r="Q78" s="3">
        <v>3.0</v>
      </c>
    </row>
    <row r="79">
      <c r="A79" s="1" t="s">
        <v>217</v>
      </c>
      <c r="B79" s="1">
        <v>4.600643E8</v>
      </c>
      <c r="C79" s="1" t="s">
        <v>265</v>
      </c>
      <c r="D79" s="1" t="s">
        <v>19</v>
      </c>
      <c r="E79" s="1" t="str">
        <f t="shared" si="1"/>
        <v>ESTATAL</v>
      </c>
      <c r="F79" s="1" t="s">
        <v>29</v>
      </c>
      <c r="G79" s="1" t="s">
        <v>266</v>
      </c>
      <c r="H79" s="1" t="s">
        <v>267</v>
      </c>
      <c r="I79" s="9"/>
      <c r="J79" s="9"/>
      <c r="K79" s="8">
        <v>20915.0</v>
      </c>
      <c r="L79" s="1">
        <v>4528.0</v>
      </c>
      <c r="M79" s="2">
        <v>90560.0</v>
      </c>
      <c r="N79" s="2">
        <v>90560.0</v>
      </c>
      <c r="O79" s="2">
        <f t="shared" si="2"/>
        <v>1811200</v>
      </c>
      <c r="P79" s="2">
        <f t="shared" si="3"/>
        <v>1811200</v>
      </c>
      <c r="Q79" s="1">
        <v>5.0</v>
      </c>
    </row>
    <row r="80">
      <c r="A80" s="3" t="s">
        <v>83</v>
      </c>
      <c r="B80" s="3">
        <v>2.200337E8</v>
      </c>
      <c r="C80" s="3" t="s">
        <v>268</v>
      </c>
      <c r="D80" s="3" t="s">
        <v>19</v>
      </c>
      <c r="E80" s="3" t="str">
        <f t="shared" si="1"/>
        <v>ESTATAL</v>
      </c>
      <c r="F80" s="3" t="s">
        <v>20</v>
      </c>
      <c r="G80" s="3" t="s">
        <v>269</v>
      </c>
      <c r="H80" s="3" t="s">
        <v>270</v>
      </c>
      <c r="I80" s="3">
        <v>466142.0</v>
      </c>
      <c r="J80" s="3">
        <v>3644.0</v>
      </c>
      <c r="K80" s="5">
        <v>26999.0</v>
      </c>
      <c r="L80" s="3">
        <v>4693.0</v>
      </c>
      <c r="M80" s="6">
        <v>93860.0</v>
      </c>
      <c r="N80" s="6">
        <v>103246.0</v>
      </c>
      <c r="O80" s="6">
        <f t="shared" si="2"/>
        <v>2064920</v>
      </c>
      <c r="P80" s="6">
        <f t="shared" si="3"/>
        <v>2064920</v>
      </c>
      <c r="Q80" s="3">
        <v>10.0</v>
      </c>
    </row>
    <row r="81">
      <c r="A81" s="1" t="s">
        <v>271</v>
      </c>
      <c r="B81" s="1">
        <v>2.600085E8</v>
      </c>
      <c r="C81" s="1" t="s">
        <v>272</v>
      </c>
      <c r="D81" s="1" t="s">
        <v>19</v>
      </c>
      <c r="E81" s="1" t="str">
        <f t="shared" si="1"/>
        <v>ESTATAL</v>
      </c>
      <c r="F81" s="1" t="s">
        <v>29</v>
      </c>
      <c r="G81" s="1" t="s">
        <v>273</v>
      </c>
      <c r="H81" s="1" t="s">
        <v>274</v>
      </c>
      <c r="I81" s="1">
        <v>297.0</v>
      </c>
      <c r="J81" s="1">
        <v>4483324.0</v>
      </c>
      <c r="K81" s="8">
        <v>26738.0</v>
      </c>
      <c r="L81" s="1">
        <v>1791.0</v>
      </c>
      <c r="M81" s="2">
        <v>35820.0</v>
      </c>
      <c r="N81" s="2">
        <v>35820.0</v>
      </c>
      <c r="O81" s="2">
        <f t="shared" si="2"/>
        <v>716400</v>
      </c>
      <c r="P81" s="2">
        <f t="shared" si="3"/>
        <v>716400</v>
      </c>
      <c r="Q81" s="1">
        <v>8.0</v>
      </c>
    </row>
    <row r="82">
      <c r="A82" s="3" t="s">
        <v>116</v>
      </c>
      <c r="B82" s="3">
        <v>5.401847E8</v>
      </c>
      <c r="C82" s="3" t="s">
        <v>275</v>
      </c>
      <c r="D82" s="3" t="s">
        <v>19</v>
      </c>
      <c r="E82" s="3" t="str">
        <f t="shared" si="1"/>
        <v>ESTATAL</v>
      </c>
      <c r="F82" s="3" t="s">
        <v>20</v>
      </c>
      <c r="G82" s="3" t="s">
        <v>276</v>
      </c>
      <c r="H82" s="3" t="s">
        <v>277</v>
      </c>
      <c r="I82" s="3">
        <v>3743.0</v>
      </c>
      <c r="J82" s="3" t="s">
        <v>278</v>
      </c>
      <c r="K82" s="5">
        <v>24141.0</v>
      </c>
      <c r="L82" s="3">
        <v>4255.0</v>
      </c>
      <c r="M82" s="6">
        <v>85100.0</v>
      </c>
      <c r="N82" s="6">
        <v>93610.0</v>
      </c>
      <c r="O82" s="6">
        <f t="shared" si="2"/>
        <v>1872200</v>
      </c>
      <c r="P82" s="6">
        <f t="shared" si="3"/>
        <v>1872200</v>
      </c>
      <c r="Q82" s="3">
        <v>5.0</v>
      </c>
    </row>
    <row r="83">
      <c r="A83" s="1" t="s">
        <v>179</v>
      </c>
      <c r="B83" s="1">
        <v>1.800748E8</v>
      </c>
      <c r="C83" s="1" t="s">
        <v>279</v>
      </c>
      <c r="D83" s="1" t="s">
        <v>19</v>
      </c>
      <c r="E83" s="1" t="str">
        <f t="shared" si="1"/>
        <v>ESTATAL</v>
      </c>
      <c r="F83" s="1" t="s">
        <v>20</v>
      </c>
      <c r="G83" s="1" t="s">
        <v>280</v>
      </c>
      <c r="H83" s="1" t="s">
        <v>281</v>
      </c>
      <c r="I83" s="1">
        <v>3777.0</v>
      </c>
      <c r="J83" s="1">
        <v>416538.0</v>
      </c>
      <c r="K83" s="8">
        <v>21734.0</v>
      </c>
      <c r="L83" s="1">
        <v>3895.0</v>
      </c>
      <c r="M83" s="2">
        <v>77900.0</v>
      </c>
      <c r="N83" s="2">
        <v>85690.0</v>
      </c>
      <c r="O83" s="2">
        <f t="shared" si="2"/>
        <v>1713800</v>
      </c>
      <c r="P83" s="2">
        <f t="shared" si="3"/>
        <v>1713800</v>
      </c>
      <c r="Q83" s="1">
        <v>3.0</v>
      </c>
    </row>
    <row r="84">
      <c r="A84" s="3" t="s">
        <v>112</v>
      </c>
      <c r="B84" s="3">
        <v>1.400688E8</v>
      </c>
      <c r="C84" s="3" t="s">
        <v>282</v>
      </c>
      <c r="D84" s="3" t="s">
        <v>19</v>
      </c>
      <c r="E84" s="3" t="str">
        <f t="shared" si="1"/>
        <v>ESTATAL</v>
      </c>
      <c r="F84" s="3" t="s">
        <v>29</v>
      </c>
      <c r="G84" s="3" t="s">
        <v>283</v>
      </c>
      <c r="H84" s="3" t="s">
        <v>284</v>
      </c>
      <c r="I84" s="3">
        <v>3472.0</v>
      </c>
      <c r="J84" s="3">
        <v>455644.0</v>
      </c>
      <c r="K84" s="10">
        <v>19278.0</v>
      </c>
      <c r="L84" s="3">
        <v>4810.0</v>
      </c>
      <c r="M84" s="6">
        <v>96200.0</v>
      </c>
      <c r="N84" s="6">
        <v>96200.0</v>
      </c>
      <c r="O84" s="6">
        <f t="shared" si="2"/>
        <v>1924000</v>
      </c>
      <c r="P84" s="6">
        <f t="shared" si="3"/>
        <v>1924000</v>
      </c>
      <c r="Q84" s="3">
        <v>3.0</v>
      </c>
    </row>
    <row r="85">
      <c r="A85" s="1" t="s">
        <v>271</v>
      </c>
      <c r="B85" s="1">
        <v>2.600081E8</v>
      </c>
      <c r="C85" s="1" t="s">
        <v>285</v>
      </c>
      <c r="D85" s="1" t="s">
        <v>19</v>
      </c>
      <c r="E85" s="1" t="str">
        <f t="shared" si="1"/>
        <v>ESTATAL</v>
      </c>
      <c r="F85" s="1" t="s">
        <v>29</v>
      </c>
      <c r="G85" s="1" t="s">
        <v>286</v>
      </c>
      <c r="H85" s="1" t="s">
        <v>287</v>
      </c>
      <c r="I85" s="1">
        <v>280.0</v>
      </c>
      <c r="J85" s="1">
        <v>4427559.0</v>
      </c>
      <c r="K85" s="8">
        <v>32950.0</v>
      </c>
      <c r="L85" s="1">
        <v>4487.0</v>
      </c>
      <c r="M85" s="2">
        <v>89740.0</v>
      </c>
      <c r="N85" s="2">
        <v>89740.0</v>
      </c>
      <c r="O85" s="2">
        <f t="shared" si="2"/>
        <v>1794800</v>
      </c>
      <c r="P85" s="2">
        <f t="shared" si="3"/>
        <v>1794800</v>
      </c>
      <c r="Q85" s="1">
        <v>9.0</v>
      </c>
    </row>
    <row r="86">
      <c r="A86" s="3" t="s">
        <v>116</v>
      </c>
      <c r="B86" s="3">
        <v>5.40005501E8</v>
      </c>
      <c r="C86" s="3" t="s">
        <v>288</v>
      </c>
      <c r="D86" s="3" t="s">
        <v>19</v>
      </c>
      <c r="E86" s="3" t="str">
        <f t="shared" si="1"/>
        <v>ESTATAL</v>
      </c>
      <c r="F86" s="3" t="s">
        <v>29</v>
      </c>
      <c r="G86" s="11">
        <v>45437.0</v>
      </c>
      <c r="H86" s="3">
        <v>3338.0</v>
      </c>
      <c r="I86" s="3">
        <v>3755.0</v>
      </c>
      <c r="J86" s="3">
        <v>1.5653957E7</v>
      </c>
      <c r="K86" s="5">
        <v>33312.0</v>
      </c>
      <c r="L86" s="3">
        <v>3421.0</v>
      </c>
      <c r="M86" s="6">
        <v>68420.0</v>
      </c>
      <c r="N86" s="6">
        <v>68420.0</v>
      </c>
      <c r="O86" s="6">
        <f t="shared" si="2"/>
        <v>1368400</v>
      </c>
      <c r="P86" s="6">
        <f t="shared" si="3"/>
        <v>1368400</v>
      </c>
      <c r="Q86" s="3">
        <v>9.0</v>
      </c>
    </row>
    <row r="87">
      <c r="A87" s="1" t="s">
        <v>32</v>
      </c>
      <c r="B87" s="1">
        <v>9.001848E8</v>
      </c>
      <c r="C87" s="1" t="s">
        <v>289</v>
      </c>
      <c r="D87" s="1" t="s">
        <v>38</v>
      </c>
      <c r="E87" s="1" t="str">
        <f t="shared" si="1"/>
        <v>PRIVADO</v>
      </c>
      <c r="F87" s="1" t="s">
        <v>29</v>
      </c>
      <c r="G87" s="1" t="s">
        <v>290</v>
      </c>
      <c r="H87" s="1" t="s">
        <v>193</v>
      </c>
      <c r="I87" s="9"/>
      <c r="J87" s="1" t="s">
        <v>291</v>
      </c>
      <c r="K87" s="8">
        <v>26697.0</v>
      </c>
      <c r="L87" s="1">
        <v>3680.0</v>
      </c>
      <c r="M87" s="2">
        <v>73600.0</v>
      </c>
      <c r="N87" s="2">
        <v>73600.0</v>
      </c>
      <c r="O87" s="2">
        <f t="shared" si="2"/>
        <v>1472000</v>
      </c>
      <c r="P87" s="2">
        <f t="shared" si="3"/>
        <v>1472000</v>
      </c>
      <c r="Q87" s="1">
        <v>4.0</v>
      </c>
    </row>
    <row r="88">
      <c r="A88" s="3" t="s">
        <v>116</v>
      </c>
      <c r="B88" s="3">
        <v>5.40157E8</v>
      </c>
      <c r="C88" s="3" t="s">
        <v>292</v>
      </c>
      <c r="D88" s="3" t="s">
        <v>19</v>
      </c>
      <c r="E88" s="3" t="str">
        <f t="shared" si="1"/>
        <v>ESTATAL</v>
      </c>
      <c r="F88" s="3" t="s">
        <v>29</v>
      </c>
      <c r="G88" s="3" t="s">
        <v>293</v>
      </c>
      <c r="H88" s="3" t="s">
        <v>294</v>
      </c>
      <c r="I88" s="3">
        <v>376.0</v>
      </c>
      <c r="J88" s="3">
        <v>1.54391399E8</v>
      </c>
      <c r="K88" s="10">
        <v>22276.0</v>
      </c>
      <c r="L88" s="3">
        <v>2596.0</v>
      </c>
      <c r="M88" s="6">
        <v>51920.0</v>
      </c>
      <c r="N88" s="6">
        <v>51920.0</v>
      </c>
      <c r="O88" s="6">
        <f t="shared" si="2"/>
        <v>1038400</v>
      </c>
      <c r="P88" s="6">
        <f t="shared" si="3"/>
        <v>1038400</v>
      </c>
      <c r="Q88" s="3">
        <v>5.0</v>
      </c>
    </row>
    <row r="89">
      <c r="A89" s="1" t="s">
        <v>17</v>
      </c>
      <c r="B89" s="1">
        <v>8.601844E8</v>
      </c>
      <c r="C89" s="1" t="s">
        <v>295</v>
      </c>
      <c r="D89" s="1" t="s">
        <v>19</v>
      </c>
      <c r="E89" s="1" t="str">
        <f t="shared" si="1"/>
        <v>ESTATAL</v>
      </c>
      <c r="F89" s="1" t="s">
        <v>29</v>
      </c>
      <c r="G89" s="1" t="s">
        <v>296</v>
      </c>
      <c r="H89" s="1" t="s">
        <v>297</v>
      </c>
      <c r="I89" s="1">
        <v>385.0</v>
      </c>
      <c r="J89" s="1">
        <v>4911363.0</v>
      </c>
      <c r="K89" s="8">
        <v>27237.0</v>
      </c>
      <c r="L89" s="1">
        <v>2839.0</v>
      </c>
      <c r="M89" s="2">
        <v>56780.0</v>
      </c>
      <c r="N89" s="2">
        <v>56780.0</v>
      </c>
      <c r="O89" s="2">
        <f t="shared" si="2"/>
        <v>1135600</v>
      </c>
      <c r="P89" s="2">
        <f t="shared" si="3"/>
        <v>1135600</v>
      </c>
      <c r="Q89" s="1">
        <v>10.0</v>
      </c>
    </row>
    <row r="90">
      <c r="A90" s="3" t="s">
        <v>45</v>
      </c>
      <c r="B90" s="3">
        <v>6.600192E8</v>
      </c>
      <c r="C90" s="3" t="s">
        <v>298</v>
      </c>
      <c r="D90" s="3" t="s">
        <v>19</v>
      </c>
      <c r="E90" s="3" t="str">
        <f t="shared" si="1"/>
        <v>ESTATAL</v>
      </c>
      <c r="F90" s="3" t="s">
        <v>20</v>
      </c>
      <c r="G90" s="3" t="s">
        <v>299</v>
      </c>
      <c r="H90" s="3" t="s">
        <v>300</v>
      </c>
      <c r="I90" s="3">
        <v>387.0</v>
      </c>
      <c r="J90" s="3">
        <v>1.54570821E8</v>
      </c>
      <c r="K90" s="5">
        <v>31453.0</v>
      </c>
      <c r="L90" s="3">
        <v>1514.0</v>
      </c>
      <c r="M90" s="6">
        <v>30280.0</v>
      </c>
      <c r="N90" s="6">
        <v>33308.0</v>
      </c>
      <c r="O90" s="6">
        <f t="shared" si="2"/>
        <v>666160</v>
      </c>
      <c r="P90" s="6">
        <f t="shared" si="3"/>
        <v>666160</v>
      </c>
      <c r="Q90" s="3">
        <v>6.0</v>
      </c>
    </row>
    <row r="91">
      <c r="A91" s="1" t="s">
        <v>49</v>
      </c>
      <c r="B91" s="1">
        <v>5.000948E8</v>
      </c>
      <c r="C91" s="1" t="s">
        <v>301</v>
      </c>
      <c r="D91" s="1" t="s">
        <v>19</v>
      </c>
      <c r="E91" s="1" t="str">
        <f t="shared" si="1"/>
        <v>ESTATAL</v>
      </c>
      <c r="F91" s="1" t="s">
        <v>20</v>
      </c>
      <c r="G91" s="1" t="s">
        <v>302</v>
      </c>
      <c r="H91" s="1" t="s">
        <v>303</v>
      </c>
      <c r="I91" s="1">
        <v>263.0</v>
      </c>
      <c r="J91" s="1">
        <v>4421372.0</v>
      </c>
      <c r="K91" s="8">
        <v>34456.0</v>
      </c>
      <c r="L91" s="1">
        <v>1876.0</v>
      </c>
      <c r="M91" s="2">
        <v>37520.0</v>
      </c>
      <c r="N91" s="2">
        <v>41272.0</v>
      </c>
      <c r="O91" s="2">
        <f t="shared" si="2"/>
        <v>825440</v>
      </c>
      <c r="P91" s="2">
        <f t="shared" si="3"/>
        <v>825440</v>
      </c>
      <c r="Q91" s="1">
        <v>9.0</v>
      </c>
    </row>
    <row r="92">
      <c r="A92" s="3" t="s">
        <v>41</v>
      </c>
      <c r="B92" s="3">
        <v>3.0001E8</v>
      </c>
      <c r="C92" s="3" t="s">
        <v>304</v>
      </c>
      <c r="D92" s="3" t="s">
        <v>38</v>
      </c>
      <c r="E92" s="3" t="str">
        <f t="shared" si="1"/>
        <v>PRIVADO</v>
      </c>
      <c r="F92" s="3" t="s">
        <v>29</v>
      </c>
      <c r="G92" s="3" t="s">
        <v>305</v>
      </c>
      <c r="H92" s="3" t="s">
        <v>306</v>
      </c>
      <c r="I92" s="3">
        <v>3435.0</v>
      </c>
      <c r="J92" s="3">
        <v>421290.0</v>
      </c>
      <c r="K92" s="10">
        <v>27332.0</v>
      </c>
      <c r="L92" s="3">
        <v>4114.0</v>
      </c>
      <c r="M92" s="6">
        <v>82280.0</v>
      </c>
      <c r="N92" s="6">
        <v>82280.0</v>
      </c>
      <c r="O92" s="6">
        <f t="shared" si="2"/>
        <v>1645600</v>
      </c>
      <c r="P92" s="6">
        <f t="shared" si="3"/>
        <v>1645600</v>
      </c>
      <c r="Q92" s="3">
        <v>3.0</v>
      </c>
    </row>
    <row r="93">
      <c r="A93" s="1" t="s">
        <v>41</v>
      </c>
      <c r="B93" s="1">
        <v>3.000205E8</v>
      </c>
      <c r="C93" s="1" t="s">
        <v>307</v>
      </c>
      <c r="D93" s="1" t="s">
        <v>19</v>
      </c>
      <c r="E93" s="1" t="str">
        <f t="shared" si="1"/>
        <v>ESTATAL</v>
      </c>
      <c r="F93" s="1" t="s">
        <v>20</v>
      </c>
      <c r="G93" s="1" t="s">
        <v>308</v>
      </c>
      <c r="H93" s="1" t="s">
        <v>309</v>
      </c>
      <c r="I93" s="1">
        <v>3442.0</v>
      </c>
      <c r="J93" s="1">
        <v>493074.0</v>
      </c>
      <c r="K93" s="8">
        <v>29373.0</v>
      </c>
      <c r="L93" s="1">
        <v>4713.0</v>
      </c>
      <c r="M93" s="2">
        <v>94260.0</v>
      </c>
      <c r="N93" s="2">
        <v>103686.0</v>
      </c>
      <c r="O93" s="2">
        <f t="shared" si="2"/>
        <v>2073720</v>
      </c>
      <c r="P93" s="2">
        <f t="shared" si="3"/>
        <v>2073720</v>
      </c>
      <c r="Q93" s="1">
        <v>8.0</v>
      </c>
    </row>
    <row r="94">
      <c r="A94" s="3" t="s">
        <v>99</v>
      </c>
      <c r="B94" s="3">
        <v>2.00353E7</v>
      </c>
      <c r="C94" s="3" t="s">
        <v>310</v>
      </c>
      <c r="D94" s="3" t="s">
        <v>19</v>
      </c>
      <c r="E94" s="3" t="str">
        <f t="shared" si="1"/>
        <v>ESTATAL</v>
      </c>
      <c r="F94" s="3" t="s">
        <v>29</v>
      </c>
      <c r="G94" s="3" t="s">
        <v>311</v>
      </c>
      <c r="H94" s="3" t="s">
        <v>312</v>
      </c>
      <c r="I94" s="3">
        <v>11.0</v>
      </c>
      <c r="J94" s="3" t="s">
        <v>313</v>
      </c>
      <c r="K94" s="5">
        <v>29287.0</v>
      </c>
      <c r="L94" s="3">
        <v>4493.0</v>
      </c>
      <c r="M94" s="6">
        <v>89860.0</v>
      </c>
      <c r="N94" s="6">
        <v>89860.0</v>
      </c>
      <c r="O94" s="6">
        <f t="shared" si="2"/>
        <v>1797200</v>
      </c>
      <c r="P94" s="6">
        <f t="shared" si="3"/>
        <v>1797200</v>
      </c>
      <c r="Q94" s="3">
        <v>5.0</v>
      </c>
    </row>
    <row r="95">
      <c r="A95" s="1" t="s">
        <v>116</v>
      </c>
      <c r="B95" s="1">
        <v>5.400877E8</v>
      </c>
      <c r="C95" s="1" t="s">
        <v>314</v>
      </c>
      <c r="D95" s="1" t="s">
        <v>19</v>
      </c>
      <c r="E95" s="1" t="str">
        <f t="shared" si="1"/>
        <v>ESTATAL</v>
      </c>
      <c r="F95" s="1" t="s">
        <v>20</v>
      </c>
      <c r="G95" s="1" t="s">
        <v>315</v>
      </c>
      <c r="H95" s="1" t="s">
        <v>316</v>
      </c>
      <c r="I95" s="1">
        <v>3755.0</v>
      </c>
      <c r="J95" s="1">
        <v>422946.0</v>
      </c>
      <c r="K95" s="8">
        <v>24961.0</v>
      </c>
      <c r="L95" s="1">
        <v>2095.0</v>
      </c>
      <c r="M95" s="2">
        <v>41900.0</v>
      </c>
      <c r="N95" s="2">
        <v>46090.0</v>
      </c>
      <c r="O95" s="2">
        <f t="shared" si="2"/>
        <v>921800</v>
      </c>
      <c r="P95" s="2">
        <f t="shared" si="3"/>
        <v>921800</v>
      </c>
      <c r="Q95" s="1">
        <v>5.0</v>
      </c>
    </row>
    <row r="96">
      <c r="A96" s="3" t="s">
        <v>23</v>
      </c>
      <c r="B96" s="3">
        <v>6.20047705E8</v>
      </c>
      <c r="C96" s="3" t="s">
        <v>317</v>
      </c>
      <c r="D96" s="3" t="s">
        <v>19</v>
      </c>
      <c r="E96" s="3" t="str">
        <f t="shared" si="1"/>
        <v>ESTATAL</v>
      </c>
      <c r="F96" s="3" t="s">
        <v>29</v>
      </c>
      <c r="G96" s="3" t="s">
        <v>318</v>
      </c>
      <c r="H96" s="3" t="s">
        <v>319</v>
      </c>
      <c r="I96" s="3">
        <v>2920.0</v>
      </c>
      <c r="J96" s="3">
        <v>424677.0</v>
      </c>
      <c r="K96" s="5">
        <v>33332.0</v>
      </c>
      <c r="L96" s="3">
        <v>3234.0</v>
      </c>
      <c r="M96" s="6">
        <v>64680.0</v>
      </c>
      <c r="N96" s="6">
        <v>64680.0</v>
      </c>
      <c r="O96" s="6">
        <f t="shared" si="2"/>
        <v>1293600</v>
      </c>
      <c r="P96" s="6">
        <f t="shared" si="3"/>
        <v>1293600</v>
      </c>
      <c r="Q96" s="3">
        <v>3.0</v>
      </c>
    </row>
    <row r="97">
      <c r="A97" s="1" t="s">
        <v>116</v>
      </c>
      <c r="B97" s="1">
        <v>5.400187E8</v>
      </c>
      <c r="C97" s="1" t="s">
        <v>320</v>
      </c>
      <c r="D97" s="1" t="s">
        <v>19</v>
      </c>
      <c r="E97" s="1" t="str">
        <f t="shared" si="1"/>
        <v>ESTATAL</v>
      </c>
      <c r="F97" s="1" t="s">
        <v>20</v>
      </c>
      <c r="G97" s="1" t="s">
        <v>321</v>
      </c>
      <c r="H97" s="1" t="s">
        <v>322</v>
      </c>
      <c r="I97" s="1">
        <v>3754.0</v>
      </c>
      <c r="J97" s="1">
        <v>527589.0</v>
      </c>
      <c r="K97" s="8">
        <v>22009.0</v>
      </c>
      <c r="L97" s="1">
        <v>4693.0</v>
      </c>
      <c r="M97" s="2">
        <v>93860.0</v>
      </c>
      <c r="N97" s="2">
        <v>103246.0</v>
      </c>
      <c r="O97" s="2">
        <f t="shared" si="2"/>
        <v>2064920</v>
      </c>
      <c r="P97" s="2">
        <f t="shared" si="3"/>
        <v>2064920</v>
      </c>
      <c r="Q97" s="1">
        <v>6.0</v>
      </c>
    </row>
    <row r="98">
      <c r="A98" s="3" t="s">
        <v>179</v>
      </c>
      <c r="B98" s="3">
        <v>1.80091E8</v>
      </c>
      <c r="C98" s="3" t="s">
        <v>323</v>
      </c>
      <c r="D98" s="3" t="s">
        <v>19</v>
      </c>
      <c r="E98" s="3" t="str">
        <f t="shared" si="1"/>
        <v>ESTATAL</v>
      </c>
      <c r="F98" s="3" t="s">
        <v>20</v>
      </c>
      <c r="G98" s="3" t="s">
        <v>324</v>
      </c>
      <c r="H98" s="3" t="s">
        <v>325</v>
      </c>
      <c r="I98" s="3">
        <v>379.0</v>
      </c>
      <c r="J98" s="3">
        <v>1.54405083E8</v>
      </c>
      <c r="K98" s="10">
        <v>18917.0</v>
      </c>
      <c r="L98" s="3">
        <v>2460.0</v>
      </c>
      <c r="M98" s="6">
        <v>49200.0</v>
      </c>
      <c r="N98" s="6">
        <v>54120.0</v>
      </c>
      <c r="O98" s="6">
        <f t="shared" si="2"/>
        <v>1082400</v>
      </c>
      <c r="P98" s="6">
        <f t="shared" si="3"/>
        <v>1082400</v>
      </c>
      <c r="Q98" s="3">
        <v>10.0</v>
      </c>
    </row>
    <row r="99">
      <c r="A99" s="1" t="s">
        <v>27</v>
      </c>
      <c r="B99" s="1">
        <v>8.20190404E8</v>
      </c>
      <c r="C99" s="1" t="s">
        <v>326</v>
      </c>
      <c r="D99" s="1" t="s">
        <v>19</v>
      </c>
      <c r="E99" s="1" t="str">
        <f t="shared" si="1"/>
        <v>ESTATAL</v>
      </c>
      <c r="F99" s="1" t="s">
        <v>29</v>
      </c>
      <c r="G99" s="1" t="s">
        <v>327</v>
      </c>
      <c r="H99" s="1" t="s">
        <v>328</v>
      </c>
      <c r="I99" s="1">
        <v>341.0</v>
      </c>
      <c r="J99" s="1">
        <v>4713966.0</v>
      </c>
      <c r="K99" s="8">
        <v>33646.0</v>
      </c>
      <c r="L99" s="1">
        <v>4802.0</v>
      </c>
      <c r="M99" s="2">
        <v>96040.0</v>
      </c>
      <c r="N99" s="2">
        <v>96040.0</v>
      </c>
      <c r="O99" s="2">
        <f t="shared" si="2"/>
        <v>1920800</v>
      </c>
      <c r="P99" s="2">
        <f t="shared" si="3"/>
        <v>1920800</v>
      </c>
      <c r="Q99" s="1">
        <v>7.0</v>
      </c>
    </row>
    <row r="100">
      <c r="A100" s="3" t="s">
        <v>36</v>
      </c>
      <c r="B100" s="3">
        <v>6.03536E7</v>
      </c>
      <c r="C100" s="3" t="s">
        <v>329</v>
      </c>
      <c r="D100" s="3" t="s">
        <v>19</v>
      </c>
      <c r="E100" s="3" t="str">
        <f t="shared" si="1"/>
        <v>ESTATAL</v>
      </c>
      <c r="F100" s="3" t="s">
        <v>20</v>
      </c>
      <c r="G100" s="3" t="s">
        <v>330</v>
      </c>
      <c r="H100" s="3">
        <v>7414.0</v>
      </c>
      <c r="I100" s="3">
        <v>2284.0</v>
      </c>
      <c r="J100" s="3" t="s">
        <v>331</v>
      </c>
      <c r="K100" s="5">
        <v>27156.0</v>
      </c>
      <c r="L100" s="3">
        <v>2390.0</v>
      </c>
      <c r="M100" s="6">
        <v>47800.0</v>
      </c>
      <c r="N100" s="6">
        <v>52580.0</v>
      </c>
      <c r="O100" s="6">
        <f t="shared" si="2"/>
        <v>1051600</v>
      </c>
      <c r="P100" s="6">
        <f t="shared" si="3"/>
        <v>1051600</v>
      </c>
      <c r="Q100" s="3">
        <v>8.0</v>
      </c>
    </row>
    <row r="101">
      <c r="A101" s="1" t="s">
        <v>36</v>
      </c>
      <c r="B101" s="1">
        <v>6.05652E7</v>
      </c>
      <c r="C101" s="1" t="s">
        <v>332</v>
      </c>
      <c r="D101" s="1" t="s">
        <v>38</v>
      </c>
      <c r="E101" s="1" t="str">
        <f t="shared" si="1"/>
        <v>PRIVADO</v>
      </c>
      <c r="F101" s="1" t="s">
        <v>29</v>
      </c>
      <c r="G101" s="1" t="s">
        <v>333</v>
      </c>
      <c r="H101" s="1">
        <v>1712.0</v>
      </c>
      <c r="I101" s="1">
        <v>11.0</v>
      </c>
      <c r="J101" s="1" t="s">
        <v>334</v>
      </c>
      <c r="K101" s="8">
        <v>19997.0</v>
      </c>
      <c r="L101" s="1">
        <v>3804.0</v>
      </c>
      <c r="M101" s="2">
        <v>76080.0</v>
      </c>
      <c r="N101" s="2">
        <v>76080.0</v>
      </c>
      <c r="O101" s="2">
        <f t="shared" si="2"/>
        <v>1521600</v>
      </c>
      <c r="P101" s="2">
        <f t="shared" si="3"/>
        <v>1521600</v>
      </c>
      <c r="Q101" s="1">
        <v>9.0</v>
      </c>
    </row>
    <row r="102">
      <c r="A102" s="3" t="s">
        <v>271</v>
      </c>
      <c r="B102" s="3">
        <v>2.600205E8</v>
      </c>
      <c r="C102" s="3" t="s">
        <v>335</v>
      </c>
      <c r="D102" s="3" t="s">
        <v>19</v>
      </c>
      <c r="E102" s="3" t="str">
        <f t="shared" si="1"/>
        <v>ESTATAL</v>
      </c>
      <c r="F102" s="3" t="s">
        <v>29</v>
      </c>
      <c r="G102" s="3" t="s">
        <v>336</v>
      </c>
      <c r="H102" s="3" t="s">
        <v>337</v>
      </c>
      <c r="I102" s="3">
        <v>280.0</v>
      </c>
      <c r="J102" s="3">
        <v>4451864.0</v>
      </c>
      <c r="K102" s="5">
        <v>30317.0</v>
      </c>
      <c r="L102" s="3">
        <v>3769.0</v>
      </c>
      <c r="M102" s="6">
        <v>75380.0</v>
      </c>
      <c r="N102" s="6">
        <v>75380.0</v>
      </c>
      <c r="O102" s="6">
        <f t="shared" si="2"/>
        <v>1507600</v>
      </c>
      <c r="P102" s="6">
        <f t="shared" si="3"/>
        <v>1507600</v>
      </c>
      <c r="Q102" s="3">
        <v>9.0</v>
      </c>
    </row>
    <row r="103">
      <c r="A103" s="1" t="s">
        <v>17</v>
      </c>
      <c r="B103" s="1">
        <v>8.602147E8</v>
      </c>
      <c r="C103" s="1" t="s">
        <v>338</v>
      </c>
      <c r="D103" s="1" t="s">
        <v>19</v>
      </c>
      <c r="E103" s="1" t="str">
        <f t="shared" si="1"/>
        <v>ESTATAL</v>
      </c>
      <c r="F103" s="1" t="s">
        <v>20</v>
      </c>
      <c r="G103" s="1" t="s">
        <v>339</v>
      </c>
      <c r="H103" s="1" t="s">
        <v>340</v>
      </c>
      <c r="I103" s="9"/>
      <c r="J103" s="9"/>
      <c r="K103" s="8">
        <v>23525.0</v>
      </c>
      <c r="L103" s="1">
        <v>1829.0</v>
      </c>
      <c r="M103" s="2">
        <v>36580.0</v>
      </c>
      <c r="N103" s="2">
        <v>40238.0</v>
      </c>
      <c r="O103" s="2">
        <f t="shared" si="2"/>
        <v>804760</v>
      </c>
      <c r="P103" s="2">
        <f t="shared" si="3"/>
        <v>804760</v>
      </c>
      <c r="Q103" s="1">
        <v>4.0</v>
      </c>
    </row>
    <row r="104">
      <c r="A104" s="3" t="s">
        <v>120</v>
      </c>
      <c r="B104" s="3">
        <v>1.000073E8</v>
      </c>
      <c r="C104" s="3" t="s">
        <v>341</v>
      </c>
      <c r="D104" s="3" t="s">
        <v>19</v>
      </c>
      <c r="E104" s="3" t="str">
        <f t="shared" si="1"/>
        <v>ESTATAL</v>
      </c>
      <c r="F104" s="3" t="s">
        <v>29</v>
      </c>
      <c r="G104" s="3" t="s">
        <v>342</v>
      </c>
      <c r="H104" s="3" t="s">
        <v>343</v>
      </c>
      <c r="I104" s="4"/>
      <c r="J104" s="4"/>
      <c r="K104" s="5">
        <v>33788.0</v>
      </c>
      <c r="L104" s="3">
        <v>3434.0</v>
      </c>
      <c r="M104" s="6">
        <v>68680.0</v>
      </c>
      <c r="N104" s="6">
        <v>68680.0</v>
      </c>
      <c r="O104" s="6">
        <f t="shared" si="2"/>
        <v>1373600</v>
      </c>
      <c r="P104" s="6">
        <f t="shared" si="3"/>
        <v>1373600</v>
      </c>
      <c r="Q104" s="3">
        <v>3.0</v>
      </c>
    </row>
    <row r="105">
      <c r="A105" s="1" t="s">
        <v>68</v>
      </c>
      <c r="B105" s="1">
        <v>3.40069505E8</v>
      </c>
      <c r="C105" s="1" t="s">
        <v>344</v>
      </c>
      <c r="D105" s="1" t="s">
        <v>19</v>
      </c>
      <c r="E105" s="1" t="str">
        <f t="shared" si="1"/>
        <v>ESTATAL</v>
      </c>
      <c r="F105" s="1" t="s">
        <v>20</v>
      </c>
      <c r="G105" s="1" t="s">
        <v>345</v>
      </c>
      <c r="H105" s="1" t="s">
        <v>346</v>
      </c>
      <c r="I105" s="1">
        <v>3718.0</v>
      </c>
      <c r="J105" s="1">
        <v>422860.0</v>
      </c>
      <c r="K105" s="8">
        <v>20687.0</v>
      </c>
      <c r="L105" s="1">
        <v>3154.0</v>
      </c>
      <c r="M105" s="2">
        <v>63080.0</v>
      </c>
      <c r="N105" s="2">
        <v>69388.0</v>
      </c>
      <c r="O105" s="2">
        <f t="shared" si="2"/>
        <v>1387760</v>
      </c>
      <c r="P105" s="2">
        <f t="shared" si="3"/>
        <v>1387760</v>
      </c>
      <c r="Q105" s="1">
        <v>3.0</v>
      </c>
    </row>
    <row r="106">
      <c r="A106" s="3" t="s">
        <v>63</v>
      </c>
      <c r="B106" s="3">
        <v>7.400093E8</v>
      </c>
      <c r="C106" s="3" t="s">
        <v>347</v>
      </c>
      <c r="D106" s="3" t="s">
        <v>19</v>
      </c>
      <c r="E106" s="3" t="str">
        <f t="shared" si="1"/>
        <v>ESTATAL</v>
      </c>
      <c r="F106" s="3" t="s">
        <v>29</v>
      </c>
      <c r="G106" s="3" t="s">
        <v>348</v>
      </c>
      <c r="H106" s="3" t="s">
        <v>66</v>
      </c>
      <c r="I106" s="3">
        <v>266.0</v>
      </c>
      <c r="J106" s="3">
        <v>4430233.0</v>
      </c>
      <c r="K106" s="5">
        <v>33831.0</v>
      </c>
      <c r="L106" s="3">
        <v>2468.0</v>
      </c>
      <c r="M106" s="6">
        <v>49360.0</v>
      </c>
      <c r="N106" s="6">
        <v>49360.0</v>
      </c>
      <c r="O106" s="6">
        <f t="shared" si="2"/>
        <v>987200</v>
      </c>
      <c r="P106" s="6">
        <f t="shared" si="3"/>
        <v>987200</v>
      </c>
      <c r="Q106" s="3">
        <v>3.0</v>
      </c>
    </row>
    <row r="107">
      <c r="A107" s="1" t="s">
        <v>68</v>
      </c>
      <c r="B107" s="1">
        <v>3.400025E8</v>
      </c>
      <c r="C107" s="1" t="s">
        <v>349</v>
      </c>
      <c r="D107" s="1" t="s">
        <v>19</v>
      </c>
      <c r="E107" s="1" t="str">
        <f t="shared" si="1"/>
        <v>ESTATAL</v>
      </c>
      <c r="F107" s="1" t="s">
        <v>29</v>
      </c>
      <c r="G107" s="1" t="s">
        <v>350</v>
      </c>
      <c r="H107" s="1" t="s">
        <v>351</v>
      </c>
      <c r="I107" s="9"/>
      <c r="J107" s="9"/>
      <c r="K107" s="8">
        <v>31118.0</v>
      </c>
      <c r="L107" s="1">
        <v>1867.0</v>
      </c>
      <c r="M107" s="2">
        <v>37340.0</v>
      </c>
      <c r="N107" s="2">
        <v>37340.0</v>
      </c>
      <c r="O107" s="2">
        <f t="shared" si="2"/>
        <v>746800</v>
      </c>
      <c r="P107" s="2">
        <f t="shared" si="3"/>
        <v>746800</v>
      </c>
      <c r="Q107" s="1">
        <v>7.0</v>
      </c>
    </row>
    <row r="108">
      <c r="A108" s="3" t="s">
        <v>41</v>
      </c>
      <c r="B108" s="3">
        <v>3.001003E8</v>
      </c>
      <c r="C108" s="3" t="s">
        <v>352</v>
      </c>
      <c r="D108" s="3" t="s">
        <v>38</v>
      </c>
      <c r="E108" s="3" t="str">
        <f t="shared" si="1"/>
        <v>PRIVADO</v>
      </c>
      <c r="F108" s="3" t="s">
        <v>29</v>
      </c>
      <c r="G108" s="3" t="s">
        <v>353</v>
      </c>
      <c r="H108" s="3" t="s">
        <v>354</v>
      </c>
      <c r="I108" s="4"/>
      <c r="J108" s="3">
        <v>4973426.0</v>
      </c>
      <c r="K108" s="10">
        <v>20054.0</v>
      </c>
      <c r="L108" s="3">
        <v>4676.0</v>
      </c>
      <c r="M108" s="6">
        <v>93520.0</v>
      </c>
      <c r="N108" s="6">
        <v>93520.0</v>
      </c>
      <c r="O108" s="6">
        <f t="shared" si="2"/>
        <v>1870400</v>
      </c>
      <c r="P108" s="6">
        <f t="shared" si="3"/>
        <v>1870400</v>
      </c>
      <c r="Q108" s="3">
        <v>5.0</v>
      </c>
    </row>
    <row r="109">
      <c r="A109" s="1" t="s">
        <v>355</v>
      </c>
      <c r="B109" s="1">
        <v>7.800193E8</v>
      </c>
      <c r="C109" s="1" t="s">
        <v>356</v>
      </c>
      <c r="D109" s="1" t="s">
        <v>19</v>
      </c>
      <c r="E109" s="1" t="str">
        <f t="shared" si="1"/>
        <v>ESTATAL</v>
      </c>
      <c r="F109" s="1" t="s">
        <v>29</v>
      </c>
      <c r="G109" s="1" t="s">
        <v>357</v>
      </c>
      <c r="H109" s="1" t="s">
        <v>358</v>
      </c>
      <c r="I109" s="1">
        <v>297.0</v>
      </c>
      <c r="J109" s="1">
        <v>4870239.0</v>
      </c>
      <c r="K109" s="8">
        <v>30857.0</v>
      </c>
      <c r="L109" s="1">
        <v>3950.0</v>
      </c>
      <c r="M109" s="2">
        <v>79000.0</v>
      </c>
      <c r="N109" s="2">
        <v>79000.0</v>
      </c>
      <c r="O109" s="2">
        <f t="shared" si="2"/>
        <v>1580000</v>
      </c>
      <c r="P109" s="2">
        <f t="shared" si="3"/>
        <v>1580000</v>
      </c>
      <c r="Q109" s="1">
        <v>6.0</v>
      </c>
    </row>
    <row r="110">
      <c r="A110" s="3" t="s">
        <v>60</v>
      </c>
      <c r="B110" s="3">
        <v>5.801124E8</v>
      </c>
      <c r="C110" s="3" t="s">
        <v>359</v>
      </c>
      <c r="D110" s="3" t="s">
        <v>19</v>
      </c>
      <c r="E110" s="3" t="str">
        <f t="shared" si="1"/>
        <v>ESTATAL</v>
      </c>
      <c r="F110" s="3" t="s">
        <v>29</v>
      </c>
      <c r="G110" s="3" t="s">
        <v>360</v>
      </c>
      <c r="H110" s="3">
        <v>8309.0</v>
      </c>
      <c r="I110" s="3">
        <v>299.0</v>
      </c>
      <c r="J110" s="3">
        <v>4870733.0</v>
      </c>
      <c r="K110" s="5">
        <v>24353.0</v>
      </c>
      <c r="L110" s="3">
        <v>4556.0</v>
      </c>
      <c r="M110" s="6">
        <v>91120.0</v>
      </c>
      <c r="N110" s="6">
        <v>91120.0</v>
      </c>
      <c r="O110" s="6">
        <f t="shared" si="2"/>
        <v>1822400</v>
      </c>
      <c r="P110" s="6">
        <f t="shared" si="3"/>
        <v>1822400</v>
      </c>
      <c r="Q110" s="3">
        <v>4.0</v>
      </c>
    </row>
    <row r="111">
      <c r="A111" s="1" t="s">
        <v>36</v>
      </c>
      <c r="B111" s="1">
        <v>6.02874E7</v>
      </c>
      <c r="C111" s="1" t="s">
        <v>361</v>
      </c>
      <c r="D111" s="1" t="s">
        <v>19</v>
      </c>
      <c r="E111" s="1" t="str">
        <f t="shared" si="1"/>
        <v>ESTATAL</v>
      </c>
      <c r="F111" s="1" t="s">
        <v>29</v>
      </c>
      <c r="G111" s="1" t="s">
        <v>362</v>
      </c>
      <c r="H111" s="1">
        <v>1894.0</v>
      </c>
      <c r="I111" s="1">
        <v>221.0</v>
      </c>
      <c r="J111" s="1" t="s">
        <v>363</v>
      </c>
      <c r="K111" s="8">
        <v>26529.0</v>
      </c>
      <c r="L111" s="1">
        <v>2051.0</v>
      </c>
      <c r="M111" s="2">
        <v>41020.0</v>
      </c>
      <c r="N111" s="2">
        <v>41020.0</v>
      </c>
      <c r="O111" s="2">
        <f t="shared" si="2"/>
        <v>820400</v>
      </c>
      <c r="P111" s="2">
        <f t="shared" si="3"/>
        <v>820400</v>
      </c>
      <c r="Q111" s="1">
        <v>6.0</v>
      </c>
    </row>
    <row r="112">
      <c r="A112" s="3" t="s">
        <v>36</v>
      </c>
      <c r="B112" s="3">
        <v>6.04841E7</v>
      </c>
      <c r="C112" s="3" t="s">
        <v>364</v>
      </c>
      <c r="D112" s="3" t="s">
        <v>19</v>
      </c>
      <c r="E112" s="3" t="str">
        <f t="shared" si="1"/>
        <v>ESTATAL</v>
      </c>
      <c r="F112" s="3" t="s">
        <v>29</v>
      </c>
      <c r="G112" s="3" t="s">
        <v>365</v>
      </c>
      <c r="H112" s="3">
        <v>8000.0</v>
      </c>
      <c r="I112" s="3">
        <v>291.0</v>
      </c>
      <c r="J112" s="3" t="s">
        <v>366</v>
      </c>
      <c r="K112" s="5">
        <v>30893.0</v>
      </c>
      <c r="L112" s="3">
        <v>3577.0</v>
      </c>
      <c r="M112" s="6">
        <v>71540.0</v>
      </c>
      <c r="N112" s="6">
        <v>71540.0</v>
      </c>
      <c r="O112" s="6">
        <f t="shared" si="2"/>
        <v>1430800</v>
      </c>
      <c r="P112" s="6">
        <f t="shared" si="3"/>
        <v>1430800</v>
      </c>
      <c r="Q112" s="3">
        <v>6.0</v>
      </c>
    </row>
    <row r="113">
      <c r="A113" s="1" t="s">
        <v>17</v>
      </c>
      <c r="B113" s="1">
        <v>8.60033E8</v>
      </c>
      <c r="C113" s="1" t="s">
        <v>367</v>
      </c>
      <c r="D113" s="1" t="s">
        <v>19</v>
      </c>
      <c r="E113" s="1" t="str">
        <f t="shared" si="1"/>
        <v>ESTATAL</v>
      </c>
      <c r="F113" s="1" t="s">
        <v>20</v>
      </c>
      <c r="G113" s="1" t="s">
        <v>368</v>
      </c>
      <c r="H113" s="1" t="s">
        <v>369</v>
      </c>
      <c r="I113" s="9"/>
      <c r="J113" s="9"/>
      <c r="K113" s="8">
        <v>22138.0</v>
      </c>
      <c r="L113" s="1">
        <v>2670.0</v>
      </c>
      <c r="M113" s="2">
        <v>53400.0</v>
      </c>
      <c r="N113" s="2">
        <v>58740.0</v>
      </c>
      <c r="O113" s="2">
        <f t="shared" si="2"/>
        <v>1174800</v>
      </c>
      <c r="P113" s="2">
        <f t="shared" si="3"/>
        <v>1174800</v>
      </c>
      <c r="Q113" s="1">
        <v>6.0</v>
      </c>
    </row>
    <row r="114">
      <c r="A114" s="3" t="s">
        <v>32</v>
      </c>
      <c r="B114" s="3">
        <v>9.001784E8</v>
      </c>
      <c r="C114" s="3" t="s">
        <v>370</v>
      </c>
      <c r="D114" s="3" t="s">
        <v>38</v>
      </c>
      <c r="E114" s="3" t="str">
        <f t="shared" si="1"/>
        <v>PRIVADO</v>
      </c>
      <c r="F114" s="3" t="s">
        <v>29</v>
      </c>
      <c r="G114" s="3" t="s">
        <v>371</v>
      </c>
      <c r="H114" s="3" t="s">
        <v>193</v>
      </c>
      <c r="I114" s="3">
        <v>381.0</v>
      </c>
      <c r="J114" s="3">
        <v>4352206.0</v>
      </c>
      <c r="K114" s="5">
        <v>28865.0</v>
      </c>
      <c r="L114" s="3">
        <v>4266.0</v>
      </c>
      <c r="M114" s="6">
        <v>85320.0</v>
      </c>
      <c r="N114" s="6">
        <v>85320.0</v>
      </c>
      <c r="O114" s="6">
        <f t="shared" si="2"/>
        <v>1706400</v>
      </c>
      <c r="P114" s="6">
        <f t="shared" si="3"/>
        <v>1706400</v>
      </c>
      <c r="Q114" s="3">
        <v>9.0</v>
      </c>
    </row>
    <row r="115">
      <c r="A115" s="1" t="s">
        <v>36</v>
      </c>
      <c r="B115" s="1">
        <v>6.0016401E7</v>
      </c>
      <c r="C115" s="1" t="s">
        <v>372</v>
      </c>
      <c r="D115" s="1" t="s">
        <v>19</v>
      </c>
      <c r="E115" s="1" t="str">
        <f t="shared" si="1"/>
        <v>ESTATAL</v>
      </c>
      <c r="F115" s="1" t="s">
        <v>29</v>
      </c>
      <c r="G115" s="1" t="s">
        <v>373</v>
      </c>
      <c r="H115" s="1">
        <v>2800.0</v>
      </c>
      <c r="I115" s="9"/>
      <c r="J115" s="9"/>
      <c r="K115" s="8">
        <v>32778.0</v>
      </c>
      <c r="L115" s="1">
        <v>2360.0</v>
      </c>
      <c r="M115" s="2">
        <v>47200.0</v>
      </c>
      <c r="N115" s="2">
        <v>47200.0</v>
      </c>
      <c r="O115" s="2">
        <f t="shared" si="2"/>
        <v>944000</v>
      </c>
      <c r="P115" s="2">
        <f t="shared" si="3"/>
        <v>944000</v>
      </c>
      <c r="Q115" s="1">
        <v>8.0</v>
      </c>
    </row>
    <row r="116">
      <c r="A116" s="3" t="s">
        <v>32</v>
      </c>
      <c r="B116" s="3">
        <v>9.000638E8</v>
      </c>
      <c r="C116" s="3" t="s">
        <v>374</v>
      </c>
      <c r="D116" s="3" t="s">
        <v>19</v>
      </c>
      <c r="E116" s="3" t="str">
        <f t="shared" si="1"/>
        <v>ESTATAL</v>
      </c>
      <c r="F116" s="3" t="s">
        <v>20</v>
      </c>
      <c r="G116" s="3" t="s">
        <v>375</v>
      </c>
      <c r="H116" s="3" t="s">
        <v>376</v>
      </c>
      <c r="I116" s="3">
        <v>0.0</v>
      </c>
      <c r="J116" s="3">
        <v>0.0</v>
      </c>
      <c r="K116" s="5">
        <v>21386.0</v>
      </c>
      <c r="L116" s="3">
        <v>2232.0</v>
      </c>
      <c r="M116" s="6">
        <v>44640.0</v>
      </c>
      <c r="N116" s="6">
        <v>49104.0</v>
      </c>
      <c r="O116" s="6">
        <f t="shared" si="2"/>
        <v>982080</v>
      </c>
      <c r="P116" s="6">
        <f t="shared" si="3"/>
        <v>982080</v>
      </c>
      <c r="Q116" s="3">
        <v>7.0</v>
      </c>
    </row>
    <row r="117">
      <c r="A117" s="1" t="s">
        <v>99</v>
      </c>
      <c r="B117" s="1">
        <v>2.00947E7</v>
      </c>
      <c r="C117" s="1" t="s">
        <v>377</v>
      </c>
      <c r="D117" s="1" t="s">
        <v>19</v>
      </c>
      <c r="E117" s="1" t="str">
        <f t="shared" si="1"/>
        <v>ESTATAL</v>
      </c>
      <c r="F117" s="1" t="s">
        <v>29</v>
      </c>
      <c r="G117" s="1" t="s">
        <v>378</v>
      </c>
      <c r="H117" s="1" t="s">
        <v>379</v>
      </c>
      <c r="I117" s="1">
        <v>11.0</v>
      </c>
      <c r="J117" s="1" t="s">
        <v>380</v>
      </c>
      <c r="K117" s="8">
        <v>25687.0</v>
      </c>
      <c r="L117" s="1">
        <v>1778.0</v>
      </c>
      <c r="M117" s="2">
        <v>35560.0</v>
      </c>
      <c r="N117" s="2">
        <v>35560.0</v>
      </c>
      <c r="O117" s="2">
        <f t="shared" si="2"/>
        <v>711200</v>
      </c>
      <c r="P117" s="2">
        <f t="shared" si="3"/>
        <v>711200</v>
      </c>
      <c r="Q117" s="1">
        <v>8.0</v>
      </c>
    </row>
    <row r="118">
      <c r="A118" s="3" t="s">
        <v>27</v>
      </c>
      <c r="B118" s="3">
        <v>8.202612E8</v>
      </c>
      <c r="C118" s="3" t="s">
        <v>381</v>
      </c>
      <c r="D118" s="3" t="s">
        <v>19</v>
      </c>
      <c r="E118" s="3" t="str">
        <f t="shared" si="1"/>
        <v>ESTATAL</v>
      </c>
      <c r="F118" s="3" t="s">
        <v>20</v>
      </c>
      <c r="G118" s="3" t="s">
        <v>382</v>
      </c>
      <c r="H118" s="3" t="s">
        <v>383</v>
      </c>
      <c r="I118" s="3">
        <v>3491.0</v>
      </c>
      <c r="J118" s="3">
        <v>499995.0</v>
      </c>
      <c r="K118" s="5">
        <v>27814.0</v>
      </c>
      <c r="L118" s="3">
        <v>1588.0</v>
      </c>
      <c r="M118" s="6">
        <v>31760.0</v>
      </c>
      <c r="N118" s="6">
        <v>34936.0</v>
      </c>
      <c r="O118" s="6">
        <f t="shared" si="2"/>
        <v>698720</v>
      </c>
      <c r="P118" s="6">
        <f t="shared" si="3"/>
        <v>698720</v>
      </c>
      <c r="Q118" s="3">
        <v>5.0</v>
      </c>
    </row>
    <row r="119">
      <c r="A119" s="1" t="s">
        <v>41</v>
      </c>
      <c r="B119" s="1">
        <v>3.00072E8</v>
      </c>
      <c r="C119" s="1" t="s">
        <v>384</v>
      </c>
      <c r="D119" s="1" t="s">
        <v>19</v>
      </c>
      <c r="E119" s="1" t="str">
        <f t="shared" si="1"/>
        <v>ESTATAL</v>
      </c>
      <c r="F119" s="1" t="s">
        <v>20</v>
      </c>
      <c r="G119" s="1" t="s">
        <v>385</v>
      </c>
      <c r="H119" s="1" t="s">
        <v>386</v>
      </c>
      <c r="I119" s="9"/>
      <c r="J119" s="9"/>
      <c r="K119" s="8">
        <v>28612.0</v>
      </c>
      <c r="L119" s="1">
        <v>2477.0</v>
      </c>
      <c r="M119" s="2">
        <v>49540.0</v>
      </c>
      <c r="N119" s="2">
        <v>54494.0</v>
      </c>
      <c r="O119" s="2">
        <f t="shared" si="2"/>
        <v>1089880</v>
      </c>
      <c r="P119" s="2">
        <f t="shared" si="3"/>
        <v>1089880</v>
      </c>
      <c r="Q119" s="1">
        <v>5.0</v>
      </c>
    </row>
    <row r="120">
      <c r="A120" s="3" t="s">
        <v>271</v>
      </c>
      <c r="B120" s="3">
        <v>2.600819E8</v>
      </c>
      <c r="C120" s="3" t="s">
        <v>387</v>
      </c>
      <c r="D120" s="3" t="s">
        <v>19</v>
      </c>
      <c r="E120" s="3" t="str">
        <f t="shared" si="1"/>
        <v>ESTATAL</v>
      </c>
      <c r="F120" s="3" t="s">
        <v>29</v>
      </c>
      <c r="G120" s="3" t="s">
        <v>388</v>
      </c>
      <c r="H120" s="3">
        <v>9200.0</v>
      </c>
      <c r="I120" s="3">
        <v>2945.0</v>
      </c>
      <c r="J120" s="3">
        <v>453433.0</v>
      </c>
      <c r="K120" s="5">
        <v>34223.0</v>
      </c>
      <c r="L120" s="3">
        <v>2557.0</v>
      </c>
      <c r="M120" s="6">
        <v>51140.0</v>
      </c>
      <c r="N120" s="6">
        <v>51140.0</v>
      </c>
      <c r="O120" s="6">
        <f t="shared" si="2"/>
        <v>1022800</v>
      </c>
      <c r="P120" s="6">
        <f t="shared" si="3"/>
        <v>1022800</v>
      </c>
      <c r="Q120" s="3">
        <v>9.0</v>
      </c>
    </row>
    <row r="121">
      <c r="A121" s="1" t="s">
        <v>76</v>
      </c>
      <c r="B121" s="1">
        <v>7.000186E8</v>
      </c>
      <c r="C121" s="1" t="s">
        <v>389</v>
      </c>
      <c r="D121" s="1" t="s">
        <v>19</v>
      </c>
      <c r="E121" s="1" t="str">
        <f t="shared" si="1"/>
        <v>ESTATAL</v>
      </c>
      <c r="F121" s="1" t="s">
        <v>20</v>
      </c>
      <c r="G121" s="1" t="s">
        <v>390</v>
      </c>
      <c r="H121" s="1" t="s">
        <v>391</v>
      </c>
      <c r="I121" s="1">
        <v>264.0</v>
      </c>
      <c r="J121" s="1">
        <v>4307895.0</v>
      </c>
      <c r="K121" s="8">
        <v>25207.0</v>
      </c>
      <c r="L121" s="1">
        <v>4541.0</v>
      </c>
      <c r="M121" s="2">
        <v>90820.0</v>
      </c>
      <c r="N121" s="2">
        <v>99902.0</v>
      </c>
      <c r="O121" s="2">
        <f t="shared" si="2"/>
        <v>1998040</v>
      </c>
      <c r="P121" s="2">
        <f t="shared" si="3"/>
        <v>1998040</v>
      </c>
      <c r="Q121" s="1">
        <v>9.0</v>
      </c>
    </row>
    <row r="122">
      <c r="A122" s="3" t="s">
        <v>36</v>
      </c>
      <c r="B122" s="3">
        <v>6.01139E7</v>
      </c>
      <c r="C122" s="3" t="s">
        <v>392</v>
      </c>
      <c r="D122" s="3" t="s">
        <v>19</v>
      </c>
      <c r="E122" s="3" t="str">
        <f t="shared" si="1"/>
        <v>ESTATAL</v>
      </c>
      <c r="F122" s="3" t="s">
        <v>20</v>
      </c>
      <c r="G122" s="3" t="s">
        <v>393</v>
      </c>
      <c r="H122" s="3">
        <v>6725.0</v>
      </c>
      <c r="I122" s="3">
        <v>2273.0</v>
      </c>
      <c r="J122" s="3" t="s">
        <v>394</v>
      </c>
      <c r="K122" s="5">
        <v>19605.0</v>
      </c>
      <c r="L122" s="3">
        <v>4103.0</v>
      </c>
      <c r="M122" s="6">
        <v>82060.0</v>
      </c>
      <c r="N122" s="6">
        <v>90266.0</v>
      </c>
      <c r="O122" s="6">
        <f t="shared" si="2"/>
        <v>1805320</v>
      </c>
      <c r="P122" s="6">
        <f t="shared" si="3"/>
        <v>1805320</v>
      </c>
      <c r="Q122" s="3">
        <v>9.0</v>
      </c>
    </row>
    <row r="123">
      <c r="A123" s="1" t="s">
        <v>116</v>
      </c>
      <c r="B123" s="1">
        <v>5.401408E8</v>
      </c>
      <c r="C123" s="1" t="s">
        <v>395</v>
      </c>
      <c r="D123" s="1" t="s">
        <v>19</v>
      </c>
      <c r="E123" s="1" t="str">
        <f t="shared" si="1"/>
        <v>ESTATAL</v>
      </c>
      <c r="F123" s="1" t="s">
        <v>29</v>
      </c>
      <c r="G123" s="1" t="s">
        <v>396</v>
      </c>
      <c r="H123" s="1" t="s">
        <v>397</v>
      </c>
      <c r="I123" s="1">
        <v>3755.0</v>
      </c>
      <c r="J123" s="1" t="s">
        <v>398</v>
      </c>
      <c r="K123" s="8">
        <v>23012.0</v>
      </c>
      <c r="L123" s="1">
        <v>3681.0</v>
      </c>
      <c r="M123" s="2">
        <v>73620.0</v>
      </c>
      <c r="N123" s="2">
        <v>73620.0</v>
      </c>
      <c r="O123" s="2">
        <f t="shared" si="2"/>
        <v>1472400</v>
      </c>
      <c r="P123" s="2">
        <f t="shared" si="3"/>
        <v>1472400</v>
      </c>
      <c r="Q123" s="1">
        <v>8.0</v>
      </c>
    </row>
    <row r="124">
      <c r="A124" s="3" t="s">
        <v>116</v>
      </c>
      <c r="B124" s="3">
        <v>5.40120201E8</v>
      </c>
      <c r="C124" s="3" t="s">
        <v>399</v>
      </c>
      <c r="D124" s="3" t="s">
        <v>19</v>
      </c>
      <c r="E124" s="3" t="str">
        <f t="shared" si="1"/>
        <v>ESTATAL</v>
      </c>
      <c r="F124" s="3" t="s">
        <v>29</v>
      </c>
      <c r="G124" s="3" t="s">
        <v>400</v>
      </c>
      <c r="H124" s="3">
        <v>3300.0</v>
      </c>
      <c r="I124" s="3">
        <v>376.0</v>
      </c>
      <c r="J124" s="3">
        <v>1.5450545E8</v>
      </c>
      <c r="K124" s="5">
        <v>21994.0</v>
      </c>
      <c r="L124" s="3">
        <v>4576.0</v>
      </c>
      <c r="M124" s="6">
        <v>91520.0</v>
      </c>
      <c r="N124" s="6">
        <v>91520.0</v>
      </c>
      <c r="O124" s="6">
        <f t="shared" si="2"/>
        <v>1830400</v>
      </c>
      <c r="P124" s="6">
        <f t="shared" si="3"/>
        <v>1830400</v>
      </c>
      <c r="Q124" s="3">
        <v>10.0</v>
      </c>
    </row>
    <row r="125">
      <c r="A125" s="1" t="s">
        <v>155</v>
      </c>
      <c r="B125" s="1">
        <v>3.800085E8</v>
      </c>
      <c r="C125" s="1" t="s">
        <v>401</v>
      </c>
      <c r="D125" s="1" t="s">
        <v>19</v>
      </c>
      <c r="E125" s="1" t="str">
        <f t="shared" si="1"/>
        <v>ESTATAL</v>
      </c>
      <c r="F125" s="1" t="s">
        <v>29</v>
      </c>
      <c r="G125" s="1" t="s">
        <v>402</v>
      </c>
      <c r="H125" s="1" t="s">
        <v>403</v>
      </c>
      <c r="I125" s="1">
        <v>388.0</v>
      </c>
      <c r="J125" s="1">
        <v>4254470.0</v>
      </c>
      <c r="K125" s="8">
        <v>33605.0</v>
      </c>
      <c r="L125" s="1">
        <v>4378.0</v>
      </c>
      <c r="M125" s="2">
        <v>87560.0</v>
      </c>
      <c r="N125" s="2">
        <v>87560.0</v>
      </c>
      <c r="O125" s="2">
        <f t="shared" si="2"/>
        <v>1751200</v>
      </c>
      <c r="P125" s="2">
        <f t="shared" si="3"/>
        <v>1751200</v>
      </c>
      <c r="Q125" s="1">
        <v>3.0</v>
      </c>
    </row>
    <row r="126">
      <c r="A126" s="3" t="s">
        <v>17</v>
      </c>
      <c r="B126" s="3">
        <v>8.60142503E8</v>
      </c>
      <c r="C126" s="3" t="s">
        <v>404</v>
      </c>
      <c r="D126" s="3" t="s">
        <v>19</v>
      </c>
      <c r="E126" s="3" t="str">
        <f t="shared" si="1"/>
        <v>ESTATAL</v>
      </c>
      <c r="F126" s="3" t="s">
        <v>29</v>
      </c>
      <c r="G126" s="3" t="s">
        <v>405</v>
      </c>
      <c r="H126" s="3" t="s">
        <v>406</v>
      </c>
      <c r="I126" s="4"/>
      <c r="J126" s="4"/>
      <c r="K126" s="5">
        <v>25623.0</v>
      </c>
      <c r="L126" s="3">
        <v>3605.0</v>
      </c>
      <c r="M126" s="6">
        <v>72100.0</v>
      </c>
      <c r="N126" s="6">
        <v>72100.0</v>
      </c>
      <c r="O126" s="6">
        <f t="shared" si="2"/>
        <v>1442000</v>
      </c>
      <c r="P126" s="6">
        <f t="shared" si="3"/>
        <v>1442000</v>
      </c>
      <c r="Q126" s="3">
        <v>3.0</v>
      </c>
    </row>
    <row r="127">
      <c r="A127" s="1" t="s">
        <v>45</v>
      </c>
      <c r="B127" s="1">
        <v>6.600759E8</v>
      </c>
      <c r="C127" s="1" t="s">
        <v>407</v>
      </c>
      <c r="D127" s="1" t="s">
        <v>19</v>
      </c>
      <c r="E127" s="1" t="str">
        <f t="shared" si="1"/>
        <v>ESTATAL</v>
      </c>
      <c r="F127" s="1" t="s">
        <v>20</v>
      </c>
      <c r="G127" s="1" t="s">
        <v>408</v>
      </c>
      <c r="H127" s="1" t="s">
        <v>409</v>
      </c>
      <c r="I127" s="9"/>
      <c r="J127" s="9"/>
      <c r="K127" s="8">
        <v>18686.0</v>
      </c>
      <c r="L127" s="1">
        <v>3926.0</v>
      </c>
      <c r="M127" s="2">
        <v>78520.0</v>
      </c>
      <c r="N127" s="2">
        <v>86372.0</v>
      </c>
      <c r="O127" s="2">
        <f t="shared" si="2"/>
        <v>1727440</v>
      </c>
      <c r="P127" s="2">
        <f t="shared" si="3"/>
        <v>1727440</v>
      </c>
      <c r="Q127" s="1">
        <v>5.0</v>
      </c>
    </row>
    <row r="128">
      <c r="A128" s="3" t="s">
        <v>83</v>
      </c>
      <c r="B128" s="3">
        <v>2.200033E8</v>
      </c>
      <c r="C128" s="3" t="s">
        <v>410</v>
      </c>
      <c r="D128" s="3" t="s">
        <v>19</v>
      </c>
      <c r="E128" s="3" t="str">
        <f t="shared" si="1"/>
        <v>ESTATAL</v>
      </c>
      <c r="F128" s="3" t="s">
        <v>29</v>
      </c>
      <c r="G128" s="3" t="s">
        <v>411</v>
      </c>
      <c r="H128" s="3" t="s">
        <v>412</v>
      </c>
      <c r="I128" s="3">
        <v>0.0</v>
      </c>
      <c r="J128" s="3">
        <v>0.0</v>
      </c>
      <c r="K128" s="10">
        <v>33156.0</v>
      </c>
      <c r="L128" s="3">
        <v>2116.0</v>
      </c>
      <c r="M128" s="6">
        <v>42320.0</v>
      </c>
      <c r="N128" s="6">
        <v>42320.0</v>
      </c>
      <c r="O128" s="6">
        <f t="shared" si="2"/>
        <v>846400</v>
      </c>
      <c r="P128" s="6">
        <f t="shared" si="3"/>
        <v>846400</v>
      </c>
      <c r="Q128" s="3">
        <v>3.0</v>
      </c>
    </row>
    <row r="129">
      <c r="A129" s="1" t="s">
        <v>116</v>
      </c>
      <c r="B129" s="1">
        <v>5.400037E8</v>
      </c>
      <c r="C129" s="1" t="s">
        <v>413</v>
      </c>
      <c r="D129" s="1" t="s">
        <v>19</v>
      </c>
      <c r="E129" s="1" t="str">
        <f t="shared" si="1"/>
        <v>ESTATAL</v>
      </c>
      <c r="F129" s="1" t="s">
        <v>29</v>
      </c>
      <c r="G129" s="1" t="s">
        <v>414</v>
      </c>
      <c r="H129" s="1" t="s">
        <v>415</v>
      </c>
      <c r="I129" s="1">
        <v>3755.0</v>
      </c>
      <c r="J129" s="1" t="s">
        <v>416</v>
      </c>
      <c r="K129" s="8">
        <v>24380.0</v>
      </c>
      <c r="L129" s="1">
        <v>2540.0</v>
      </c>
      <c r="M129" s="2">
        <v>50800.0</v>
      </c>
      <c r="N129" s="2">
        <v>50800.0</v>
      </c>
      <c r="O129" s="2">
        <f t="shared" si="2"/>
        <v>1016000</v>
      </c>
      <c r="P129" s="2">
        <f t="shared" si="3"/>
        <v>1016000</v>
      </c>
      <c r="Q129" s="1">
        <v>7.0</v>
      </c>
    </row>
    <row r="130">
      <c r="A130" s="3" t="s">
        <v>27</v>
      </c>
      <c r="B130" s="3">
        <v>8.20139102E8</v>
      </c>
      <c r="C130" s="3" t="s">
        <v>417</v>
      </c>
      <c r="D130" s="3" t="s">
        <v>19</v>
      </c>
      <c r="E130" s="3" t="str">
        <f t="shared" si="1"/>
        <v>ESTATAL</v>
      </c>
      <c r="F130" s="3" t="s">
        <v>20</v>
      </c>
      <c r="G130" s="3" t="s">
        <v>418</v>
      </c>
      <c r="H130" s="3" t="s">
        <v>196</v>
      </c>
      <c r="I130" s="3">
        <v>3471.0</v>
      </c>
      <c r="J130" s="3">
        <v>424869.0</v>
      </c>
      <c r="K130" s="5">
        <v>29839.0</v>
      </c>
      <c r="L130" s="3">
        <v>4906.0</v>
      </c>
      <c r="M130" s="6">
        <v>98120.0</v>
      </c>
      <c r="N130" s="6">
        <v>107932.0</v>
      </c>
      <c r="O130" s="6">
        <f t="shared" si="2"/>
        <v>2158640</v>
      </c>
      <c r="P130" s="6">
        <f t="shared" si="3"/>
        <v>2158640</v>
      </c>
      <c r="Q130" s="3">
        <v>10.0</v>
      </c>
    </row>
    <row r="131">
      <c r="A131" s="1" t="s">
        <v>32</v>
      </c>
      <c r="B131" s="1">
        <v>9.000838E8</v>
      </c>
      <c r="C131" s="1" t="s">
        <v>419</v>
      </c>
      <c r="D131" s="1" t="s">
        <v>19</v>
      </c>
      <c r="E131" s="1" t="str">
        <f t="shared" si="1"/>
        <v>ESTATAL</v>
      </c>
      <c r="F131" s="1" t="s">
        <v>20</v>
      </c>
      <c r="G131" s="1" t="s">
        <v>420</v>
      </c>
      <c r="H131" s="1" t="s">
        <v>376</v>
      </c>
      <c r="I131" s="9"/>
      <c r="J131" s="1" t="s">
        <v>421</v>
      </c>
      <c r="K131" s="8">
        <v>32897.0</v>
      </c>
      <c r="L131" s="1">
        <v>4871.0</v>
      </c>
      <c r="M131" s="2">
        <v>97420.0</v>
      </c>
      <c r="N131" s="2">
        <v>107162.0</v>
      </c>
      <c r="O131" s="2">
        <f t="shared" si="2"/>
        <v>2143240</v>
      </c>
      <c r="P131" s="2">
        <f t="shared" si="3"/>
        <v>2143240</v>
      </c>
      <c r="Q131" s="1">
        <v>6.0</v>
      </c>
    </row>
    <row r="132">
      <c r="A132" s="3" t="s">
        <v>60</v>
      </c>
      <c r="B132" s="3">
        <v>5.801265E8</v>
      </c>
      <c r="C132" s="3" t="s">
        <v>422</v>
      </c>
      <c r="D132" s="3" t="s">
        <v>19</v>
      </c>
      <c r="E132" s="3" t="str">
        <f t="shared" si="1"/>
        <v>ESTATAL</v>
      </c>
      <c r="F132" s="3" t="s">
        <v>20</v>
      </c>
      <c r="G132" s="3" t="s">
        <v>423</v>
      </c>
      <c r="H132" s="3">
        <v>8311.0</v>
      </c>
      <c r="I132" s="3">
        <v>299.0</v>
      </c>
      <c r="J132" s="3">
        <v>491226.0</v>
      </c>
      <c r="K132" s="5">
        <v>23322.0</v>
      </c>
      <c r="L132" s="3">
        <v>3492.0</v>
      </c>
      <c r="M132" s="6">
        <v>69840.0</v>
      </c>
      <c r="N132" s="6">
        <v>76824.0</v>
      </c>
      <c r="O132" s="6">
        <f t="shared" si="2"/>
        <v>1536480</v>
      </c>
      <c r="P132" s="6">
        <f t="shared" si="3"/>
        <v>1536480</v>
      </c>
      <c r="Q132" s="3">
        <v>3.0</v>
      </c>
    </row>
    <row r="133">
      <c r="A133" s="1" t="s">
        <v>155</v>
      </c>
      <c r="B133" s="1">
        <v>3.800741E8</v>
      </c>
      <c r="C133" s="1" t="s">
        <v>424</v>
      </c>
      <c r="D133" s="1" t="s">
        <v>19</v>
      </c>
      <c r="E133" s="1" t="str">
        <f t="shared" si="1"/>
        <v>ESTATAL</v>
      </c>
      <c r="F133" s="1" t="s">
        <v>29</v>
      </c>
      <c r="G133" s="1" t="s">
        <v>425</v>
      </c>
      <c r="H133" s="1" t="s">
        <v>403</v>
      </c>
      <c r="I133" s="1">
        <v>388.0</v>
      </c>
      <c r="J133" s="1" t="s">
        <v>426</v>
      </c>
      <c r="K133" s="8">
        <v>28713.0</v>
      </c>
      <c r="L133" s="1">
        <v>3752.0</v>
      </c>
      <c r="M133" s="2">
        <v>75040.0</v>
      </c>
      <c r="N133" s="2">
        <v>75040.0</v>
      </c>
      <c r="O133" s="2">
        <f t="shared" si="2"/>
        <v>1500800</v>
      </c>
      <c r="P133" s="2">
        <f t="shared" si="3"/>
        <v>1500800</v>
      </c>
      <c r="Q133" s="1">
        <v>6.0</v>
      </c>
    </row>
    <row r="134">
      <c r="A134" s="3" t="s">
        <v>27</v>
      </c>
      <c r="B134" s="3">
        <v>8.203776E8</v>
      </c>
      <c r="C134" s="3" t="s">
        <v>427</v>
      </c>
      <c r="D134" s="3" t="s">
        <v>38</v>
      </c>
      <c r="E134" s="3" t="str">
        <f t="shared" si="1"/>
        <v>PRIVADO</v>
      </c>
      <c r="F134" s="3" t="s">
        <v>29</v>
      </c>
      <c r="G134" s="3" t="s">
        <v>428</v>
      </c>
      <c r="H134" s="3" t="s">
        <v>429</v>
      </c>
      <c r="I134" s="3">
        <v>3462.0</v>
      </c>
      <c r="J134" s="3">
        <v>420543.0</v>
      </c>
      <c r="K134" s="5">
        <v>18477.0</v>
      </c>
      <c r="L134" s="3">
        <v>1777.0</v>
      </c>
      <c r="M134" s="6">
        <v>35540.0</v>
      </c>
      <c r="N134" s="6">
        <v>35540.0</v>
      </c>
      <c r="O134" s="6">
        <f t="shared" si="2"/>
        <v>710800</v>
      </c>
      <c r="P134" s="6">
        <f t="shared" si="3"/>
        <v>710800</v>
      </c>
      <c r="Q134" s="3">
        <v>7.0</v>
      </c>
    </row>
    <row r="135">
      <c r="A135" s="1" t="s">
        <v>217</v>
      </c>
      <c r="B135" s="1">
        <v>4.600521E8</v>
      </c>
      <c r="C135" s="1" t="s">
        <v>430</v>
      </c>
      <c r="D135" s="1" t="s">
        <v>19</v>
      </c>
      <c r="E135" s="1" t="str">
        <f t="shared" si="1"/>
        <v>ESTATAL</v>
      </c>
      <c r="F135" s="1" t="s">
        <v>20</v>
      </c>
      <c r="G135" s="1" t="s">
        <v>431</v>
      </c>
      <c r="H135" s="1" t="s">
        <v>432</v>
      </c>
      <c r="I135" s="9"/>
      <c r="J135" s="1" t="s">
        <v>433</v>
      </c>
      <c r="K135" s="8">
        <v>24888.0</v>
      </c>
      <c r="L135" s="1">
        <v>4486.0</v>
      </c>
      <c r="M135" s="2">
        <v>89720.0</v>
      </c>
      <c r="N135" s="2">
        <v>98692.0</v>
      </c>
      <c r="O135" s="2">
        <f t="shared" si="2"/>
        <v>1973840</v>
      </c>
      <c r="P135" s="2">
        <f t="shared" si="3"/>
        <v>1973840</v>
      </c>
      <c r="Q135" s="1">
        <v>8.0</v>
      </c>
    </row>
    <row r="136">
      <c r="A136" s="3" t="s">
        <v>27</v>
      </c>
      <c r="B136" s="3">
        <v>8.200483E8</v>
      </c>
      <c r="C136" s="3" t="s">
        <v>434</v>
      </c>
      <c r="D136" s="3" t="s">
        <v>38</v>
      </c>
      <c r="E136" s="3" t="str">
        <f t="shared" si="1"/>
        <v>PRIVADO</v>
      </c>
      <c r="F136" s="3" t="s">
        <v>29</v>
      </c>
      <c r="G136" s="3" t="s">
        <v>435</v>
      </c>
      <c r="H136" s="3" t="s">
        <v>166</v>
      </c>
      <c r="I136" s="3">
        <v>3496.0</v>
      </c>
      <c r="J136" s="3">
        <v>420083.0</v>
      </c>
      <c r="K136" s="5">
        <v>29097.0</v>
      </c>
      <c r="L136" s="3">
        <v>4994.0</v>
      </c>
      <c r="M136" s="6">
        <v>99880.0</v>
      </c>
      <c r="N136" s="6">
        <v>99880.0</v>
      </c>
      <c r="O136" s="6">
        <f t="shared" si="2"/>
        <v>1997600</v>
      </c>
      <c r="P136" s="6">
        <f t="shared" si="3"/>
        <v>1997600</v>
      </c>
      <c r="Q136" s="3">
        <v>10.0</v>
      </c>
    </row>
    <row r="137">
      <c r="A137" s="1" t="s">
        <v>68</v>
      </c>
      <c r="B137" s="1">
        <v>3.40104101E8</v>
      </c>
      <c r="C137" s="1" t="s">
        <v>436</v>
      </c>
      <c r="D137" s="1" t="s">
        <v>19</v>
      </c>
      <c r="E137" s="1" t="str">
        <f t="shared" si="1"/>
        <v>ESTATAL</v>
      </c>
      <c r="F137" s="1" t="s">
        <v>20</v>
      </c>
      <c r="G137" s="1" t="s">
        <v>437</v>
      </c>
      <c r="H137" s="1" t="s">
        <v>131</v>
      </c>
      <c r="I137" s="9"/>
      <c r="J137" s="9"/>
      <c r="K137" s="8">
        <v>28521.0</v>
      </c>
      <c r="L137" s="1">
        <v>2022.0</v>
      </c>
      <c r="M137" s="2">
        <v>40440.0</v>
      </c>
      <c r="N137" s="2">
        <v>44484.0</v>
      </c>
      <c r="O137" s="2">
        <f t="shared" si="2"/>
        <v>889680</v>
      </c>
      <c r="P137" s="2">
        <f t="shared" si="3"/>
        <v>889680</v>
      </c>
      <c r="Q137" s="1">
        <v>9.0</v>
      </c>
    </row>
    <row r="138">
      <c r="A138" s="3" t="s">
        <v>27</v>
      </c>
      <c r="B138" s="3">
        <v>8.20060501E8</v>
      </c>
      <c r="C138" s="3" t="s">
        <v>438</v>
      </c>
      <c r="D138" s="3" t="s">
        <v>19</v>
      </c>
      <c r="E138" s="3" t="str">
        <f t="shared" si="1"/>
        <v>ESTATAL</v>
      </c>
      <c r="F138" s="3" t="s">
        <v>29</v>
      </c>
      <c r="G138" s="3" t="s">
        <v>439</v>
      </c>
      <c r="H138" s="3" t="s">
        <v>440</v>
      </c>
      <c r="I138" s="3">
        <v>3483.0</v>
      </c>
      <c r="J138" s="3">
        <v>1.5403535E7</v>
      </c>
      <c r="K138" s="5">
        <v>33091.0</v>
      </c>
      <c r="L138" s="3">
        <v>3126.0</v>
      </c>
      <c r="M138" s="6">
        <v>62520.0</v>
      </c>
      <c r="N138" s="6">
        <v>62520.0</v>
      </c>
      <c r="O138" s="6">
        <f t="shared" si="2"/>
        <v>1250400</v>
      </c>
      <c r="P138" s="6">
        <f t="shared" si="3"/>
        <v>1250400</v>
      </c>
      <c r="Q138" s="3">
        <v>8.0</v>
      </c>
    </row>
    <row r="139">
      <c r="A139" s="1" t="s">
        <v>49</v>
      </c>
      <c r="B139" s="1">
        <v>5.000547E8</v>
      </c>
      <c r="C139" s="1" t="s">
        <v>441</v>
      </c>
      <c r="D139" s="1" t="s">
        <v>19</v>
      </c>
      <c r="E139" s="1" t="str">
        <f t="shared" si="1"/>
        <v>ESTATAL</v>
      </c>
      <c r="F139" s="1" t="s">
        <v>20</v>
      </c>
      <c r="G139" s="1" t="s">
        <v>442</v>
      </c>
      <c r="H139" s="1" t="s">
        <v>443</v>
      </c>
      <c r="I139" s="1">
        <v>261.0</v>
      </c>
      <c r="J139" s="1">
        <v>0.0</v>
      </c>
      <c r="K139" s="8">
        <v>34773.0</v>
      </c>
      <c r="L139" s="1">
        <v>4854.0</v>
      </c>
      <c r="M139" s="2">
        <v>97080.0</v>
      </c>
      <c r="N139" s="2">
        <v>106788.0</v>
      </c>
      <c r="O139" s="2">
        <f t="shared" si="2"/>
        <v>2135760</v>
      </c>
      <c r="P139" s="2">
        <f t="shared" si="3"/>
        <v>2135760</v>
      </c>
      <c r="Q139" s="1">
        <v>4.0</v>
      </c>
    </row>
    <row r="140">
      <c r="A140" s="3" t="s">
        <v>60</v>
      </c>
      <c r="B140" s="3">
        <v>5.801222E8</v>
      </c>
      <c r="C140" s="3" t="s">
        <v>444</v>
      </c>
      <c r="D140" s="3" t="s">
        <v>19</v>
      </c>
      <c r="E140" s="3" t="str">
        <f t="shared" si="1"/>
        <v>ESTATAL</v>
      </c>
      <c r="F140" s="3" t="s">
        <v>20</v>
      </c>
      <c r="G140" s="3" t="s">
        <v>445</v>
      </c>
      <c r="H140" s="3">
        <v>8403.0</v>
      </c>
      <c r="I140" s="3">
        <v>294.0</v>
      </c>
      <c r="J140" s="3">
        <v>479082.0</v>
      </c>
      <c r="K140" s="10">
        <v>26593.0</v>
      </c>
      <c r="L140" s="3">
        <v>4450.0</v>
      </c>
      <c r="M140" s="6">
        <v>89000.0</v>
      </c>
      <c r="N140" s="6">
        <v>97900.0</v>
      </c>
      <c r="O140" s="6">
        <f t="shared" si="2"/>
        <v>1958000</v>
      </c>
      <c r="P140" s="6">
        <f t="shared" si="3"/>
        <v>1958000</v>
      </c>
      <c r="Q140" s="3">
        <v>6.0</v>
      </c>
    </row>
    <row r="141">
      <c r="A141" s="1" t="s">
        <v>17</v>
      </c>
      <c r="B141" s="1">
        <v>8.600389E8</v>
      </c>
      <c r="C141" s="1" t="s">
        <v>446</v>
      </c>
      <c r="D141" s="1" t="s">
        <v>19</v>
      </c>
      <c r="E141" s="1" t="str">
        <f t="shared" si="1"/>
        <v>ESTATAL</v>
      </c>
      <c r="F141" s="1" t="s">
        <v>20</v>
      </c>
      <c r="G141" s="1" t="s">
        <v>447</v>
      </c>
      <c r="H141" s="1" t="s">
        <v>448</v>
      </c>
      <c r="I141" s="9"/>
      <c r="J141" s="9"/>
      <c r="K141" s="8">
        <v>23936.0</v>
      </c>
      <c r="L141" s="1">
        <v>4531.0</v>
      </c>
      <c r="M141" s="2">
        <v>90620.0</v>
      </c>
      <c r="N141" s="2">
        <v>99682.0</v>
      </c>
      <c r="O141" s="2">
        <f t="shared" si="2"/>
        <v>1993640</v>
      </c>
      <c r="P141" s="2">
        <f t="shared" si="3"/>
        <v>1993640</v>
      </c>
      <c r="Q141" s="1">
        <v>3.0</v>
      </c>
    </row>
    <row r="142">
      <c r="A142" s="3" t="s">
        <v>68</v>
      </c>
      <c r="B142" s="3">
        <v>3.400158E8</v>
      </c>
      <c r="C142" s="3" t="s">
        <v>449</v>
      </c>
      <c r="D142" s="3" t="s">
        <v>19</v>
      </c>
      <c r="E142" s="3" t="str">
        <f t="shared" si="1"/>
        <v>ESTATAL</v>
      </c>
      <c r="F142" s="3" t="s">
        <v>20</v>
      </c>
      <c r="G142" s="3" t="s">
        <v>450</v>
      </c>
      <c r="H142" s="3" t="s">
        <v>351</v>
      </c>
      <c r="I142" s="3">
        <v>3718.0</v>
      </c>
      <c r="J142" s="3">
        <v>459695.0</v>
      </c>
      <c r="K142" s="10">
        <v>29143.0</v>
      </c>
      <c r="L142" s="3">
        <v>2991.0</v>
      </c>
      <c r="M142" s="6">
        <v>59820.0</v>
      </c>
      <c r="N142" s="6">
        <v>65802.0</v>
      </c>
      <c r="O142" s="6">
        <f t="shared" si="2"/>
        <v>1316040</v>
      </c>
      <c r="P142" s="6">
        <f t="shared" si="3"/>
        <v>1316040</v>
      </c>
      <c r="Q142" s="3">
        <v>6.0</v>
      </c>
    </row>
    <row r="143">
      <c r="A143" s="1" t="s">
        <v>41</v>
      </c>
      <c r="B143" s="1">
        <v>3.001102E8</v>
      </c>
      <c r="C143" s="1" t="s">
        <v>451</v>
      </c>
      <c r="D143" s="1" t="s">
        <v>19</v>
      </c>
      <c r="E143" s="1" t="str">
        <f t="shared" si="1"/>
        <v>ESTATAL</v>
      </c>
      <c r="F143" s="1" t="s">
        <v>20</v>
      </c>
      <c r="G143" s="1" t="s">
        <v>452</v>
      </c>
      <c r="H143" s="1" t="s">
        <v>453</v>
      </c>
      <c r="I143" s="9"/>
      <c r="J143" s="9"/>
      <c r="K143" s="8">
        <v>21359.0</v>
      </c>
      <c r="L143" s="1">
        <v>4087.0</v>
      </c>
      <c r="M143" s="2">
        <v>81740.0</v>
      </c>
      <c r="N143" s="2">
        <v>89914.0</v>
      </c>
      <c r="O143" s="2">
        <f t="shared" si="2"/>
        <v>1798280</v>
      </c>
      <c r="P143" s="2">
        <f t="shared" si="3"/>
        <v>1798280</v>
      </c>
      <c r="Q143" s="1">
        <v>5.0</v>
      </c>
    </row>
    <row r="144">
      <c r="A144" s="3" t="s">
        <v>36</v>
      </c>
      <c r="B144" s="3">
        <v>6.04753E7</v>
      </c>
      <c r="C144" s="3" t="s">
        <v>454</v>
      </c>
      <c r="D144" s="3" t="s">
        <v>19</v>
      </c>
      <c r="E144" s="3" t="str">
        <f t="shared" si="1"/>
        <v>ESTATAL</v>
      </c>
      <c r="F144" s="3" t="s">
        <v>20</v>
      </c>
      <c r="G144" s="3" t="s">
        <v>455</v>
      </c>
      <c r="H144" s="3">
        <v>6407.0</v>
      </c>
      <c r="I144" s="3">
        <v>2392.0</v>
      </c>
      <c r="J144" s="3" t="s">
        <v>456</v>
      </c>
      <c r="K144" s="5">
        <v>33497.0</v>
      </c>
      <c r="L144" s="3">
        <v>3641.0</v>
      </c>
      <c r="M144" s="6">
        <v>72820.0</v>
      </c>
      <c r="N144" s="6">
        <v>80102.0</v>
      </c>
      <c r="O144" s="6">
        <f t="shared" si="2"/>
        <v>1602040</v>
      </c>
      <c r="P144" s="6">
        <f t="shared" si="3"/>
        <v>1602040</v>
      </c>
      <c r="Q144" s="3">
        <v>8.0</v>
      </c>
    </row>
    <row r="145">
      <c r="A145" s="1" t="s">
        <v>17</v>
      </c>
      <c r="B145" s="1">
        <v>8.60015E8</v>
      </c>
      <c r="C145" s="1" t="s">
        <v>457</v>
      </c>
      <c r="D145" s="1" t="s">
        <v>19</v>
      </c>
      <c r="E145" s="1" t="str">
        <f t="shared" si="1"/>
        <v>ESTATAL</v>
      </c>
      <c r="F145" s="1" t="s">
        <v>20</v>
      </c>
      <c r="G145" s="1" t="s">
        <v>458</v>
      </c>
      <c r="H145" s="1" t="s">
        <v>459</v>
      </c>
      <c r="I145" s="9"/>
      <c r="J145" s="9"/>
      <c r="K145" s="8">
        <v>24659.0</v>
      </c>
      <c r="L145" s="1">
        <v>1712.0</v>
      </c>
      <c r="M145" s="2">
        <v>34240.0</v>
      </c>
      <c r="N145" s="2">
        <v>37664.0</v>
      </c>
      <c r="O145" s="2">
        <f t="shared" si="2"/>
        <v>753280</v>
      </c>
      <c r="P145" s="2">
        <f t="shared" si="3"/>
        <v>753280</v>
      </c>
      <c r="Q145" s="1">
        <v>10.0</v>
      </c>
    </row>
    <row r="146">
      <c r="A146" s="3" t="s">
        <v>112</v>
      </c>
      <c r="B146" s="3">
        <v>1.400084E8</v>
      </c>
      <c r="C146" s="3" t="s">
        <v>460</v>
      </c>
      <c r="D146" s="3" t="s">
        <v>19</v>
      </c>
      <c r="E146" s="3" t="str">
        <f t="shared" si="1"/>
        <v>ESTATAL</v>
      </c>
      <c r="F146" s="3" t="s">
        <v>20</v>
      </c>
      <c r="G146" s="3" t="s">
        <v>461</v>
      </c>
      <c r="H146" s="3" t="s">
        <v>462</v>
      </c>
      <c r="I146" s="3">
        <v>3576.0</v>
      </c>
      <c r="J146" s="3">
        <v>1.552219E7</v>
      </c>
      <c r="K146" s="5">
        <v>34515.0</v>
      </c>
      <c r="L146" s="3">
        <v>2992.0</v>
      </c>
      <c r="M146" s="6">
        <v>59840.0</v>
      </c>
      <c r="N146" s="6">
        <v>65824.0</v>
      </c>
      <c r="O146" s="6">
        <f t="shared" si="2"/>
        <v>1316480</v>
      </c>
      <c r="P146" s="6">
        <f t="shared" si="3"/>
        <v>1316480</v>
      </c>
      <c r="Q146" s="3">
        <v>7.0</v>
      </c>
    </row>
    <row r="147">
      <c r="A147" s="1" t="s">
        <v>32</v>
      </c>
      <c r="B147" s="1">
        <v>9.000833E8</v>
      </c>
      <c r="C147" s="1" t="s">
        <v>463</v>
      </c>
      <c r="D147" s="1" t="s">
        <v>19</v>
      </c>
      <c r="E147" s="1" t="str">
        <f t="shared" si="1"/>
        <v>ESTATAL</v>
      </c>
      <c r="F147" s="1" t="s">
        <v>20</v>
      </c>
      <c r="G147" s="1" t="s">
        <v>464</v>
      </c>
      <c r="H147" s="1" t="s">
        <v>465</v>
      </c>
      <c r="I147" s="9"/>
      <c r="J147" s="9"/>
      <c r="K147" s="8">
        <v>25361.0</v>
      </c>
      <c r="L147" s="1">
        <v>4981.0</v>
      </c>
      <c r="M147" s="2">
        <v>99620.0</v>
      </c>
      <c r="N147" s="2">
        <v>109582.0</v>
      </c>
      <c r="O147" s="2">
        <f t="shared" si="2"/>
        <v>2191640</v>
      </c>
      <c r="P147" s="2">
        <f t="shared" si="3"/>
        <v>2191640</v>
      </c>
      <c r="Q147" s="1">
        <v>5.0</v>
      </c>
    </row>
    <row r="148">
      <c r="A148" s="3" t="s">
        <v>271</v>
      </c>
      <c r="B148" s="3">
        <v>2.60082E8</v>
      </c>
      <c r="C148" s="3" t="s">
        <v>466</v>
      </c>
      <c r="D148" s="3" t="s">
        <v>38</v>
      </c>
      <c r="E148" s="3" t="str">
        <f t="shared" si="1"/>
        <v>PRIVADO</v>
      </c>
      <c r="F148" s="3" t="s">
        <v>29</v>
      </c>
      <c r="G148" s="3" t="s">
        <v>467</v>
      </c>
      <c r="H148" s="3">
        <v>9203.0</v>
      </c>
      <c r="I148" s="3">
        <v>2945.0</v>
      </c>
      <c r="J148" s="3">
        <v>1.5551566E7</v>
      </c>
      <c r="K148" s="5">
        <v>33975.0</v>
      </c>
      <c r="L148" s="3">
        <v>3239.0</v>
      </c>
      <c r="M148" s="6">
        <v>64780.0</v>
      </c>
      <c r="N148" s="6">
        <v>64780.0</v>
      </c>
      <c r="O148" s="6">
        <f t="shared" si="2"/>
        <v>1295600</v>
      </c>
      <c r="P148" s="6">
        <f t="shared" si="3"/>
        <v>1295600</v>
      </c>
      <c r="Q148" s="3">
        <v>6.0</v>
      </c>
    </row>
    <row r="149">
      <c r="A149" s="1" t="s">
        <v>27</v>
      </c>
      <c r="B149" s="1">
        <v>8.202363E8</v>
      </c>
      <c r="C149" s="1" t="s">
        <v>468</v>
      </c>
      <c r="D149" s="1" t="s">
        <v>19</v>
      </c>
      <c r="E149" s="1" t="str">
        <f t="shared" si="1"/>
        <v>ESTATAL</v>
      </c>
      <c r="F149" s="1" t="s">
        <v>20</v>
      </c>
      <c r="G149" s="1" t="s">
        <v>469</v>
      </c>
      <c r="H149" s="1" t="s">
        <v>470</v>
      </c>
      <c r="I149" s="1">
        <v>3497.0</v>
      </c>
      <c r="J149" s="1" t="s">
        <v>471</v>
      </c>
      <c r="K149" s="8">
        <v>28715.0</v>
      </c>
      <c r="L149" s="1">
        <v>2551.0</v>
      </c>
      <c r="M149" s="2">
        <v>51020.0</v>
      </c>
      <c r="N149" s="2">
        <v>56122.0</v>
      </c>
      <c r="O149" s="2">
        <f t="shared" si="2"/>
        <v>1122440</v>
      </c>
      <c r="P149" s="2">
        <f t="shared" si="3"/>
        <v>1122440</v>
      </c>
      <c r="Q149" s="1">
        <v>6.0</v>
      </c>
    </row>
    <row r="150">
      <c r="A150" s="3" t="s">
        <v>27</v>
      </c>
      <c r="B150" s="3">
        <v>8.204058E8</v>
      </c>
      <c r="C150" s="3" t="s">
        <v>472</v>
      </c>
      <c r="D150" s="3" t="s">
        <v>19</v>
      </c>
      <c r="E150" s="3" t="str">
        <f t="shared" si="1"/>
        <v>ESTATAL</v>
      </c>
      <c r="F150" s="3" t="s">
        <v>29</v>
      </c>
      <c r="G150" s="3" t="s">
        <v>473</v>
      </c>
      <c r="H150" s="3" t="s">
        <v>474</v>
      </c>
      <c r="I150" s="3">
        <v>3476.0</v>
      </c>
      <c r="J150" s="3">
        <v>435461.0</v>
      </c>
      <c r="K150" s="10">
        <v>20809.0</v>
      </c>
      <c r="L150" s="3">
        <v>3129.0</v>
      </c>
      <c r="M150" s="6">
        <v>62580.0</v>
      </c>
      <c r="N150" s="6">
        <v>62580.0</v>
      </c>
      <c r="O150" s="6">
        <f t="shared" si="2"/>
        <v>1251600</v>
      </c>
      <c r="P150" s="6">
        <f t="shared" si="3"/>
        <v>1251600</v>
      </c>
      <c r="Q150" s="3">
        <v>7.0</v>
      </c>
    </row>
    <row r="151">
      <c r="A151" s="1" t="s">
        <v>17</v>
      </c>
      <c r="B151" s="1">
        <v>8.60193806E8</v>
      </c>
      <c r="C151" s="1" t="s">
        <v>475</v>
      </c>
      <c r="D151" s="1" t="s">
        <v>19</v>
      </c>
      <c r="E151" s="1" t="str">
        <f t="shared" si="1"/>
        <v>ESTATAL</v>
      </c>
      <c r="F151" s="1" t="s">
        <v>20</v>
      </c>
      <c r="G151" s="1" t="s">
        <v>476</v>
      </c>
      <c r="H151" s="1" t="s">
        <v>22</v>
      </c>
      <c r="I151" s="1">
        <v>1.0</v>
      </c>
      <c r="J151" s="1">
        <v>1.0</v>
      </c>
      <c r="K151" s="8">
        <v>18138.0</v>
      </c>
      <c r="L151" s="1">
        <v>3791.0</v>
      </c>
      <c r="M151" s="2">
        <v>75820.0</v>
      </c>
      <c r="N151" s="2">
        <v>83402.0</v>
      </c>
      <c r="O151" s="2">
        <f t="shared" si="2"/>
        <v>1668040</v>
      </c>
      <c r="P151" s="2">
        <f t="shared" si="3"/>
        <v>1668040</v>
      </c>
      <c r="Q151" s="1">
        <v>4.0</v>
      </c>
    </row>
    <row r="152">
      <c r="A152" s="3" t="s">
        <v>99</v>
      </c>
      <c r="B152" s="3">
        <v>2.00386E7</v>
      </c>
      <c r="C152" s="3" t="s">
        <v>477</v>
      </c>
      <c r="D152" s="3" t="s">
        <v>19</v>
      </c>
      <c r="E152" s="3" t="str">
        <f t="shared" si="1"/>
        <v>ESTATAL</v>
      </c>
      <c r="F152" s="3" t="s">
        <v>29</v>
      </c>
      <c r="G152" s="3" t="s">
        <v>478</v>
      </c>
      <c r="H152" s="3" t="s">
        <v>479</v>
      </c>
      <c r="I152" s="3">
        <v>11.0</v>
      </c>
      <c r="J152" s="3" t="s">
        <v>480</v>
      </c>
      <c r="K152" s="10">
        <v>20372.0</v>
      </c>
      <c r="L152" s="3">
        <v>4987.0</v>
      </c>
      <c r="M152" s="6">
        <v>99740.0</v>
      </c>
      <c r="N152" s="6">
        <v>99740.0</v>
      </c>
      <c r="O152" s="6">
        <f t="shared" si="2"/>
        <v>1994800</v>
      </c>
      <c r="P152" s="6">
        <f t="shared" si="3"/>
        <v>1994800</v>
      </c>
      <c r="Q152" s="3">
        <v>9.0</v>
      </c>
    </row>
    <row r="153">
      <c r="A153" s="1" t="s">
        <v>116</v>
      </c>
      <c r="B153" s="1">
        <v>5.40003401E8</v>
      </c>
      <c r="C153" s="1" t="s">
        <v>481</v>
      </c>
      <c r="D153" s="1" t="s">
        <v>19</v>
      </c>
      <c r="E153" s="1" t="str">
        <f t="shared" si="1"/>
        <v>ESTATAL</v>
      </c>
      <c r="F153" s="1" t="s">
        <v>20</v>
      </c>
      <c r="G153" s="1" t="s">
        <v>482</v>
      </c>
      <c r="H153" s="1" t="s">
        <v>294</v>
      </c>
      <c r="I153" s="1">
        <v>376.0</v>
      </c>
      <c r="J153" s="1">
        <v>1.54362049E8</v>
      </c>
      <c r="K153" s="8">
        <v>19048.0</v>
      </c>
      <c r="L153" s="1">
        <v>2864.0</v>
      </c>
      <c r="M153" s="2">
        <v>57280.0</v>
      </c>
      <c r="N153" s="2">
        <v>63008.0</v>
      </c>
      <c r="O153" s="2">
        <f t="shared" si="2"/>
        <v>1260160</v>
      </c>
      <c r="P153" s="2">
        <f t="shared" si="3"/>
        <v>1260160</v>
      </c>
      <c r="Q153" s="1">
        <v>3.0</v>
      </c>
    </row>
    <row r="154">
      <c r="A154" s="3" t="s">
        <v>36</v>
      </c>
      <c r="B154" s="3">
        <v>6.01913E7</v>
      </c>
      <c r="C154" s="3" t="s">
        <v>483</v>
      </c>
      <c r="D154" s="3" t="s">
        <v>19</v>
      </c>
      <c r="E154" s="3" t="str">
        <f t="shared" si="1"/>
        <v>ESTATAL</v>
      </c>
      <c r="F154" s="3" t="s">
        <v>29</v>
      </c>
      <c r="G154" s="3" t="s">
        <v>484</v>
      </c>
      <c r="H154" s="3">
        <v>1772.0</v>
      </c>
      <c r="I154" s="3">
        <v>11.0</v>
      </c>
      <c r="J154" s="3" t="s">
        <v>485</v>
      </c>
      <c r="K154" s="5">
        <v>18105.0</v>
      </c>
      <c r="L154" s="3">
        <v>2309.0</v>
      </c>
      <c r="M154" s="6">
        <v>46180.0</v>
      </c>
      <c r="N154" s="6">
        <v>46180.0</v>
      </c>
      <c r="O154" s="6">
        <f t="shared" si="2"/>
        <v>923600</v>
      </c>
      <c r="P154" s="6">
        <f t="shared" si="3"/>
        <v>923600</v>
      </c>
      <c r="Q154" s="3">
        <v>8.0</v>
      </c>
    </row>
    <row r="155">
      <c r="A155" s="1" t="s">
        <v>49</v>
      </c>
      <c r="B155" s="1">
        <v>5.00032602E8</v>
      </c>
      <c r="C155" s="1" t="s">
        <v>486</v>
      </c>
      <c r="D155" s="1" t="s">
        <v>19</v>
      </c>
      <c r="E155" s="1" t="str">
        <f t="shared" si="1"/>
        <v>ESTATAL</v>
      </c>
      <c r="F155" s="1" t="s">
        <v>20</v>
      </c>
      <c r="G155" s="1" t="s">
        <v>487</v>
      </c>
      <c r="H155" s="1">
        <v>5579.0</v>
      </c>
      <c r="I155" s="1">
        <v>263.0</v>
      </c>
      <c r="J155" s="1">
        <v>1.54477706E8</v>
      </c>
      <c r="K155" s="8">
        <v>20233.0</v>
      </c>
      <c r="L155" s="1">
        <v>2710.0</v>
      </c>
      <c r="M155" s="2">
        <v>54200.0</v>
      </c>
      <c r="N155" s="2">
        <v>59620.0</v>
      </c>
      <c r="O155" s="2">
        <f t="shared" si="2"/>
        <v>1192400</v>
      </c>
      <c r="P155" s="2">
        <f t="shared" si="3"/>
        <v>1192400</v>
      </c>
      <c r="Q155" s="1">
        <v>9.0</v>
      </c>
    </row>
    <row r="156">
      <c r="A156" s="3" t="s">
        <v>17</v>
      </c>
      <c r="B156" s="3">
        <v>8.60196902E8</v>
      </c>
      <c r="C156" s="3" t="s">
        <v>488</v>
      </c>
      <c r="D156" s="3" t="s">
        <v>19</v>
      </c>
      <c r="E156" s="3" t="str">
        <f t="shared" si="1"/>
        <v>ESTATAL</v>
      </c>
      <c r="F156" s="3" t="s">
        <v>20</v>
      </c>
      <c r="G156" s="3" t="s">
        <v>489</v>
      </c>
      <c r="H156" s="3" t="s">
        <v>202</v>
      </c>
      <c r="I156" s="4"/>
      <c r="J156" s="4"/>
      <c r="K156" s="10">
        <v>32839.0</v>
      </c>
      <c r="L156" s="3">
        <v>3838.0</v>
      </c>
      <c r="M156" s="6">
        <v>76760.0</v>
      </c>
      <c r="N156" s="6">
        <v>84436.0</v>
      </c>
      <c r="O156" s="6">
        <f t="shared" si="2"/>
        <v>1688720</v>
      </c>
      <c r="P156" s="6">
        <f t="shared" si="3"/>
        <v>1688720</v>
      </c>
      <c r="Q156" s="3">
        <v>3.0</v>
      </c>
    </row>
    <row r="157">
      <c r="A157" s="1" t="s">
        <v>49</v>
      </c>
      <c r="B157" s="1">
        <v>5.001358E8</v>
      </c>
      <c r="C157" s="1" t="s">
        <v>490</v>
      </c>
      <c r="D157" s="1" t="s">
        <v>19</v>
      </c>
      <c r="E157" s="1" t="str">
        <f t="shared" si="1"/>
        <v>ESTATAL</v>
      </c>
      <c r="F157" s="1" t="s">
        <v>29</v>
      </c>
      <c r="G157" s="1" t="s">
        <v>491</v>
      </c>
      <c r="H157" s="1" t="s">
        <v>303</v>
      </c>
      <c r="I157" s="1">
        <v>263.0</v>
      </c>
      <c r="J157" s="1">
        <v>4420888.0</v>
      </c>
      <c r="K157" s="7">
        <v>24037.0</v>
      </c>
      <c r="L157" s="1">
        <v>3857.0</v>
      </c>
      <c r="M157" s="2">
        <v>77140.0</v>
      </c>
      <c r="N157" s="2">
        <v>77140.0</v>
      </c>
      <c r="O157" s="2">
        <f t="shared" si="2"/>
        <v>1542800</v>
      </c>
      <c r="P157" s="2">
        <f t="shared" si="3"/>
        <v>1542800</v>
      </c>
      <c r="Q157" s="1">
        <v>8.0</v>
      </c>
    </row>
    <row r="158">
      <c r="A158" s="3" t="s">
        <v>49</v>
      </c>
      <c r="B158" s="3">
        <v>5.000443E8</v>
      </c>
      <c r="C158" s="3" t="s">
        <v>492</v>
      </c>
      <c r="D158" s="3" t="s">
        <v>19</v>
      </c>
      <c r="E158" s="3" t="str">
        <f t="shared" si="1"/>
        <v>ESTATAL</v>
      </c>
      <c r="F158" s="3" t="s">
        <v>20</v>
      </c>
      <c r="G158" s="3" t="s">
        <v>493</v>
      </c>
      <c r="H158" s="3" t="s">
        <v>494</v>
      </c>
      <c r="I158" s="3">
        <v>2622.0</v>
      </c>
      <c r="J158" s="3" t="s">
        <v>495</v>
      </c>
      <c r="K158" s="5">
        <v>18997.0</v>
      </c>
      <c r="L158" s="3">
        <v>2190.0</v>
      </c>
      <c r="M158" s="6">
        <v>43800.0</v>
      </c>
      <c r="N158" s="6">
        <v>48180.0</v>
      </c>
      <c r="O158" s="6">
        <f t="shared" si="2"/>
        <v>963600</v>
      </c>
      <c r="P158" s="6">
        <f t="shared" si="3"/>
        <v>963600</v>
      </c>
      <c r="Q158" s="3">
        <v>4.0</v>
      </c>
    </row>
    <row r="159">
      <c r="A159" s="1" t="s">
        <v>17</v>
      </c>
      <c r="B159" s="1">
        <v>8.601456E8</v>
      </c>
      <c r="C159" s="1" t="s">
        <v>496</v>
      </c>
      <c r="D159" s="1" t="s">
        <v>38</v>
      </c>
      <c r="E159" s="1" t="str">
        <f t="shared" si="1"/>
        <v>PRIVADO</v>
      </c>
      <c r="F159" s="1" t="s">
        <v>20</v>
      </c>
      <c r="G159" s="1" t="s">
        <v>497</v>
      </c>
      <c r="H159" s="1" t="s">
        <v>498</v>
      </c>
      <c r="I159" s="1">
        <v>385.0</v>
      </c>
      <c r="J159" s="1">
        <v>1.5688528E8</v>
      </c>
      <c r="K159" s="7">
        <v>18981.0</v>
      </c>
      <c r="L159" s="1">
        <v>2986.0</v>
      </c>
      <c r="M159" s="2">
        <v>59720.0</v>
      </c>
      <c r="N159" s="2">
        <v>65692.0</v>
      </c>
      <c r="O159" s="2">
        <f t="shared" si="2"/>
        <v>1313840</v>
      </c>
      <c r="P159" s="2">
        <f t="shared" si="3"/>
        <v>1313840</v>
      </c>
      <c r="Q159" s="1">
        <v>4.0</v>
      </c>
    </row>
    <row r="160">
      <c r="A160" s="3" t="s">
        <v>112</v>
      </c>
      <c r="B160" s="3">
        <v>1.40074002E8</v>
      </c>
      <c r="C160" s="3" t="s">
        <v>499</v>
      </c>
      <c r="D160" s="3" t="s">
        <v>19</v>
      </c>
      <c r="E160" s="3" t="str">
        <f t="shared" si="1"/>
        <v>ESTATAL</v>
      </c>
      <c r="F160" s="3" t="s">
        <v>29</v>
      </c>
      <c r="G160" s="3" t="s">
        <v>500</v>
      </c>
      <c r="H160" s="3" t="s">
        <v>501</v>
      </c>
      <c r="I160" s="3">
        <v>0.0</v>
      </c>
      <c r="J160" s="3">
        <v>0.0</v>
      </c>
      <c r="K160" s="5">
        <v>20686.0</v>
      </c>
      <c r="L160" s="3">
        <v>4200.0</v>
      </c>
      <c r="M160" s="6">
        <v>84000.0</v>
      </c>
      <c r="N160" s="6">
        <v>84000.0</v>
      </c>
      <c r="O160" s="6">
        <f t="shared" si="2"/>
        <v>1680000</v>
      </c>
      <c r="P160" s="6">
        <f t="shared" si="3"/>
        <v>1680000</v>
      </c>
      <c r="Q160" s="3">
        <v>6.0</v>
      </c>
    </row>
    <row r="161">
      <c r="A161" s="1" t="s">
        <v>32</v>
      </c>
      <c r="B161" s="1">
        <v>9.001829E8</v>
      </c>
      <c r="C161" s="1" t="s">
        <v>502</v>
      </c>
      <c r="D161" s="1" t="s">
        <v>38</v>
      </c>
      <c r="E161" s="1" t="str">
        <f t="shared" si="1"/>
        <v>PRIVADO</v>
      </c>
      <c r="F161" s="1" t="s">
        <v>29</v>
      </c>
      <c r="G161" s="1" t="s">
        <v>503</v>
      </c>
      <c r="H161" s="1" t="s">
        <v>193</v>
      </c>
      <c r="I161" s="1">
        <v>0.0</v>
      </c>
      <c r="J161" s="1">
        <v>4244447.0</v>
      </c>
      <c r="K161" s="8">
        <v>18532.0</v>
      </c>
      <c r="L161" s="1">
        <v>3603.0</v>
      </c>
      <c r="M161" s="2">
        <v>72060.0</v>
      </c>
      <c r="N161" s="2">
        <v>72060.0</v>
      </c>
      <c r="O161" s="2">
        <f t="shared" si="2"/>
        <v>1441200</v>
      </c>
      <c r="P161" s="2">
        <f t="shared" si="3"/>
        <v>1441200</v>
      </c>
      <c r="Q161" s="1">
        <v>4.0</v>
      </c>
    </row>
    <row r="162">
      <c r="A162" s="3" t="s">
        <v>27</v>
      </c>
      <c r="B162" s="3">
        <v>8.204001E8</v>
      </c>
      <c r="C162" s="3" t="s">
        <v>504</v>
      </c>
      <c r="D162" s="3" t="s">
        <v>19</v>
      </c>
      <c r="E162" s="3" t="str">
        <f t="shared" si="1"/>
        <v>ESTATAL</v>
      </c>
      <c r="F162" s="3" t="s">
        <v>29</v>
      </c>
      <c r="G162" s="3" t="s">
        <v>505</v>
      </c>
      <c r="H162" s="3" t="s">
        <v>111</v>
      </c>
      <c r="I162" s="3">
        <v>341.0</v>
      </c>
      <c r="J162" s="3">
        <v>4726547.0</v>
      </c>
      <c r="K162" s="5">
        <v>22466.0</v>
      </c>
      <c r="L162" s="3">
        <v>4656.0</v>
      </c>
      <c r="M162" s="6">
        <v>93120.0</v>
      </c>
      <c r="N162" s="6">
        <v>93120.0</v>
      </c>
      <c r="O162" s="6">
        <f t="shared" si="2"/>
        <v>1862400</v>
      </c>
      <c r="P162" s="6">
        <f t="shared" si="3"/>
        <v>1862400</v>
      </c>
      <c r="Q162" s="3">
        <v>4.0</v>
      </c>
    </row>
    <row r="163">
      <c r="A163" s="1" t="s">
        <v>155</v>
      </c>
      <c r="B163" s="1">
        <v>3.800194E8</v>
      </c>
      <c r="C163" s="1" t="s">
        <v>506</v>
      </c>
      <c r="D163" s="1" t="s">
        <v>19</v>
      </c>
      <c r="E163" s="1" t="str">
        <f t="shared" si="1"/>
        <v>ESTATAL</v>
      </c>
      <c r="F163" s="1" t="s">
        <v>29</v>
      </c>
      <c r="G163" s="1" t="s">
        <v>507</v>
      </c>
      <c r="H163" s="1" t="s">
        <v>508</v>
      </c>
      <c r="I163" s="1">
        <v>388.0</v>
      </c>
      <c r="J163" s="1">
        <v>4277444.0</v>
      </c>
      <c r="K163" s="8">
        <v>34113.0</v>
      </c>
      <c r="L163" s="1">
        <v>2327.0</v>
      </c>
      <c r="M163" s="2">
        <v>46540.0</v>
      </c>
      <c r="N163" s="2">
        <v>46540.0</v>
      </c>
      <c r="O163" s="2">
        <f t="shared" si="2"/>
        <v>930800</v>
      </c>
      <c r="P163" s="2">
        <f t="shared" si="3"/>
        <v>930800</v>
      </c>
      <c r="Q163" s="1">
        <v>3.0</v>
      </c>
    </row>
    <row r="164">
      <c r="A164" s="3" t="s">
        <v>217</v>
      </c>
      <c r="B164" s="3">
        <v>4.600477E8</v>
      </c>
      <c r="C164" s="3" t="s">
        <v>509</v>
      </c>
      <c r="D164" s="3" t="s">
        <v>19</v>
      </c>
      <c r="E164" s="3" t="str">
        <f t="shared" si="1"/>
        <v>ESTATAL</v>
      </c>
      <c r="F164" s="3" t="s">
        <v>29</v>
      </c>
      <c r="G164" s="3" t="s">
        <v>510</v>
      </c>
      <c r="H164" s="3" t="s">
        <v>511</v>
      </c>
      <c r="I164" s="4"/>
      <c r="J164" s="3" t="s">
        <v>512</v>
      </c>
      <c r="K164" s="5">
        <v>25001.0</v>
      </c>
      <c r="L164" s="3">
        <v>4957.0</v>
      </c>
      <c r="M164" s="6">
        <v>99140.0</v>
      </c>
      <c r="N164" s="6">
        <v>99140.0</v>
      </c>
      <c r="O164" s="6">
        <f t="shared" si="2"/>
        <v>1982800</v>
      </c>
      <c r="P164" s="6">
        <f t="shared" si="3"/>
        <v>1982800</v>
      </c>
      <c r="Q164" s="3">
        <v>8.0</v>
      </c>
    </row>
    <row r="165">
      <c r="A165" s="1" t="s">
        <v>27</v>
      </c>
      <c r="B165" s="1">
        <v>8.200197E8</v>
      </c>
      <c r="C165" s="1" t="s">
        <v>513</v>
      </c>
      <c r="D165" s="1" t="s">
        <v>19</v>
      </c>
      <c r="E165" s="1" t="str">
        <f t="shared" si="1"/>
        <v>ESTATAL</v>
      </c>
      <c r="F165" s="1" t="s">
        <v>29</v>
      </c>
      <c r="G165" s="1" t="s">
        <v>514</v>
      </c>
      <c r="H165" s="1" t="s">
        <v>31</v>
      </c>
      <c r="I165" s="1">
        <v>342.0</v>
      </c>
      <c r="J165" s="1">
        <v>4572913.0</v>
      </c>
      <c r="K165" s="8">
        <v>21021.0</v>
      </c>
      <c r="L165" s="1">
        <v>1739.0</v>
      </c>
      <c r="M165" s="2">
        <v>34780.0</v>
      </c>
      <c r="N165" s="2">
        <v>34780.0</v>
      </c>
      <c r="O165" s="2">
        <f t="shared" si="2"/>
        <v>695600</v>
      </c>
      <c r="P165" s="2">
        <f t="shared" si="3"/>
        <v>695600</v>
      </c>
      <c r="Q165" s="1">
        <v>7.0</v>
      </c>
    </row>
    <row r="166">
      <c r="A166" s="3" t="s">
        <v>99</v>
      </c>
      <c r="B166" s="3">
        <v>2.01255E7</v>
      </c>
      <c r="C166" s="3" t="s">
        <v>515</v>
      </c>
      <c r="D166" s="3" t="s">
        <v>19</v>
      </c>
      <c r="E166" s="3" t="str">
        <f t="shared" si="1"/>
        <v>ESTATAL</v>
      </c>
      <c r="F166" s="3" t="s">
        <v>29</v>
      </c>
      <c r="G166" s="3" t="s">
        <v>516</v>
      </c>
      <c r="H166" s="3" t="s">
        <v>517</v>
      </c>
      <c r="I166" s="3">
        <v>11.0</v>
      </c>
      <c r="J166" s="3" t="s">
        <v>518</v>
      </c>
      <c r="K166" s="5">
        <v>28134.0</v>
      </c>
      <c r="L166" s="3">
        <v>3245.0</v>
      </c>
      <c r="M166" s="6">
        <v>64900.0</v>
      </c>
      <c r="N166" s="6">
        <v>64900.0</v>
      </c>
      <c r="O166" s="6">
        <f t="shared" si="2"/>
        <v>1298000</v>
      </c>
      <c r="P166" s="6">
        <f t="shared" si="3"/>
        <v>1298000</v>
      </c>
      <c r="Q166" s="3">
        <v>4.0</v>
      </c>
    </row>
    <row r="167">
      <c r="A167" s="1" t="s">
        <v>167</v>
      </c>
      <c r="B167" s="1">
        <v>4.20046602E8</v>
      </c>
      <c r="C167" s="1" t="s">
        <v>519</v>
      </c>
      <c r="D167" s="1" t="s">
        <v>19</v>
      </c>
      <c r="E167" s="1" t="str">
        <f t="shared" si="1"/>
        <v>ESTATAL</v>
      </c>
      <c r="F167" s="1" t="s">
        <v>29</v>
      </c>
      <c r="G167" s="12" t="s">
        <v>520</v>
      </c>
      <c r="H167" s="1" t="s">
        <v>521</v>
      </c>
      <c r="I167" s="1">
        <v>2302.0</v>
      </c>
      <c r="J167" s="1">
        <v>481186.0</v>
      </c>
      <c r="K167" s="8">
        <v>29028.0</v>
      </c>
      <c r="L167" s="1">
        <v>2153.0</v>
      </c>
      <c r="M167" s="2">
        <v>43060.0</v>
      </c>
      <c r="N167" s="2">
        <v>43060.0</v>
      </c>
      <c r="O167" s="2">
        <f t="shared" si="2"/>
        <v>861200</v>
      </c>
      <c r="P167" s="2">
        <f t="shared" si="3"/>
        <v>861200</v>
      </c>
      <c r="Q167" s="1">
        <v>8.0</v>
      </c>
    </row>
    <row r="168">
      <c r="A168" s="3" t="s">
        <v>355</v>
      </c>
      <c r="B168" s="3">
        <v>7.800088E8</v>
      </c>
      <c r="C168" s="3" t="s">
        <v>522</v>
      </c>
      <c r="D168" s="3" t="s">
        <v>19</v>
      </c>
      <c r="E168" s="3" t="str">
        <f t="shared" si="1"/>
        <v>ESTATAL</v>
      </c>
      <c r="F168" s="3" t="s">
        <v>29</v>
      </c>
      <c r="G168" s="3" t="s">
        <v>523</v>
      </c>
      <c r="H168" s="3" t="s">
        <v>524</v>
      </c>
      <c r="I168" s="3">
        <v>2966.0</v>
      </c>
      <c r="J168" s="3">
        <v>427497.0</v>
      </c>
      <c r="K168" s="5">
        <v>18403.0</v>
      </c>
      <c r="L168" s="3">
        <v>2497.0</v>
      </c>
      <c r="M168" s="6">
        <v>49940.0</v>
      </c>
      <c r="N168" s="6">
        <v>49940.0</v>
      </c>
      <c r="O168" s="6">
        <f t="shared" si="2"/>
        <v>998800</v>
      </c>
      <c r="P168" s="6">
        <f t="shared" si="3"/>
        <v>998800</v>
      </c>
      <c r="Q168" s="3">
        <v>10.0</v>
      </c>
    </row>
    <row r="169">
      <c r="A169" s="1" t="s">
        <v>27</v>
      </c>
      <c r="B169" s="1">
        <v>8.201396E8</v>
      </c>
      <c r="C169" s="1" t="s">
        <v>525</v>
      </c>
      <c r="D169" s="1" t="s">
        <v>19</v>
      </c>
      <c r="E169" s="1" t="str">
        <f t="shared" si="1"/>
        <v>ESTATAL</v>
      </c>
      <c r="F169" s="1" t="s">
        <v>29</v>
      </c>
      <c r="G169" s="1" t="s">
        <v>526</v>
      </c>
      <c r="H169" s="1" t="s">
        <v>527</v>
      </c>
      <c r="I169" s="1">
        <v>3471.0</v>
      </c>
      <c r="J169" s="1">
        <v>492020.0</v>
      </c>
      <c r="K169" s="8">
        <v>33005.0</v>
      </c>
      <c r="L169" s="1">
        <v>2382.0</v>
      </c>
      <c r="M169" s="2">
        <v>47640.0</v>
      </c>
      <c r="N169" s="2">
        <v>47640.0</v>
      </c>
      <c r="O169" s="2">
        <f t="shared" si="2"/>
        <v>952800</v>
      </c>
      <c r="P169" s="2">
        <f t="shared" si="3"/>
        <v>952800</v>
      </c>
      <c r="Q169" s="1">
        <v>9.0</v>
      </c>
    </row>
    <row r="170">
      <c r="A170" s="3" t="s">
        <v>41</v>
      </c>
      <c r="B170" s="3">
        <v>3.001086E8</v>
      </c>
      <c r="C170" s="3" t="s">
        <v>528</v>
      </c>
      <c r="D170" s="3" t="s">
        <v>19</v>
      </c>
      <c r="E170" s="3" t="str">
        <f t="shared" si="1"/>
        <v>ESTATAL</v>
      </c>
      <c r="F170" s="3" t="s">
        <v>29</v>
      </c>
      <c r="G170" s="3" t="s">
        <v>529</v>
      </c>
      <c r="H170" s="3" t="s">
        <v>530</v>
      </c>
      <c r="I170" s="3">
        <v>3444.0</v>
      </c>
      <c r="J170" s="3">
        <v>423467.0</v>
      </c>
      <c r="K170" s="5">
        <v>25233.0</v>
      </c>
      <c r="L170" s="3">
        <v>4552.0</v>
      </c>
      <c r="M170" s="6">
        <v>91040.0</v>
      </c>
      <c r="N170" s="6">
        <v>91040.0</v>
      </c>
      <c r="O170" s="6">
        <f t="shared" si="2"/>
        <v>1820800</v>
      </c>
      <c r="P170" s="6">
        <f t="shared" si="3"/>
        <v>1820800</v>
      </c>
      <c r="Q170" s="3">
        <v>5.0</v>
      </c>
    </row>
    <row r="171">
      <c r="A171" s="1" t="s">
        <v>155</v>
      </c>
      <c r="B171" s="1">
        <v>3.800936E8</v>
      </c>
      <c r="C171" s="1" t="s">
        <v>531</v>
      </c>
      <c r="D171" s="1" t="s">
        <v>532</v>
      </c>
      <c r="E171" s="1" t="str">
        <f t="shared" si="1"/>
        <v>SOCIAL/COOPERATIVA</v>
      </c>
      <c r="F171" s="1" t="s">
        <v>29</v>
      </c>
      <c r="G171" s="1" t="s">
        <v>533</v>
      </c>
      <c r="H171" s="1">
        <v>4600.0</v>
      </c>
      <c r="I171" s="1">
        <v>388.0</v>
      </c>
      <c r="J171" s="1">
        <v>4054190.0</v>
      </c>
      <c r="K171" s="7">
        <v>19342.0</v>
      </c>
      <c r="L171" s="1">
        <v>3209.0</v>
      </c>
      <c r="M171" s="2">
        <v>64180.0</v>
      </c>
      <c r="N171" s="2">
        <v>64180.0</v>
      </c>
      <c r="O171" s="2">
        <f t="shared" si="2"/>
        <v>1283600</v>
      </c>
      <c r="P171" s="2">
        <f t="shared" si="3"/>
        <v>1283600</v>
      </c>
      <c r="Q171" s="1">
        <v>3.0</v>
      </c>
    </row>
    <row r="172">
      <c r="A172" s="3" t="s">
        <v>63</v>
      </c>
      <c r="B172" s="3">
        <v>7.40071E8</v>
      </c>
      <c r="C172" s="3" t="s">
        <v>534</v>
      </c>
      <c r="D172" s="3" t="s">
        <v>19</v>
      </c>
      <c r="E172" s="3" t="str">
        <f t="shared" si="1"/>
        <v>ESTATAL</v>
      </c>
      <c r="F172" s="3" t="s">
        <v>29</v>
      </c>
      <c r="G172" s="3" t="s">
        <v>535</v>
      </c>
      <c r="H172" s="3">
        <v>6277.0</v>
      </c>
      <c r="I172" s="3">
        <v>266.0</v>
      </c>
      <c r="J172" s="3">
        <v>4452000.0</v>
      </c>
      <c r="K172" s="10">
        <v>18944.0</v>
      </c>
      <c r="L172" s="3">
        <v>1920.0</v>
      </c>
      <c r="M172" s="6">
        <v>38400.0</v>
      </c>
      <c r="N172" s="6">
        <v>38400.0</v>
      </c>
      <c r="O172" s="6">
        <f t="shared" si="2"/>
        <v>768000</v>
      </c>
      <c r="P172" s="6">
        <f t="shared" si="3"/>
        <v>768000</v>
      </c>
      <c r="Q172" s="3">
        <v>5.0</v>
      </c>
    </row>
    <row r="173">
      <c r="A173" s="1" t="s">
        <v>27</v>
      </c>
      <c r="B173" s="1">
        <v>8.20303716E8</v>
      </c>
      <c r="C173" s="1" t="s">
        <v>536</v>
      </c>
      <c r="D173" s="1" t="s">
        <v>19</v>
      </c>
      <c r="E173" s="1" t="str">
        <f t="shared" si="1"/>
        <v>ESTATAL</v>
      </c>
      <c r="F173" s="1" t="s">
        <v>29</v>
      </c>
      <c r="G173" s="1" t="s">
        <v>537</v>
      </c>
      <c r="H173" s="1" t="s">
        <v>538</v>
      </c>
      <c r="I173" s="1">
        <v>3464.0</v>
      </c>
      <c r="J173" s="1">
        <v>426080.0</v>
      </c>
      <c r="K173" s="8">
        <v>30797.0</v>
      </c>
      <c r="L173" s="1">
        <v>3135.0</v>
      </c>
      <c r="M173" s="2">
        <v>62700.0</v>
      </c>
      <c r="N173" s="2">
        <v>62700.0</v>
      </c>
      <c r="O173" s="2">
        <f t="shared" si="2"/>
        <v>1254000</v>
      </c>
      <c r="P173" s="2">
        <f t="shared" si="3"/>
        <v>1254000</v>
      </c>
      <c r="Q173" s="1">
        <v>3.0</v>
      </c>
    </row>
    <row r="174">
      <c r="A174" s="3" t="s">
        <v>27</v>
      </c>
      <c r="B174" s="3">
        <v>8.202543E8</v>
      </c>
      <c r="C174" s="3" t="s">
        <v>539</v>
      </c>
      <c r="D174" s="3" t="s">
        <v>19</v>
      </c>
      <c r="E174" s="3" t="str">
        <f t="shared" si="1"/>
        <v>ESTATAL</v>
      </c>
      <c r="F174" s="3" t="s">
        <v>29</v>
      </c>
      <c r="G174" s="3" t="s">
        <v>540</v>
      </c>
      <c r="H174" s="3" t="s">
        <v>541</v>
      </c>
      <c r="I174" s="3">
        <v>341.0</v>
      </c>
      <c r="J174" s="3">
        <v>4710320.0</v>
      </c>
      <c r="K174" s="5">
        <v>30587.0</v>
      </c>
      <c r="L174" s="3">
        <v>2134.0</v>
      </c>
      <c r="M174" s="6">
        <v>42680.0</v>
      </c>
      <c r="N174" s="6">
        <v>42680.0</v>
      </c>
      <c r="O174" s="6">
        <f t="shared" si="2"/>
        <v>853600</v>
      </c>
      <c r="P174" s="6">
        <f t="shared" si="3"/>
        <v>853600</v>
      </c>
      <c r="Q174" s="3">
        <v>8.0</v>
      </c>
    </row>
    <row r="175">
      <c r="A175" s="1" t="s">
        <v>23</v>
      </c>
      <c r="B175" s="1">
        <v>6.20101442E8</v>
      </c>
      <c r="C175" s="1" t="s">
        <v>542</v>
      </c>
      <c r="D175" s="1" t="s">
        <v>19</v>
      </c>
      <c r="E175" s="1" t="str">
        <f t="shared" si="1"/>
        <v>ESTATAL</v>
      </c>
      <c r="F175" s="1" t="s">
        <v>20</v>
      </c>
      <c r="G175" s="1" t="s">
        <v>543</v>
      </c>
      <c r="H175" s="1" t="s">
        <v>544</v>
      </c>
      <c r="I175" s="9"/>
      <c r="J175" s="9"/>
      <c r="K175" s="8">
        <v>30169.0</v>
      </c>
      <c r="L175" s="1">
        <v>4790.0</v>
      </c>
      <c r="M175" s="2">
        <v>95800.0</v>
      </c>
      <c r="N175" s="2">
        <v>105380.0</v>
      </c>
      <c r="O175" s="2">
        <f t="shared" si="2"/>
        <v>2107600</v>
      </c>
      <c r="P175" s="2">
        <f t="shared" si="3"/>
        <v>2107600</v>
      </c>
      <c r="Q175" s="1">
        <v>7.0</v>
      </c>
    </row>
    <row r="176">
      <c r="A176" s="3" t="s">
        <v>27</v>
      </c>
      <c r="B176" s="3">
        <v>8.20323301E8</v>
      </c>
      <c r="C176" s="3" t="s">
        <v>545</v>
      </c>
      <c r="D176" s="3" t="s">
        <v>19</v>
      </c>
      <c r="E176" s="3" t="str">
        <f t="shared" si="1"/>
        <v>ESTATAL</v>
      </c>
      <c r="F176" s="3" t="s">
        <v>20</v>
      </c>
      <c r="G176" s="3" t="s">
        <v>546</v>
      </c>
      <c r="H176" s="3" t="s">
        <v>547</v>
      </c>
      <c r="I176" s="3">
        <v>3404.0</v>
      </c>
      <c r="J176" s="3">
        <v>460068.0</v>
      </c>
      <c r="K176" s="10">
        <v>31406.0</v>
      </c>
      <c r="L176" s="3">
        <v>3864.0</v>
      </c>
      <c r="M176" s="6">
        <v>77280.0</v>
      </c>
      <c r="N176" s="6">
        <v>85008.0</v>
      </c>
      <c r="O176" s="6">
        <f t="shared" si="2"/>
        <v>1700160</v>
      </c>
      <c r="P176" s="6">
        <f t="shared" si="3"/>
        <v>1700160</v>
      </c>
      <c r="Q176" s="3">
        <v>5.0</v>
      </c>
    </row>
    <row r="177">
      <c r="A177" s="1" t="s">
        <v>27</v>
      </c>
      <c r="B177" s="1">
        <v>8.201201E8</v>
      </c>
      <c r="C177" s="1" t="s">
        <v>548</v>
      </c>
      <c r="D177" s="1" t="s">
        <v>19</v>
      </c>
      <c r="E177" s="1" t="str">
        <f t="shared" si="1"/>
        <v>ESTATAL</v>
      </c>
      <c r="F177" s="1" t="s">
        <v>20</v>
      </c>
      <c r="G177" s="1" t="s">
        <v>549</v>
      </c>
      <c r="H177" s="1" t="s">
        <v>550</v>
      </c>
      <c r="I177" s="1">
        <v>3482.0</v>
      </c>
      <c r="J177" s="1">
        <v>1.5666189E7</v>
      </c>
      <c r="K177" s="8">
        <v>19118.0</v>
      </c>
      <c r="L177" s="1">
        <v>4331.0</v>
      </c>
      <c r="M177" s="2">
        <v>86620.0</v>
      </c>
      <c r="N177" s="2">
        <v>95282.0</v>
      </c>
      <c r="O177" s="2">
        <f t="shared" si="2"/>
        <v>1905640</v>
      </c>
      <c r="P177" s="2">
        <f t="shared" si="3"/>
        <v>1905640</v>
      </c>
      <c r="Q177" s="1">
        <v>10.0</v>
      </c>
    </row>
    <row r="178">
      <c r="A178" s="3" t="s">
        <v>27</v>
      </c>
      <c r="B178" s="3">
        <v>8.204285E8</v>
      </c>
      <c r="C178" s="3" t="s">
        <v>551</v>
      </c>
      <c r="D178" s="3" t="s">
        <v>19</v>
      </c>
      <c r="E178" s="3" t="str">
        <f t="shared" si="1"/>
        <v>ESTATAL</v>
      </c>
      <c r="F178" s="3" t="s">
        <v>20</v>
      </c>
      <c r="G178" s="3" t="s">
        <v>552</v>
      </c>
      <c r="H178" s="3" t="s">
        <v>553</v>
      </c>
      <c r="I178" s="3">
        <v>3492.0</v>
      </c>
      <c r="J178" s="3">
        <v>482240.0</v>
      </c>
      <c r="K178" s="5">
        <v>25680.0</v>
      </c>
      <c r="L178" s="3">
        <v>3465.0</v>
      </c>
      <c r="M178" s="6">
        <v>69300.0</v>
      </c>
      <c r="N178" s="6">
        <v>76230.0</v>
      </c>
      <c r="O178" s="6">
        <f t="shared" si="2"/>
        <v>1524600</v>
      </c>
      <c r="P178" s="6">
        <f t="shared" si="3"/>
        <v>1524600</v>
      </c>
      <c r="Q178" s="3">
        <v>6.0</v>
      </c>
    </row>
    <row r="179">
      <c r="A179" s="1" t="s">
        <v>36</v>
      </c>
      <c r="B179" s="1">
        <v>6.03802E7</v>
      </c>
      <c r="C179" s="1" t="s">
        <v>554</v>
      </c>
      <c r="D179" s="1" t="s">
        <v>19</v>
      </c>
      <c r="E179" s="1" t="str">
        <f t="shared" si="1"/>
        <v>ESTATAL</v>
      </c>
      <c r="F179" s="1" t="s">
        <v>29</v>
      </c>
      <c r="G179" s="1" t="s">
        <v>555</v>
      </c>
      <c r="H179" s="1">
        <v>7607.0</v>
      </c>
      <c r="I179" s="1">
        <v>2291.0</v>
      </c>
      <c r="J179" s="1" t="s">
        <v>556</v>
      </c>
      <c r="K179" s="7">
        <v>33172.0</v>
      </c>
      <c r="L179" s="1">
        <v>4195.0</v>
      </c>
      <c r="M179" s="2">
        <v>83900.0</v>
      </c>
      <c r="N179" s="2">
        <v>83900.0</v>
      </c>
      <c r="O179" s="2">
        <f t="shared" si="2"/>
        <v>1678000</v>
      </c>
      <c r="P179" s="2">
        <f t="shared" si="3"/>
        <v>1678000</v>
      </c>
      <c r="Q179" s="1">
        <v>3.0</v>
      </c>
    </row>
    <row r="180">
      <c r="A180" s="3" t="s">
        <v>99</v>
      </c>
      <c r="B180" s="3">
        <v>2.00816E7</v>
      </c>
      <c r="C180" s="3" t="s">
        <v>557</v>
      </c>
      <c r="D180" s="3" t="s">
        <v>19</v>
      </c>
      <c r="E180" s="3" t="str">
        <f t="shared" si="1"/>
        <v>ESTATAL</v>
      </c>
      <c r="F180" s="3" t="s">
        <v>29</v>
      </c>
      <c r="G180" s="3" t="s">
        <v>558</v>
      </c>
      <c r="H180" s="3" t="s">
        <v>559</v>
      </c>
      <c r="I180" s="3">
        <v>11.0</v>
      </c>
      <c r="J180" s="3" t="s">
        <v>560</v>
      </c>
      <c r="K180" s="5">
        <v>24417.0</v>
      </c>
      <c r="L180" s="3">
        <v>3813.0</v>
      </c>
      <c r="M180" s="6">
        <v>76260.0</v>
      </c>
      <c r="N180" s="6">
        <v>76260.0</v>
      </c>
      <c r="O180" s="6">
        <f t="shared" si="2"/>
        <v>1525200</v>
      </c>
      <c r="P180" s="6">
        <f t="shared" si="3"/>
        <v>1525200</v>
      </c>
      <c r="Q180" s="3">
        <v>8.0</v>
      </c>
    </row>
    <row r="181">
      <c r="A181" s="1" t="s">
        <v>36</v>
      </c>
      <c r="B181" s="1">
        <v>6.01258E7</v>
      </c>
      <c r="C181" s="1" t="s">
        <v>561</v>
      </c>
      <c r="D181" s="1" t="s">
        <v>19</v>
      </c>
      <c r="E181" s="1" t="str">
        <f t="shared" si="1"/>
        <v>ESTATAL</v>
      </c>
      <c r="F181" s="1" t="s">
        <v>20</v>
      </c>
      <c r="G181" s="1" t="s">
        <v>562</v>
      </c>
      <c r="H181" s="1">
        <v>6660.0</v>
      </c>
      <c r="I181" s="1">
        <v>2345.0</v>
      </c>
      <c r="J181" s="1">
        <v>439408.0</v>
      </c>
      <c r="K181" s="8">
        <v>28142.0</v>
      </c>
      <c r="L181" s="1">
        <v>4988.0</v>
      </c>
      <c r="M181" s="2">
        <v>99760.0</v>
      </c>
      <c r="N181" s="2">
        <v>109736.0</v>
      </c>
      <c r="O181" s="2">
        <f t="shared" si="2"/>
        <v>2194720</v>
      </c>
      <c r="P181" s="2">
        <f t="shared" si="3"/>
        <v>2194720</v>
      </c>
      <c r="Q181" s="1">
        <v>5.0</v>
      </c>
    </row>
    <row r="182">
      <c r="A182" s="3" t="s">
        <v>27</v>
      </c>
      <c r="B182" s="3">
        <v>8.201526E8</v>
      </c>
      <c r="C182" s="3" t="s">
        <v>563</v>
      </c>
      <c r="D182" s="3" t="s">
        <v>19</v>
      </c>
      <c r="E182" s="3" t="str">
        <f t="shared" si="1"/>
        <v>ESTATAL</v>
      </c>
      <c r="F182" s="3" t="s">
        <v>20</v>
      </c>
      <c r="G182" s="3" t="s">
        <v>564</v>
      </c>
      <c r="H182" s="3" t="s">
        <v>565</v>
      </c>
      <c r="I182" s="3">
        <v>3402.0</v>
      </c>
      <c r="J182" s="3">
        <v>461512.0</v>
      </c>
      <c r="K182" s="5">
        <v>21974.0</v>
      </c>
      <c r="L182" s="3">
        <v>1863.0</v>
      </c>
      <c r="M182" s="6">
        <v>37260.0</v>
      </c>
      <c r="N182" s="6">
        <v>40986.0</v>
      </c>
      <c r="O182" s="6">
        <f t="shared" si="2"/>
        <v>819720</v>
      </c>
      <c r="P182" s="6">
        <f t="shared" si="3"/>
        <v>819720</v>
      </c>
      <c r="Q182" s="3">
        <v>4.0</v>
      </c>
    </row>
    <row r="183">
      <c r="A183" s="1" t="s">
        <v>41</v>
      </c>
      <c r="B183" s="1">
        <v>3.000569E8</v>
      </c>
      <c r="C183" s="1" t="s">
        <v>566</v>
      </c>
      <c r="D183" s="1" t="s">
        <v>19</v>
      </c>
      <c r="E183" s="1" t="str">
        <f t="shared" si="1"/>
        <v>ESTATAL</v>
      </c>
      <c r="F183" s="1" t="s">
        <v>20</v>
      </c>
      <c r="G183" s="1" t="s">
        <v>567</v>
      </c>
      <c r="H183" s="1" t="s">
        <v>568</v>
      </c>
      <c r="I183" s="1">
        <v>0.0</v>
      </c>
      <c r="J183" s="1">
        <v>0.0</v>
      </c>
      <c r="K183" s="7">
        <v>31012.0</v>
      </c>
      <c r="L183" s="1">
        <v>2809.0</v>
      </c>
      <c r="M183" s="2">
        <v>56180.0</v>
      </c>
      <c r="N183" s="2">
        <v>61798.0</v>
      </c>
      <c r="O183" s="2">
        <f t="shared" si="2"/>
        <v>1235960</v>
      </c>
      <c r="P183" s="2">
        <f t="shared" si="3"/>
        <v>1235960</v>
      </c>
      <c r="Q183" s="1">
        <v>3.0</v>
      </c>
    </row>
    <row r="184">
      <c r="A184" s="3" t="s">
        <v>68</v>
      </c>
      <c r="B184" s="3">
        <v>3.400323E8</v>
      </c>
      <c r="C184" s="3" t="s">
        <v>569</v>
      </c>
      <c r="D184" s="3" t="s">
        <v>19</v>
      </c>
      <c r="E184" s="3" t="str">
        <f t="shared" si="1"/>
        <v>ESTATAL</v>
      </c>
      <c r="F184" s="3" t="s">
        <v>20</v>
      </c>
      <c r="G184" s="3" t="s">
        <v>570</v>
      </c>
      <c r="H184" s="3" t="s">
        <v>106</v>
      </c>
      <c r="I184" s="4"/>
      <c r="J184" s="4"/>
      <c r="K184" s="5">
        <v>25204.0</v>
      </c>
      <c r="L184" s="3">
        <v>1608.0</v>
      </c>
      <c r="M184" s="6">
        <v>32160.0</v>
      </c>
      <c r="N184" s="6">
        <v>35376.0</v>
      </c>
      <c r="O184" s="6">
        <f t="shared" si="2"/>
        <v>707520</v>
      </c>
      <c r="P184" s="6">
        <f t="shared" si="3"/>
        <v>707520</v>
      </c>
      <c r="Q184" s="3">
        <v>4.0</v>
      </c>
    </row>
    <row r="185">
      <c r="A185" s="1" t="s">
        <v>49</v>
      </c>
      <c r="B185" s="1">
        <v>5.000895E8</v>
      </c>
      <c r="C185" s="1" t="s">
        <v>571</v>
      </c>
      <c r="D185" s="1" t="s">
        <v>19</v>
      </c>
      <c r="E185" s="1" t="str">
        <f t="shared" si="1"/>
        <v>ESTATAL</v>
      </c>
      <c r="F185" s="1" t="s">
        <v>29</v>
      </c>
      <c r="G185" s="1" t="s">
        <v>572</v>
      </c>
      <c r="H185" s="1" t="s">
        <v>239</v>
      </c>
      <c r="I185" s="1">
        <v>261.0</v>
      </c>
      <c r="J185" s="1">
        <v>4910044.0</v>
      </c>
      <c r="K185" s="7">
        <v>18562.0</v>
      </c>
      <c r="L185" s="1">
        <v>1551.0</v>
      </c>
      <c r="M185" s="2">
        <v>31020.0</v>
      </c>
      <c r="N185" s="2">
        <v>31020.0</v>
      </c>
      <c r="O185" s="2">
        <f t="shared" si="2"/>
        <v>620400</v>
      </c>
      <c r="P185" s="2">
        <f t="shared" si="3"/>
        <v>620400</v>
      </c>
      <c r="Q185" s="1">
        <v>6.0</v>
      </c>
    </row>
    <row r="186">
      <c r="A186" s="3" t="s">
        <v>116</v>
      </c>
      <c r="B186" s="3">
        <v>5.40116103E8</v>
      </c>
      <c r="C186" s="3" t="s">
        <v>573</v>
      </c>
      <c r="D186" s="3" t="s">
        <v>19</v>
      </c>
      <c r="E186" s="3" t="str">
        <f t="shared" si="1"/>
        <v>ESTATAL</v>
      </c>
      <c r="F186" s="3" t="s">
        <v>29</v>
      </c>
      <c r="G186" s="3" t="s">
        <v>574</v>
      </c>
      <c r="H186" s="3" t="s">
        <v>397</v>
      </c>
      <c r="I186" s="3">
        <v>3755.0</v>
      </c>
      <c r="J186" s="3" t="s">
        <v>575</v>
      </c>
      <c r="K186" s="5">
        <v>22446.0</v>
      </c>
      <c r="L186" s="3">
        <v>4959.0</v>
      </c>
      <c r="M186" s="6">
        <v>99180.0</v>
      </c>
      <c r="N186" s="6">
        <v>99180.0</v>
      </c>
      <c r="O186" s="6">
        <f t="shared" si="2"/>
        <v>1983600</v>
      </c>
      <c r="P186" s="6">
        <f t="shared" si="3"/>
        <v>1983600</v>
      </c>
      <c r="Q186" s="3">
        <v>3.0</v>
      </c>
    </row>
    <row r="187">
      <c r="A187" s="1" t="s">
        <v>49</v>
      </c>
      <c r="B187" s="1">
        <v>5.001541E8</v>
      </c>
      <c r="C187" s="1" t="s">
        <v>576</v>
      </c>
      <c r="D187" s="1" t="s">
        <v>532</v>
      </c>
      <c r="E187" s="1" t="str">
        <f t="shared" si="1"/>
        <v>SOCIAL/COOPERATIVA</v>
      </c>
      <c r="F187" s="1" t="s">
        <v>29</v>
      </c>
      <c r="G187" s="1" t="s">
        <v>577</v>
      </c>
      <c r="H187" s="1" t="s">
        <v>578</v>
      </c>
      <c r="I187" s="9"/>
      <c r="J187" s="1" t="s">
        <v>579</v>
      </c>
      <c r="K187" s="7">
        <v>28410.0</v>
      </c>
      <c r="L187" s="1">
        <v>3162.0</v>
      </c>
      <c r="M187" s="2">
        <v>63240.0</v>
      </c>
      <c r="N187" s="2">
        <v>63240.0</v>
      </c>
      <c r="O187" s="2">
        <f t="shared" si="2"/>
        <v>1264800</v>
      </c>
      <c r="P187" s="2">
        <f t="shared" si="3"/>
        <v>1264800</v>
      </c>
      <c r="Q187" s="1">
        <v>3.0</v>
      </c>
    </row>
    <row r="188">
      <c r="A188" s="3" t="s">
        <v>36</v>
      </c>
      <c r="B188" s="3">
        <v>6.03367E7</v>
      </c>
      <c r="C188" s="3" t="s">
        <v>580</v>
      </c>
      <c r="D188" s="3" t="s">
        <v>19</v>
      </c>
      <c r="E188" s="3" t="str">
        <f t="shared" si="1"/>
        <v>ESTATAL</v>
      </c>
      <c r="F188" s="3" t="s">
        <v>29</v>
      </c>
      <c r="G188" s="3" t="s">
        <v>581</v>
      </c>
      <c r="H188" s="3">
        <v>7263.0</v>
      </c>
      <c r="I188" s="4"/>
      <c r="J188" s="4"/>
      <c r="K188" s="10">
        <v>24397.0</v>
      </c>
      <c r="L188" s="3">
        <v>4229.0</v>
      </c>
      <c r="M188" s="6">
        <v>84580.0</v>
      </c>
      <c r="N188" s="6">
        <v>84580.0</v>
      </c>
      <c r="O188" s="6">
        <f t="shared" si="2"/>
        <v>1691600</v>
      </c>
      <c r="P188" s="6">
        <f t="shared" si="3"/>
        <v>1691600</v>
      </c>
      <c r="Q188" s="3">
        <v>9.0</v>
      </c>
    </row>
    <row r="189">
      <c r="A189" s="1" t="s">
        <v>179</v>
      </c>
      <c r="B189" s="1">
        <v>1.800827E8</v>
      </c>
      <c r="C189" s="1" t="s">
        <v>582</v>
      </c>
      <c r="D189" s="1" t="s">
        <v>19</v>
      </c>
      <c r="E189" s="1" t="str">
        <f t="shared" si="1"/>
        <v>ESTATAL</v>
      </c>
      <c r="F189" s="1" t="s">
        <v>20</v>
      </c>
      <c r="G189" s="1" t="s">
        <v>583</v>
      </c>
      <c r="H189" s="1" t="s">
        <v>584</v>
      </c>
      <c r="I189" s="1">
        <v>3782.0</v>
      </c>
      <c r="J189" s="1">
        <v>439695.0</v>
      </c>
      <c r="K189" s="8">
        <v>30469.0</v>
      </c>
      <c r="L189" s="1">
        <v>2985.0</v>
      </c>
      <c r="M189" s="2">
        <v>59700.0</v>
      </c>
      <c r="N189" s="2">
        <v>65670.0</v>
      </c>
      <c r="O189" s="2">
        <f t="shared" si="2"/>
        <v>1313400</v>
      </c>
      <c r="P189" s="2">
        <f t="shared" si="3"/>
        <v>1313400</v>
      </c>
      <c r="Q189" s="1">
        <v>4.0</v>
      </c>
    </row>
    <row r="190">
      <c r="A190" s="3" t="s">
        <v>155</v>
      </c>
      <c r="B190" s="3">
        <v>3.80007E8</v>
      </c>
      <c r="C190" s="3" t="s">
        <v>585</v>
      </c>
      <c r="D190" s="3" t="s">
        <v>19</v>
      </c>
      <c r="E190" s="3" t="str">
        <f t="shared" si="1"/>
        <v>ESTATAL</v>
      </c>
      <c r="F190" s="3" t="s">
        <v>20</v>
      </c>
      <c r="G190" s="3" t="s">
        <v>586</v>
      </c>
      <c r="H190" s="3" t="s">
        <v>587</v>
      </c>
      <c r="I190" s="3">
        <v>388.0</v>
      </c>
      <c r="J190" s="3">
        <v>4470001.0</v>
      </c>
      <c r="K190" s="5">
        <v>24969.0</v>
      </c>
      <c r="L190" s="3">
        <v>1736.0</v>
      </c>
      <c r="M190" s="6">
        <v>34720.0</v>
      </c>
      <c r="N190" s="6">
        <v>38192.0</v>
      </c>
      <c r="O190" s="6">
        <f t="shared" si="2"/>
        <v>763840</v>
      </c>
      <c r="P190" s="6">
        <f t="shared" si="3"/>
        <v>763840</v>
      </c>
      <c r="Q190" s="3">
        <v>10.0</v>
      </c>
    </row>
    <row r="191">
      <c r="A191" s="1" t="s">
        <v>116</v>
      </c>
      <c r="B191" s="1">
        <v>5.401522E8</v>
      </c>
      <c r="C191" s="1" t="s">
        <v>588</v>
      </c>
      <c r="D191" s="1" t="s">
        <v>19</v>
      </c>
      <c r="E191" s="1" t="str">
        <f t="shared" si="1"/>
        <v>ESTATAL</v>
      </c>
      <c r="F191" s="1" t="s">
        <v>29</v>
      </c>
      <c r="G191" s="1" t="s">
        <v>589</v>
      </c>
      <c r="H191" s="1" t="s">
        <v>590</v>
      </c>
      <c r="I191" s="1">
        <v>376.0</v>
      </c>
      <c r="J191" s="1">
        <v>1.54100385E8</v>
      </c>
      <c r="K191" s="8">
        <v>21230.0</v>
      </c>
      <c r="L191" s="1">
        <v>4320.0</v>
      </c>
      <c r="M191" s="2">
        <v>86400.0</v>
      </c>
      <c r="N191" s="2">
        <v>86400.0</v>
      </c>
      <c r="O191" s="2">
        <f t="shared" si="2"/>
        <v>1728000</v>
      </c>
      <c r="P191" s="2">
        <f t="shared" si="3"/>
        <v>1728000</v>
      </c>
      <c r="Q191" s="1">
        <v>9.0</v>
      </c>
    </row>
    <row r="192">
      <c r="A192" s="3" t="s">
        <v>112</v>
      </c>
      <c r="B192" s="3">
        <v>1.400663E8</v>
      </c>
      <c r="C192" s="3" t="s">
        <v>591</v>
      </c>
      <c r="D192" s="3" t="s">
        <v>19</v>
      </c>
      <c r="E192" s="3" t="str">
        <f t="shared" si="1"/>
        <v>ESTATAL</v>
      </c>
      <c r="F192" s="3" t="s">
        <v>20</v>
      </c>
      <c r="G192" s="3" t="s">
        <v>592</v>
      </c>
      <c r="H192" s="3" t="s">
        <v>593</v>
      </c>
      <c r="I192" s="3">
        <v>3525.0</v>
      </c>
      <c r="J192" s="3">
        <v>1.5643901E7</v>
      </c>
      <c r="K192" s="5">
        <v>21273.0</v>
      </c>
      <c r="L192" s="3">
        <v>3683.0</v>
      </c>
      <c r="M192" s="6">
        <v>73660.0</v>
      </c>
      <c r="N192" s="6">
        <v>81026.0</v>
      </c>
      <c r="O192" s="6">
        <f t="shared" si="2"/>
        <v>1620520</v>
      </c>
      <c r="P192" s="6">
        <f t="shared" si="3"/>
        <v>1620520</v>
      </c>
      <c r="Q192" s="3">
        <v>9.0</v>
      </c>
    </row>
    <row r="193">
      <c r="A193" s="1" t="s">
        <v>217</v>
      </c>
      <c r="B193" s="1">
        <v>4.600766E8</v>
      </c>
      <c r="C193" s="1" t="s">
        <v>594</v>
      </c>
      <c r="D193" s="1" t="s">
        <v>19</v>
      </c>
      <c r="E193" s="1" t="str">
        <f t="shared" si="1"/>
        <v>ESTATAL</v>
      </c>
      <c r="F193" s="1" t="s">
        <v>29</v>
      </c>
      <c r="G193" s="1" t="s">
        <v>595</v>
      </c>
      <c r="H193" s="1" t="s">
        <v>267</v>
      </c>
      <c r="I193" s="9"/>
      <c r="J193" s="1" t="s">
        <v>596</v>
      </c>
      <c r="K193" s="7">
        <v>30608.0</v>
      </c>
      <c r="L193" s="1">
        <v>2824.0</v>
      </c>
      <c r="M193" s="2">
        <v>56480.0</v>
      </c>
      <c r="N193" s="2">
        <v>56480.0</v>
      </c>
      <c r="O193" s="2">
        <f t="shared" si="2"/>
        <v>1129600</v>
      </c>
      <c r="P193" s="2">
        <f t="shared" si="3"/>
        <v>1129600</v>
      </c>
      <c r="Q193" s="1">
        <v>7.0</v>
      </c>
    </row>
    <row r="194">
      <c r="A194" s="3" t="s">
        <v>41</v>
      </c>
      <c r="B194" s="3">
        <v>3.000567E8</v>
      </c>
      <c r="C194" s="3" t="s">
        <v>597</v>
      </c>
      <c r="D194" s="3" t="s">
        <v>19</v>
      </c>
      <c r="E194" s="3" t="str">
        <f t="shared" si="1"/>
        <v>ESTATAL</v>
      </c>
      <c r="F194" s="3" t="s">
        <v>29</v>
      </c>
      <c r="G194" s="3" t="s">
        <v>598</v>
      </c>
      <c r="H194" s="3" t="s">
        <v>599</v>
      </c>
      <c r="I194" s="3">
        <v>3454.0</v>
      </c>
      <c r="J194" s="3">
        <v>421045.0</v>
      </c>
      <c r="K194" s="5">
        <v>22324.0</v>
      </c>
      <c r="L194" s="3">
        <v>4281.0</v>
      </c>
      <c r="M194" s="6">
        <v>85620.0</v>
      </c>
      <c r="N194" s="6">
        <v>85620.0</v>
      </c>
      <c r="O194" s="6">
        <f t="shared" si="2"/>
        <v>1712400</v>
      </c>
      <c r="P194" s="6">
        <f t="shared" si="3"/>
        <v>1712400</v>
      </c>
      <c r="Q194" s="3">
        <v>7.0</v>
      </c>
    </row>
    <row r="195">
      <c r="A195" s="1" t="s">
        <v>155</v>
      </c>
      <c r="B195" s="1">
        <v>3.800726E8</v>
      </c>
      <c r="C195" s="1" t="s">
        <v>600</v>
      </c>
      <c r="D195" s="1" t="s">
        <v>19</v>
      </c>
      <c r="E195" s="1" t="str">
        <f t="shared" si="1"/>
        <v>ESTATAL</v>
      </c>
      <c r="F195" s="1" t="s">
        <v>29</v>
      </c>
      <c r="G195" s="1" t="s">
        <v>601</v>
      </c>
      <c r="H195" s="1" t="s">
        <v>403</v>
      </c>
      <c r="I195" s="1">
        <v>388.0</v>
      </c>
      <c r="J195" s="1">
        <v>4227313.0</v>
      </c>
      <c r="K195" s="7">
        <v>28852.0</v>
      </c>
      <c r="L195" s="1">
        <v>2250.0</v>
      </c>
      <c r="M195" s="2">
        <v>45000.0</v>
      </c>
      <c r="N195" s="2">
        <v>45000.0</v>
      </c>
      <c r="O195" s="2">
        <f t="shared" si="2"/>
        <v>900000</v>
      </c>
      <c r="P195" s="2">
        <f t="shared" si="3"/>
        <v>900000</v>
      </c>
      <c r="Q195" s="1">
        <v>3.0</v>
      </c>
    </row>
    <row r="196">
      <c r="A196" s="3" t="s">
        <v>155</v>
      </c>
      <c r="B196" s="3">
        <v>3.800808E8</v>
      </c>
      <c r="C196" s="3" t="s">
        <v>602</v>
      </c>
      <c r="D196" s="3" t="s">
        <v>19</v>
      </c>
      <c r="E196" s="3" t="str">
        <f t="shared" si="1"/>
        <v>ESTATAL</v>
      </c>
      <c r="F196" s="3" t="s">
        <v>29</v>
      </c>
      <c r="G196" s="3" t="s">
        <v>603</v>
      </c>
      <c r="H196" s="3" t="s">
        <v>604</v>
      </c>
      <c r="I196" s="3">
        <v>1.0</v>
      </c>
      <c r="J196" s="3">
        <v>1.0</v>
      </c>
      <c r="K196" s="10">
        <v>24762.0</v>
      </c>
      <c r="L196" s="3">
        <v>3625.0</v>
      </c>
      <c r="M196" s="6">
        <v>72500.0</v>
      </c>
      <c r="N196" s="6">
        <v>72500.0</v>
      </c>
      <c r="O196" s="6">
        <f t="shared" si="2"/>
        <v>1450000</v>
      </c>
      <c r="P196" s="6">
        <f t="shared" si="3"/>
        <v>1450000</v>
      </c>
      <c r="Q196" s="3">
        <v>3.0</v>
      </c>
    </row>
    <row r="197">
      <c r="A197" s="1" t="s">
        <v>27</v>
      </c>
      <c r="B197" s="1">
        <v>8.202153E8</v>
      </c>
      <c r="C197" s="1" t="s">
        <v>605</v>
      </c>
      <c r="D197" s="1" t="s">
        <v>19</v>
      </c>
      <c r="E197" s="1" t="str">
        <f t="shared" si="1"/>
        <v>ESTATAL</v>
      </c>
      <c r="F197" s="1" t="s">
        <v>29</v>
      </c>
      <c r="G197" s="1" t="s">
        <v>606</v>
      </c>
      <c r="H197" s="1" t="s">
        <v>607</v>
      </c>
      <c r="I197" s="1">
        <v>3482.0</v>
      </c>
      <c r="J197" s="1">
        <v>451376.0</v>
      </c>
      <c r="K197" s="8">
        <v>19879.0</v>
      </c>
      <c r="L197" s="1">
        <v>4113.0</v>
      </c>
      <c r="M197" s="2">
        <v>82260.0</v>
      </c>
      <c r="N197" s="2">
        <v>82260.0</v>
      </c>
      <c r="O197" s="2">
        <f t="shared" si="2"/>
        <v>1645200</v>
      </c>
      <c r="P197" s="2">
        <f t="shared" si="3"/>
        <v>1645200</v>
      </c>
      <c r="Q197" s="1">
        <v>5.0</v>
      </c>
    </row>
    <row r="198">
      <c r="A198" s="3" t="s">
        <v>49</v>
      </c>
      <c r="B198" s="3">
        <v>5.002688E8</v>
      </c>
      <c r="C198" s="3" t="s">
        <v>608</v>
      </c>
      <c r="D198" s="3" t="s">
        <v>532</v>
      </c>
      <c r="E198" s="3" t="str">
        <f t="shared" si="1"/>
        <v>SOCIAL/COOPERATIVA</v>
      </c>
      <c r="F198" s="3" t="s">
        <v>29</v>
      </c>
      <c r="G198" s="3" t="s">
        <v>609</v>
      </c>
      <c r="H198" s="3">
        <v>5561.0</v>
      </c>
      <c r="I198" s="3">
        <v>2622.0</v>
      </c>
      <c r="J198" s="3">
        <v>1.5466073E7</v>
      </c>
      <c r="K198" s="5">
        <v>30344.0</v>
      </c>
      <c r="L198" s="3">
        <v>4307.0</v>
      </c>
      <c r="M198" s="6">
        <v>86140.0</v>
      </c>
      <c r="N198" s="6">
        <v>86140.0</v>
      </c>
      <c r="O198" s="6">
        <f t="shared" si="2"/>
        <v>1722800</v>
      </c>
      <c r="P198" s="6">
        <f t="shared" si="3"/>
        <v>1722800</v>
      </c>
      <c r="Q198" s="3">
        <v>9.0</v>
      </c>
    </row>
    <row r="199">
      <c r="A199" s="1" t="s">
        <v>27</v>
      </c>
      <c r="B199" s="1">
        <v>8.203794E8</v>
      </c>
      <c r="C199" s="1" t="s">
        <v>610</v>
      </c>
      <c r="D199" s="1" t="s">
        <v>38</v>
      </c>
      <c r="E199" s="1" t="str">
        <f t="shared" si="1"/>
        <v>PRIVADO</v>
      </c>
      <c r="F199" s="1" t="s">
        <v>29</v>
      </c>
      <c r="G199" s="1" t="s">
        <v>611</v>
      </c>
      <c r="H199" s="1" t="s">
        <v>31</v>
      </c>
      <c r="I199" s="1">
        <v>342.0</v>
      </c>
      <c r="J199" s="1">
        <v>4534198.0</v>
      </c>
      <c r="K199" s="8">
        <v>30376.0</v>
      </c>
      <c r="L199" s="1">
        <v>2569.0</v>
      </c>
      <c r="M199" s="2">
        <v>51380.0</v>
      </c>
      <c r="N199" s="2">
        <v>51380.0</v>
      </c>
      <c r="O199" s="2">
        <f t="shared" si="2"/>
        <v>1027600</v>
      </c>
      <c r="P199" s="2">
        <f t="shared" si="3"/>
        <v>1027600</v>
      </c>
      <c r="Q199" s="1">
        <v>7.0</v>
      </c>
    </row>
    <row r="200">
      <c r="A200" s="3" t="s">
        <v>179</v>
      </c>
      <c r="B200" s="3">
        <v>1.800204E8</v>
      </c>
      <c r="C200" s="3" t="s">
        <v>612</v>
      </c>
      <c r="D200" s="3" t="s">
        <v>19</v>
      </c>
      <c r="E200" s="3" t="str">
        <f t="shared" si="1"/>
        <v>ESTATAL</v>
      </c>
      <c r="F200" s="3" t="s">
        <v>20</v>
      </c>
      <c r="G200" s="3" t="s">
        <v>613</v>
      </c>
      <c r="H200" s="3" t="s">
        <v>614</v>
      </c>
      <c r="I200" s="3">
        <v>0.0</v>
      </c>
      <c r="J200" s="3">
        <v>0.0</v>
      </c>
      <c r="K200" s="10">
        <v>24761.0</v>
      </c>
      <c r="L200" s="3">
        <v>4362.0</v>
      </c>
      <c r="M200" s="6">
        <v>87240.0</v>
      </c>
      <c r="N200" s="6">
        <v>95964.0</v>
      </c>
      <c r="O200" s="6">
        <f t="shared" si="2"/>
        <v>1919280</v>
      </c>
      <c r="P200" s="6">
        <f t="shared" si="3"/>
        <v>1919280</v>
      </c>
      <c r="Q200" s="3">
        <v>8.0</v>
      </c>
    </row>
    <row r="201">
      <c r="A201" s="1" t="s">
        <v>68</v>
      </c>
      <c r="B201" s="1">
        <v>3.400019E8</v>
      </c>
      <c r="C201" s="1" t="s">
        <v>615</v>
      </c>
      <c r="D201" s="1" t="s">
        <v>19</v>
      </c>
      <c r="E201" s="1" t="str">
        <f t="shared" si="1"/>
        <v>ESTATAL</v>
      </c>
      <c r="F201" s="1" t="s">
        <v>20</v>
      </c>
      <c r="G201" s="1" t="s">
        <v>616</v>
      </c>
      <c r="H201" s="1" t="s">
        <v>617</v>
      </c>
      <c r="I201" s="9"/>
      <c r="J201" s="1">
        <v>434243.0</v>
      </c>
      <c r="K201" s="8">
        <v>28857.0</v>
      </c>
      <c r="L201" s="1">
        <v>3927.0</v>
      </c>
      <c r="M201" s="2">
        <v>78540.0</v>
      </c>
      <c r="N201" s="2">
        <v>86394.0</v>
      </c>
      <c r="O201" s="2">
        <f t="shared" si="2"/>
        <v>1727880</v>
      </c>
      <c r="P201" s="2">
        <f t="shared" si="3"/>
        <v>1727880</v>
      </c>
      <c r="Q201" s="1">
        <v>6.0</v>
      </c>
    </row>
    <row r="202">
      <c r="A202" s="3" t="s">
        <v>27</v>
      </c>
      <c r="B202" s="3">
        <v>8.202025E8</v>
      </c>
      <c r="C202" s="3" t="s">
        <v>618</v>
      </c>
      <c r="D202" s="3" t="s">
        <v>19</v>
      </c>
      <c r="E202" s="3" t="str">
        <f t="shared" si="1"/>
        <v>ESTATAL</v>
      </c>
      <c r="F202" s="3" t="s">
        <v>29</v>
      </c>
      <c r="G202" s="3" t="s">
        <v>619</v>
      </c>
      <c r="H202" s="3" t="s">
        <v>620</v>
      </c>
      <c r="I202" s="3">
        <v>3476.0</v>
      </c>
      <c r="J202" s="3">
        <v>495151.0</v>
      </c>
      <c r="K202" s="5">
        <v>24846.0</v>
      </c>
      <c r="L202" s="3">
        <v>4022.0</v>
      </c>
      <c r="M202" s="6">
        <v>80440.0</v>
      </c>
      <c r="N202" s="6">
        <v>80440.0</v>
      </c>
      <c r="O202" s="6">
        <f t="shared" si="2"/>
        <v>1608800</v>
      </c>
      <c r="P202" s="6">
        <f t="shared" si="3"/>
        <v>1608800</v>
      </c>
      <c r="Q202" s="3">
        <v>10.0</v>
      </c>
    </row>
    <row r="203">
      <c r="A203" s="1" t="s">
        <v>167</v>
      </c>
      <c r="B203" s="1">
        <v>4.200964E8</v>
      </c>
      <c r="C203" s="1" t="s">
        <v>621</v>
      </c>
      <c r="D203" s="1" t="s">
        <v>38</v>
      </c>
      <c r="E203" s="1" t="str">
        <f t="shared" si="1"/>
        <v>PRIVADO</v>
      </c>
      <c r="F203" s="1" t="s">
        <v>29</v>
      </c>
      <c r="G203" s="1" t="s">
        <v>622</v>
      </c>
      <c r="H203" s="1">
        <v>6300.0</v>
      </c>
      <c r="I203" s="1">
        <v>2954.0</v>
      </c>
      <c r="J203" s="1">
        <v>1.5612388E7</v>
      </c>
      <c r="K203" s="8">
        <v>20247.0</v>
      </c>
      <c r="L203" s="1">
        <v>1635.0</v>
      </c>
      <c r="M203" s="2">
        <v>32700.0</v>
      </c>
      <c r="N203" s="2">
        <v>32700.0</v>
      </c>
      <c r="O203" s="2">
        <f t="shared" si="2"/>
        <v>654000</v>
      </c>
      <c r="P203" s="2">
        <f t="shared" si="3"/>
        <v>654000</v>
      </c>
      <c r="Q203" s="1">
        <v>7.0</v>
      </c>
    </row>
    <row r="204">
      <c r="A204" s="3" t="s">
        <v>49</v>
      </c>
      <c r="B204" s="3">
        <v>5.000819E8</v>
      </c>
      <c r="C204" s="3" t="s">
        <v>623</v>
      </c>
      <c r="D204" s="3" t="s">
        <v>19</v>
      </c>
      <c r="E204" s="3" t="str">
        <f t="shared" si="1"/>
        <v>ESTATAL</v>
      </c>
      <c r="F204" s="3" t="s">
        <v>29</v>
      </c>
      <c r="G204" s="3" t="s">
        <v>624</v>
      </c>
      <c r="H204" s="3" t="s">
        <v>625</v>
      </c>
      <c r="I204" s="4"/>
      <c r="J204" s="3" t="s">
        <v>626</v>
      </c>
      <c r="K204" s="10">
        <v>19351.0</v>
      </c>
      <c r="L204" s="3">
        <v>4142.0</v>
      </c>
      <c r="M204" s="6">
        <v>82840.0</v>
      </c>
      <c r="N204" s="6">
        <v>82840.0</v>
      </c>
      <c r="O204" s="6">
        <f t="shared" si="2"/>
        <v>1656800</v>
      </c>
      <c r="P204" s="6">
        <f t="shared" si="3"/>
        <v>1656800</v>
      </c>
      <c r="Q204" s="3">
        <v>3.0</v>
      </c>
    </row>
    <row r="205">
      <c r="A205" s="1" t="s">
        <v>116</v>
      </c>
      <c r="B205" s="1">
        <v>5.401E8</v>
      </c>
      <c r="C205" s="1" t="s">
        <v>627</v>
      </c>
      <c r="D205" s="1" t="s">
        <v>19</v>
      </c>
      <c r="E205" s="1" t="str">
        <f t="shared" si="1"/>
        <v>ESTATAL</v>
      </c>
      <c r="F205" s="1" t="s">
        <v>29</v>
      </c>
      <c r="G205" s="1" t="s">
        <v>628</v>
      </c>
      <c r="H205" s="1" t="s">
        <v>629</v>
      </c>
      <c r="I205" s="1">
        <v>3764.0</v>
      </c>
      <c r="J205" s="1" t="s">
        <v>630</v>
      </c>
      <c r="K205" s="8">
        <v>34764.0</v>
      </c>
      <c r="L205" s="1">
        <v>2592.0</v>
      </c>
      <c r="M205" s="2">
        <v>51840.0</v>
      </c>
      <c r="N205" s="2">
        <v>51840.0</v>
      </c>
      <c r="O205" s="2">
        <f t="shared" si="2"/>
        <v>1036800</v>
      </c>
      <c r="P205" s="2">
        <f t="shared" si="3"/>
        <v>1036800</v>
      </c>
      <c r="Q205" s="1">
        <v>4.0</v>
      </c>
    </row>
    <row r="206">
      <c r="A206" s="3" t="s">
        <v>27</v>
      </c>
      <c r="B206" s="3">
        <v>8.20165101E8</v>
      </c>
      <c r="C206" s="3" t="s">
        <v>631</v>
      </c>
      <c r="D206" s="3" t="s">
        <v>19</v>
      </c>
      <c r="E206" s="3" t="str">
        <f t="shared" si="1"/>
        <v>ESTATAL</v>
      </c>
      <c r="F206" s="3" t="s">
        <v>20</v>
      </c>
      <c r="G206" s="3" t="s">
        <v>632</v>
      </c>
      <c r="H206" s="3" t="s">
        <v>228</v>
      </c>
      <c r="I206" s="3">
        <v>3491.0</v>
      </c>
      <c r="J206" s="3">
        <v>470229.0</v>
      </c>
      <c r="K206" s="5">
        <v>28741.0</v>
      </c>
      <c r="L206" s="3">
        <v>2767.0</v>
      </c>
      <c r="M206" s="6">
        <v>55340.0</v>
      </c>
      <c r="N206" s="6">
        <v>60874.0</v>
      </c>
      <c r="O206" s="6">
        <f t="shared" si="2"/>
        <v>1217480</v>
      </c>
      <c r="P206" s="6">
        <f t="shared" si="3"/>
        <v>1217480</v>
      </c>
      <c r="Q206" s="3">
        <v>3.0</v>
      </c>
    </row>
    <row r="207">
      <c r="A207" s="1" t="s">
        <v>17</v>
      </c>
      <c r="B207" s="1">
        <v>8.601941E8</v>
      </c>
      <c r="C207" s="1" t="s">
        <v>633</v>
      </c>
      <c r="D207" s="1" t="s">
        <v>19</v>
      </c>
      <c r="E207" s="1" t="str">
        <f t="shared" si="1"/>
        <v>ESTATAL</v>
      </c>
      <c r="F207" s="1" t="s">
        <v>29</v>
      </c>
      <c r="G207" s="1" t="s">
        <v>634</v>
      </c>
      <c r="H207" s="1" t="s">
        <v>635</v>
      </c>
      <c r="I207" s="9"/>
      <c r="J207" s="9"/>
      <c r="K207" s="8">
        <v>31632.0</v>
      </c>
      <c r="L207" s="1">
        <v>1710.0</v>
      </c>
      <c r="M207" s="2">
        <v>34200.0</v>
      </c>
      <c r="N207" s="2">
        <v>34200.0</v>
      </c>
      <c r="O207" s="2">
        <f t="shared" si="2"/>
        <v>684000</v>
      </c>
      <c r="P207" s="2">
        <f t="shared" si="3"/>
        <v>684000</v>
      </c>
      <c r="Q207" s="1">
        <v>10.0</v>
      </c>
    </row>
    <row r="208">
      <c r="A208" s="3" t="s">
        <v>36</v>
      </c>
      <c r="B208" s="3">
        <v>6.0543E7</v>
      </c>
      <c r="C208" s="3" t="s">
        <v>636</v>
      </c>
      <c r="D208" s="3" t="s">
        <v>19</v>
      </c>
      <c r="E208" s="3" t="str">
        <f t="shared" si="1"/>
        <v>ESTATAL</v>
      </c>
      <c r="F208" s="3" t="s">
        <v>29</v>
      </c>
      <c r="G208" s="3" t="s">
        <v>637</v>
      </c>
      <c r="H208" s="3">
        <v>7105.0</v>
      </c>
      <c r="I208" s="3">
        <v>2257.0</v>
      </c>
      <c r="J208" s="3">
        <v>520417.0</v>
      </c>
      <c r="K208" s="5">
        <v>33856.0</v>
      </c>
      <c r="L208" s="3">
        <v>4701.0</v>
      </c>
      <c r="M208" s="6">
        <v>94020.0</v>
      </c>
      <c r="N208" s="6">
        <v>94020.0</v>
      </c>
      <c r="O208" s="6">
        <f t="shared" si="2"/>
        <v>1880400</v>
      </c>
      <c r="P208" s="6">
        <f t="shared" si="3"/>
        <v>1880400</v>
      </c>
      <c r="Q208" s="3">
        <v>5.0</v>
      </c>
    </row>
    <row r="209">
      <c r="A209" s="1" t="s">
        <v>179</v>
      </c>
      <c r="B209" s="1">
        <v>1.800209E8</v>
      </c>
      <c r="C209" s="1" t="s">
        <v>638</v>
      </c>
      <c r="D209" s="1" t="s">
        <v>19</v>
      </c>
      <c r="E209" s="1" t="str">
        <f t="shared" si="1"/>
        <v>ESTATAL</v>
      </c>
      <c r="F209" s="1" t="s">
        <v>29</v>
      </c>
      <c r="G209" s="1" t="s">
        <v>639</v>
      </c>
      <c r="H209" s="1" t="s">
        <v>640</v>
      </c>
      <c r="I209" s="1">
        <v>3756.0</v>
      </c>
      <c r="J209" s="1">
        <v>448431.0</v>
      </c>
      <c r="K209" s="8">
        <v>33410.0</v>
      </c>
      <c r="L209" s="1">
        <v>4178.0</v>
      </c>
      <c r="M209" s="2">
        <v>83560.0</v>
      </c>
      <c r="N209" s="2">
        <v>83560.0</v>
      </c>
      <c r="O209" s="2">
        <f t="shared" si="2"/>
        <v>1671200</v>
      </c>
      <c r="P209" s="2">
        <f t="shared" si="3"/>
        <v>1671200</v>
      </c>
      <c r="Q209" s="1">
        <v>3.0</v>
      </c>
    </row>
    <row r="210">
      <c r="A210" s="3" t="s">
        <v>120</v>
      </c>
      <c r="B210" s="3">
        <v>1.000131E8</v>
      </c>
      <c r="C210" s="3" t="s">
        <v>641</v>
      </c>
      <c r="D210" s="3" t="s">
        <v>19</v>
      </c>
      <c r="E210" s="3" t="str">
        <f t="shared" si="1"/>
        <v>ESTATAL</v>
      </c>
      <c r="F210" s="3" t="s">
        <v>20</v>
      </c>
      <c r="G210" s="3" t="s">
        <v>642</v>
      </c>
      <c r="H210" s="3" t="s">
        <v>643</v>
      </c>
      <c r="I210" s="4"/>
      <c r="J210" s="4"/>
      <c r="K210" s="5">
        <v>25797.0</v>
      </c>
      <c r="L210" s="3">
        <v>4910.0</v>
      </c>
      <c r="M210" s="6">
        <v>98200.0</v>
      </c>
      <c r="N210" s="6">
        <v>108020.0</v>
      </c>
      <c r="O210" s="6">
        <f t="shared" si="2"/>
        <v>2160400</v>
      </c>
      <c r="P210" s="6">
        <f t="shared" si="3"/>
        <v>2160400</v>
      </c>
      <c r="Q210" s="3">
        <v>8.0</v>
      </c>
    </row>
    <row r="211">
      <c r="A211" s="1" t="s">
        <v>49</v>
      </c>
      <c r="B211" s="1">
        <v>5.00277E8</v>
      </c>
      <c r="C211" s="1" t="s">
        <v>644</v>
      </c>
      <c r="D211" s="1" t="s">
        <v>38</v>
      </c>
      <c r="E211" s="1" t="str">
        <f t="shared" si="1"/>
        <v>PRIVADO</v>
      </c>
      <c r="F211" s="1" t="s">
        <v>29</v>
      </c>
      <c r="G211" s="1" t="s">
        <v>645</v>
      </c>
      <c r="H211" s="1">
        <v>5600.0</v>
      </c>
      <c r="I211" s="1">
        <v>261.0</v>
      </c>
      <c r="J211" s="1">
        <v>4418003.0</v>
      </c>
      <c r="K211" s="7">
        <v>18562.0</v>
      </c>
      <c r="L211" s="1">
        <v>2260.0</v>
      </c>
      <c r="M211" s="2">
        <v>45200.0</v>
      </c>
      <c r="N211" s="2">
        <v>45200.0</v>
      </c>
      <c r="O211" s="2">
        <f t="shared" si="2"/>
        <v>904000</v>
      </c>
      <c r="P211" s="2">
        <f t="shared" si="3"/>
        <v>904000</v>
      </c>
      <c r="Q211" s="1">
        <v>9.0</v>
      </c>
    </row>
    <row r="212">
      <c r="A212" s="3" t="s">
        <v>271</v>
      </c>
      <c r="B212" s="3">
        <v>2.60052501E8</v>
      </c>
      <c r="C212" s="3" t="s">
        <v>646</v>
      </c>
      <c r="D212" s="3" t="s">
        <v>19</v>
      </c>
      <c r="E212" s="3" t="str">
        <f t="shared" si="1"/>
        <v>ESTATAL</v>
      </c>
      <c r="F212" s="3" t="s">
        <v>29</v>
      </c>
      <c r="G212" s="3" t="s">
        <v>647</v>
      </c>
      <c r="H212" s="3">
        <v>9100.0</v>
      </c>
      <c r="I212" s="3">
        <v>280.0</v>
      </c>
      <c r="J212" s="3">
        <v>4446300.0</v>
      </c>
      <c r="K212" s="5">
        <v>22787.0</v>
      </c>
      <c r="L212" s="3">
        <v>3701.0</v>
      </c>
      <c r="M212" s="6">
        <v>74020.0</v>
      </c>
      <c r="N212" s="6">
        <v>74020.0</v>
      </c>
      <c r="O212" s="6">
        <f t="shared" si="2"/>
        <v>1480400</v>
      </c>
      <c r="P212" s="6">
        <f t="shared" si="3"/>
        <v>1480400</v>
      </c>
      <c r="Q212" s="3">
        <v>4.0</v>
      </c>
    </row>
    <row r="213">
      <c r="A213" s="1" t="s">
        <v>17</v>
      </c>
      <c r="B213" s="1">
        <v>8.6001E8</v>
      </c>
      <c r="C213" s="1" t="s">
        <v>648</v>
      </c>
      <c r="D213" s="1" t="s">
        <v>19</v>
      </c>
      <c r="E213" s="1" t="str">
        <f t="shared" si="1"/>
        <v>ESTATAL</v>
      </c>
      <c r="F213" s="1" t="s">
        <v>20</v>
      </c>
      <c r="G213" s="1" t="s">
        <v>649</v>
      </c>
      <c r="H213" s="1" t="s">
        <v>22</v>
      </c>
      <c r="I213" s="9"/>
      <c r="J213" s="9"/>
      <c r="K213" s="7">
        <v>34264.0</v>
      </c>
      <c r="L213" s="1">
        <v>4299.0</v>
      </c>
      <c r="M213" s="2">
        <v>85980.0</v>
      </c>
      <c r="N213" s="2">
        <v>94578.0</v>
      </c>
      <c r="O213" s="2">
        <f t="shared" si="2"/>
        <v>1891560</v>
      </c>
      <c r="P213" s="2">
        <f t="shared" si="3"/>
        <v>1891560</v>
      </c>
      <c r="Q213" s="1">
        <v>3.0</v>
      </c>
    </row>
    <row r="214">
      <c r="A214" s="3" t="s">
        <v>32</v>
      </c>
      <c r="B214" s="3">
        <v>9.000424E8</v>
      </c>
      <c r="C214" s="3" t="s">
        <v>650</v>
      </c>
      <c r="D214" s="3" t="s">
        <v>19</v>
      </c>
      <c r="E214" s="3" t="str">
        <f t="shared" si="1"/>
        <v>ESTATAL</v>
      </c>
      <c r="F214" s="3" t="s">
        <v>29</v>
      </c>
      <c r="G214" s="3" t="s">
        <v>651</v>
      </c>
      <c r="H214" s="3" t="s">
        <v>193</v>
      </c>
      <c r="I214" s="3">
        <v>381.0</v>
      </c>
      <c r="J214" s="3">
        <v>4213081.0</v>
      </c>
      <c r="K214" s="5">
        <v>27912.0</v>
      </c>
      <c r="L214" s="3">
        <v>4674.0</v>
      </c>
      <c r="M214" s="6">
        <v>93480.0</v>
      </c>
      <c r="N214" s="6">
        <v>93480.0</v>
      </c>
      <c r="O214" s="6">
        <f t="shared" si="2"/>
        <v>1869600</v>
      </c>
      <c r="P214" s="6">
        <f t="shared" si="3"/>
        <v>1869600</v>
      </c>
      <c r="Q214" s="3">
        <v>8.0</v>
      </c>
    </row>
    <row r="215">
      <c r="A215" s="1" t="s">
        <v>27</v>
      </c>
      <c r="B215" s="1">
        <v>8.20392008E8</v>
      </c>
      <c r="C215" s="1" t="s">
        <v>652</v>
      </c>
      <c r="D215" s="1" t="s">
        <v>19</v>
      </c>
      <c r="E215" s="1" t="str">
        <f t="shared" si="1"/>
        <v>ESTATAL</v>
      </c>
      <c r="F215" s="1" t="s">
        <v>29</v>
      </c>
      <c r="G215" s="1" t="s">
        <v>653</v>
      </c>
      <c r="H215" s="1" t="s">
        <v>654</v>
      </c>
      <c r="I215" s="1">
        <v>0.0</v>
      </c>
      <c r="J215" s="1">
        <v>0.0</v>
      </c>
      <c r="K215" s="8">
        <v>25437.0</v>
      </c>
      <c r="L215" s="1">
        <v>4098.0</v>
      </c>
      <c r="M215" s="2">
        <v>81960.0</v>
      </c>
      <c r="N215" s="2">
        <v>81960.0</v>
      </c>
      <c r="O215" s="2">
        <f t="shared" si="2"/>
        <v>1639200</v>
      </c>
      <c r="P215" s="2">
        <f t="shared" si="3"/>
        <v>1639200</v>
      </c>
      <c r="Q215" s="1">
        <v>5.0</v>
      </c>
    </row>
    <row r="216">
      <c r="A216" s="3" t="s">
        <v>49</v>
      </c>
      <c r="B216" s="3">
        <v>5.002779E8</v>
      </c>
      <c r="C216" s="3" t="s">
        <v>655</v>
      </c>
      <c r="D216" s="3" t="s">
        <v>532</v>
      </c>
      <c r="E216" s="3" t="str">
        <f t="shared" si="1"/>
        <v>SOCIAL/COOPERATIVA</v>
      </c>
      <c r="F216" s="3" t="s">
        <v>20</v>
      </c>
      <c r="G216" s="3" t="s">
        <v>656</v>
      </c>
      <c r="H216" s="3">
        <v>5585.0</v>
      </c>
      <c r="I216" s="3">
        <v>2634.0</v>
      </c>
      <c r="J216" s="3">
        <v>1.5504468E7</v>
      </c>
      <c r="K216" s="5">
        <v>19189.0</v>
      </c>
      <c r="L216" s="3">
        <v>4289.0</v>
      </c>
      <c r="M216" s="6">
        <v>85780.0</v>
      </c>
      <c r="N216" s="6">
        <v>94358.0</v>
      </c>
      <c r="O216" s="6">
        <f t="shared" si="2"/>
        <v>1887160</v>
      </c>
      <c r="P216" s="6">
        <f t="shared" si="3"/>
        <v>1887160</v>
      </c>
      <c r="Q216" s="3">
        <v>7.0</v>
      </c>
    </row>
    <row r="217">
      <c r="A217" s="1" t="s">
        <v>36</v>
      </c>
      <c r="B217" s="1">
        <v>6.00579E7</v>
      </c>
      <c r="C217" s="1" t="s">
        <v>657</v>
      </c>
      <c r="D217" s="1" t="s">
        <v>19</v>
      </c>
      <c r="E217" s="1" t="str">
        <f t="shared" si="1"/>
        <v>ESTATAL</v>
      </c>
      <c r="F217" s="1" t="s">
        <v>20</v>
      </c>
      <c r="G217" s="1" t="s">
        <v>658</v>
      </c>
      <c r="H217" s="1">
        <v>6455.0</v>
      </c>
      <c r="I217" s="1">
        <v>2355.0</v>
      </c>
      <c r="J217" s="1" t="s">
        <v>659</v>
      </c>
      <c r="K217" s="8">
        <v>33054.0</v>
      </c>
      <c r="L217" s="1">
        <v>3747.0</v>
      </c>
      <c r="M217" s="2">
        <v>74940.0</v>
      </c>
      <c r="N217" s="2">
        <v>82434.0</v>
      </c>
      <c r="O217" s="2">
        <f t="shared" si="2"/>
        <v>1648680</v>
      </c>
      <c r="P217" s="2">
        <f t="shared" si="3"/>
        <v>1648680</v>
      </c>
      <c r="Q217" s="1">
        <v>3.0</v>
      </c>
    </row>
    <row r="218">
      <c r="A218" s="3" t="s">
        <v>116</v>
      </c>
      <c r="B218" s="3">
        <v>5.401768E8</v>
      </c>
      <c r="C218" s="3" t="s">
        <v>660</v>
      </c>
      <c r="D218" s="3" t="s">
        <v>19</v>
      </c>
      <c r="E218" s="3" t="str">
        <f t="shared" si="1"/>
        <v>ESTATAL</v>
      </c>
      <c r="F218" s="3" t="s">
        <v>20</v>
      </c>
      <c r="G218" s="3" t="s">
        <v>661</v>
      </c>
      <c r="H218" s="3">
        <v>3313.0</v>
      </c>
      <c r="I218" s="3">
        <v>376.0</v>
      </c>
      <c r="J218" s="3" t="s">
        <v>662</v>
      </c>
      <c r="K218" s="5">
        <v>24920.0</v>
      </c>
      <c r="L218" s="3">
        <v>4699.0</v>
      </c>
      <c r="M218" s="6">
        <v>93980.0</v>
      </c>
      <c r="N218" s="6">
        <v>103378.0</v>
      </c>
      <c r="O218" s="6">
        <f t="shared" si="2"/>
        <v>2067560</v>
      </c>
      <c r="P218" s="6">
        <f t="shared" si="3"/>
        <v>2067560</v>
      </c>
      <c r="Q218" s="3">
        <v>4.0</v>
      </c>
    </row>
    <row r="219">
      <c r="A219" s="1" t="s">
        <v>27</v>
      </c>
      <c r="B219" s="1">
        <v>8.200123E8</v>
      </c>
      <c r="C219" s="1" t="s">
        <v>663</v>
      </c>
      <c r="D219" s="1" t="s">
        <v>19</v>
      </c>
      <c r="E219" s="1" t="str">
        <f t="shared" si="1"/>
        <v>ESTATAL</v>
      </c>
      <c r="F219" s="1" t="s">
        <v>29</v>
      </c>
      <c r="G219" s="1" t="s">
        <v>664</v>
      </c>
      <c r="H219" s="1" t="s">
        <v>111</v>
      </c>
      <c r="I219" s="1">
        <v>341.0</v>
      </c>
      <c r="J219" s="1">
        <v>4728672.0</v>
      </c>
      <c r="K219" s="8">
        <v>20246.0</v>
      </c>
      <c r="L219" s="1">
        <v>4701.0</v>
      </c>
      <c r="M219" s="2">
        <v>94020.0</v>
      </c>
      <c r="N219" s="2">
        <v>94020.0</v>
      </c>
      <c r="O219" s="2">
        <f t="shared" si="2"/>
        <v>1880400</v>
      </c>
      <c r="P219" s="2">
        <f t="shared" si="3"/>
        <v>1880400</v>
      </c>
      <c r="Q219" s="1">
        <v>7.0</v>
      </c>
    </row>
    <row r="220">
      <c r="A220" s="3" t="s">
        <v>27</v>
      </c>
      <c r="B220" s="3">
        <v>8.20297202E8</v>
      </c>
      <c r="C220" s="3" t="s">
        <v>665</v>
      </c>
      <c r="D220" s="3" t="s">
        <v>19</v>
      </c>
      <c r="E220" s="3" t="str">
        <f t="shared" si="1"/>
        <v>ESTATAL</v>
      </c>
      <c r="F220" s="3" t="s">
        <v>20</v>
      </c>
      <c r="G220" s="3" t="s">
        <v>666</v>
      </c>
      <c r="H220" s="3" t="s">
        <v>667</v>
      </c>
      <c r="I220" s="3">
        <v>3476.0</v>
      </c>
      <c r="J220" s="3">
        <v>497046.0</v>
      </c>
      <c r="K220" s="5">
        <v>20286.0</v>
      </c>
      <c r="L220" s="3">
        <v>3601.0</v>
      </c>
      <c r="M220" s="6">
        <v>72020.0</v>
      </c>
      <c r="N220" s="6">
        <v>79222.0</v>
      </c>
      <c r="O220" s="6">
        <f t="shared" si="2"/>
        <v>1584440</v>
      </c>
      <c r="P220" s="6">
        <f t="shared" si="3"/>
        <v>1584440</v>
      </c>
      <c r="Q220" s="3">
        <v>7.0</v>
      </c>
    </row>
    <row r="221">
      <c r="A221" s="1" t="s">
        <v>36</v>
      </c>
      <c r="B221" s="1">
        <v>6.03607E7</v>
      </c>
      <c r="C221" s="1" t="s">
        <v>668</v>
      </c>
      <c r="D221" s="1" t="s">
        <v>19</v>
      </c>
      <c r="E221" s="1" t="str">
        <f t="shared" si="1"/>
        <v>ESTATAL</v>
      </c>
      <c r="F221" s="1" t="s">
        <v>29</v>
      </c>
      <c r="G221" s="1" t="s">
        <v>669</v>
      </c>
      <c r="H221" s="1">
        <v>6700.0</v>
      </c>
      <c r="I221" s="1">
        <v>2323.0</v>
      </c>
      <c r="J221" s="1" t="s">
        <v>670</v>
      </c>
      <c r="K221" s="8">
        <v>30598.0</v>
      </c>
      <c r="L221" s="1">
        <v>4407.0</v>
      </c>
      <c r="M221" s="2">
        <v>88140.0</v>
      </c>
      <c r="N221" s="2">
        <v>88140.0</v>
      </c>
      <c r="O221" s="2">
        <f t="shared" si="2"/>
        <v>1762800</v>
      </c>
      <c r="P221" s="2">
        <f t="shared" si="3"/>
        <v>1762800</v>
      </c>
      <c r="Q221" s="1">
        <v>9.0</v>
      </c>
    </row>
    <row r="222">
      <c r="A222" s="3" t="s">
        <v>36</v>
      </c>
      <c r="B222" s="3">
        <v>6.03713E7</v>
      </c>
      <c r="C222" s="3" t="s">
        <v>671</v>
      </c>
      <c r="D222" s="3" t="s">
        <v>19</v>
      </c>
      <c r="E222" s="3" t="str">
        <f t="shared" si="1"/>
        <v>ESTATAL</v>
      </c>
      <c r="F222" s="3" t="s">
        <v>29</v>
      </c>
      <c r="G222" s="3" t="s">
        <v>672</v>
      </c>
      <c r="H222" s="3">
        <v>1884.0</v>
      </c>
      <c r="I222" s="3">
        <v>11.0</v>
      </c>
      <c r="J222" s="3" t="s">
        <v>673</v>
      </c>
      <c r="K222" s="5">
        <v>19864.0</v>
      </c>
      <c r="L222" s="3">
        <v>2312.0</v>
      </c>
      <c r="M222" s="6">
        <v>46240.0</v>
      </c>
      <c r="N222" s="6">
        <v>46240.0</v>
      </c>
      <c r="O222" s="6">
        <f t="shared" si="2"/>
        <v>924800</v>
      </c>
      <c r="P222" s="6">
        <f t="shared" si="3"/>
        <v>924800</v>
      </c>
      <c r="Q222" s="3">
        <v>5.0</v>
      </c>
    </row>
    <row r="223">
      <c r="A223" s="1" t="s">
        <v>27</v>
      </c>
      <c r="B223" s="1">
        <v>8.204152E8</v>
      </c>
      <c r="C223" s="1" t="s">
        <v>674</v>
      </c>
      <c r="D223" s="1" t="s">
        <v>19</v>
      </c>
      <c r="E223" s="1" t="str">
        <f t="shared" si="1"/>
        <v>ESTATAL</v>
      </c>
      <c r="F223" s="1" t="s">
        <v>20</v>
      </c>
      <c r="G223" s="1" t="s">
        <v>675</v>
      </c>
      <c r="H223" s="1" t="s">
        <v>676</v>
      </c>
      <c r="I223" s="1">
        <v>3465.0</v>
      </c>
      <c r="J223" s="1">
        <v>491500.0</v>
      </c>
      <c r="K223" s="8">
        <v>30448.0</v>
      </c>
      <c r="L223" s="1">
        <v>4938.0</v>
      </c>
      <c r="M223" s="2">
        <v>98760.0</v>
      </c>
      <c r="N223" s="2">
        <v>108636.0</v>
      </c>
      <c r="O223" s="2">
        <f t="shared" si="2"/>
        <v>2172720</v>
      </c>
      <c r="P223" s="2">
        <f t="shared" si="3"/>
        <v>2172720</v>
      </c>
      <c r="Q223" s="1">
        <v>7.0</v>
      </c>
    </row>
    <row r="224">
      <c r="A224" s="3" t="s">
        <v>32</v>
      </c>
      <c r="B224" s="3">
        <v>9.000062E8</v>
      </c>
      <c r="C224" s="3" t="s">
        <v>677</v>
      </c>
      <c r="D224" s="3" t="s">
        <v>19</v>
      </c>
      <c r="E224" s="3" t="str">
        <f t="shared" si="1"/>
        <v>ESTATAL</v>
      </c>
      <c r="F224" s="3" t="s">
        <v>20</v>
      </c>
      <c r="G224" s="3" t="s">
        <v>678</v>
      </c>
      <c r="H224" s="3" t="s">
        <v>376</v>
      </c>
      <c r="I224" s="3">
        <v>0.0</v>
      </c>
      <c r="J224" s="3">
        <v>3.815459511E9</v>
      </c>
      <c r="K224" s="5">
        <v>22674.0</v>
      </c>
      <c r="L224" s="3">
        <v>1606.0</v>
      </c>
      <c r="M224" s="6">
        <v>32120.0</v>
      </c>
      <c r="N224" s="6">
        <v>35332.0</v>
      </c>
      <c r="O224" s="6">
        <f t="shared" si="2"/>
        <v>706640</v>
      </c>
      <c r="P224" s="6">
        <f t="shared" si="3"/>
        <v>706640</v>
      </c>
      <c r="Q224" s="3">
        <v>3.0</v>
      </c>
    </row>
    <row r="225">
      <c r="A225" s="1" t="s">
        <v>27</v>
      </c>
      <c r="B225" s="1">
        <v>8.204108E8</v>
      </c>
      <c r="C225" s="1" t="s">
        <v>679</v>
      </c>
      <c r="D225" s="1" t="s">
        <v>19</v>
      </c>
      <c r="E225" s="1" t="str">
        <f t="shared" si="1"/>
        <v>ESTATAL</v>
      </c>
      <c r="F225" s="1" t="s">
        <v>29</v>
      </c>
      <c r="G225" s="1" t="s">
        <v>680</v>
      </c>
      <c r="H225" s="1" t="s">
        <v>111</v>
      </c>
      <c r="I225" s="1">
        <v>341.0</v>
      </c>
      <c r="J225" s="1">
        <v>4726578.0</v>
      </c>
      <c r="K225" s="8">
        <v>33661.0</v>
      </c>
      <c r="L225" s="1">
        <v>2610.0</v>
      </c>
      <c r="M225" s="2">
        <v>52200.0</v>
      </c>
      <c r="N225" s="2">
        <v>52200.0</v>
      </c>
      <c r="O225" s="2">
        <f t="shared" si="2"/>
        <v>1044000</v>
      </c>
      <c r="P225" s="2">
        <f t="shared" si="3"/>
        <v>1044000</v>
      </c>
      <c r="Q225" s="1">
        <v>5.0</v>
      </c>
    </row>
    <row r="226">
      <c r="A226" s="3" t="s">
        <v>49</v>
      </c>
      <c r="B226" s="3">
        <v>5.00113201E8</v>
      </c>
      <c r="C226" s="3" t="s">
        <v>681</v>
      </c>
      <c r="D226" s="3" t="s">
        <v>19</v>
      </c>
      <c r="E226" s="3" t="str">
        <f t="shared" si="1"/>
        <v>ESTATAL</v>
      </c>
      <c r="F226" s="3" t="s">
        <v>29</v>
      </c>
      <c r="G226" s="3" t="s">
        <v>682</v>
      </c>
      <c r="H226" s="3" t="s">
        <v>683</v>
      </c>
      <c r="I226" s="3">
        <v>261.0</v>
      </c>
      <c r="J226" s="3">
        <v>0.0</v>
      </c>
      <c r="K226" s="5">
        <v>25975.0</v>
      </c>
      <c r="L226" s="3">
        <v>3720.0</v>
      </c>
      <c r="M226" s="6">
        <v>74400.0</v>
      </c>
      <c r="N226" s="6">
        <v>74400.0</v>
      </c>
      <c r="O226" s="6">
        <f t="shared" si="2"/>
        <v>1488000</v>
      </c>
      <c r="P226" s="6">
        <f t="shared" si="3"/>
        <v>1488000</v>
      </c>
      <c r="Q226" s="3">
        <v>4.0</v>
      </c>
    </row>
    <row r="227">
      <c r="A227" s="1" t="s">
        <v>17</v>
      </c>
      <c r="B227" s="1">
        <v>8.600974E8</v>
      </c>
      <c r="C227" s="1" t="s">
        <v>684</v>
      </c>
      <c r="D227" s="1" t="s">
        <v>19</v>
      </c>
      <c r="E227" s="1" t="str">
        <f t="shared" si="1"/>
        <v>ESTATAL</v>
      </c>
      <c r="F227" s="1" t="s">
        <v>20</v>
      </c>
      <c r="G227" s="1" t="s">
        <v>685</v>
      </c>
      <c r="H227" s="1" t="s">
        <v>686</v>
      </c>
      <c r="I227" s="9"/>
      <c r="J227" s="9"/>
      <c r="K227" s="8">
        <v>24986.0</v>
      </c>
      <c r="L227" s="1">
        <v>4388.0</v>
      </c>
      <c r="M227" s="2">
        <v>87760.0</v>
      </c>
      <c r="N227" s="2">
        <v>96536.0</v>
      </c>
      <c r="O227" s="2">
        <f t="shared" si="2"/>
        <v>1930720</v>
      </c>
      <c r="P227" s="2">
        <f t="shared" si="3"/>
        <v>1930720</v>
      </c>
      <c r="Q227" s="1">
        <v>7.0</v>
      </c>
    </row>
    <row r="228">
      <c r="A228" s="3" t="s">
        <v>36</v>
      </c>
      <c r="B228" s="3">
        <v>6.00422E7</v>
      </c>
      <c r="C228" s="3" t="s">
        <v>687</v>
      </c>
      <c r="D228" s="3" t="s">
        <v>38</v>
      </c>
      <c r="E228" s="3" t="str">
        <f t="shared" si="1"/>
        <v>PRIVADO</v>
      </c>
      <c r="F228" s="3" t="s">
        <v>29</v>
      </c>
      <c r="G228" s="3" t="s">
        <v>688</v>
      </c>
      <c r="H228" s="3">
        <v>1651.0</v>
      </c>
      <c r="I228" s="3">
        <v>11.0</v>
      </c>
      <c r="J228" s="3" t="s">
        <v>689</v>
      </c>
      <c r="K228" s="5">
        <v>29988.0</v>
      </c>
      <c r="L228" s="3">
        <v>4350.0</v>
      </c>
      <c r="M228" s="6">
        <v>87000.0</v>
      </c>
      <c r="N228" s="6">
        <v>87000.0</v>
      </c>
      <c r="O228" s="6">
        <f t="shared" si="2"/>
        <v>1740000</v>
      </c>
      <c r="P228" s="6">
        <f t="shared" si="3"/>
        <v>1740000</v>
      </c>
      <c r="Q228" s="3">
        <v>6.0</v>
      </c>
    </row>
    <row r="229">
      <c r="A229" s="1" t="s">
        <v>36</v>
      </c>
      <c r="B229" s="1">
        <v>6.00743E7</v>
      </c>
      <c r="C229" s="1" t="s">
        <v>690</v>
      </c>
      <c r="D229" s="1" t="s">
        <v>19</v>
      </c>
      <c r="E229" s="1" t="str">
        <f t="shared" si="1"/>
        <v>ESTATAL</v>
      </c>
      <c r="F229" s="1" t="s">
        <v>20</v>
      </c>
      <c r="G229" s="1" t="s">
        <v>691</v>
      </c>
      <c r="H229" s="1">
        <v>1888.0</v>
      </c>
      <c r="I229" s="1">
        <v>225.0</v>
      </c>
      <c r="J229" s="1" t="s">
        <v>692</v>
      </c>
      <c r="K229" s="8">
        <v>19759.0</v>
      </c>
      <c r="L229" s="1">
        <v>3197.0</v>
      </c>
      <c r="M229" s="2">
        <v>63940.0</v>
      </c>
      <c r="N229" s="2">
        <v>70334.0</v>
      </c>
      <c r="O229" s="2">
        <f t="shared" si="2"/>
        <v>1406680</v>
      </c>
      <c r="P229" s="2">
        <f t="shared" si="3"/>
        <v>1406680</v>
      </c>
      <c r="Q229" s="1">
        <v>10.0</v>
      </c>
    </row>
    <row r="230">
      <c r="A230" s="3" t="s">
        <v>17</v>
      </c>
      <c r="B230" s="3">
        <v>8.601543E8</v>
      </c>
      <c r="C230" s="3" t="s">
        <v>693</v>
      </c>
      <c r="D230" s="3" t="s">
        <v>19</v>
      </c>
      <c r="E230" s="3" t="str">
        <f t="shared" si="1"/>
        <v>ESTATAL</v>
      </c>
      <c r="F230" s="3" t="s">
        <v>29</v>
      </c>
      <c r="G230" s="3" t="s">
        <v>694</v>
      </c>
      <c r="H230" s="3" t="s">
        <v>22</v>
      </c>
      <c r="I230" s="4"/>
      <c r="J230" s="4"/>
      <c r="K230" s="5">
        <v>34916.0</v>
      </c>
      <c r="L230" s="3">
        <v>1528.0</v>
      </c>
      <c r="M230" s="6">
        <v>30560.0</v>
      </c>
      <c r="N230" s="6">
        <v>30560.0</v>
      </c>
      <c r="O230" s="6">
        <f t="shared" si="2"/>
        <v>611200</v>
      </c>
      <c r="P230" s="6">
        <f t="shared" si="3"/>
        <v>611200</v>
      </c>
      <c r="Q230" s="3">
        <v>5.0</v>
      </c>
    </row>
    <row r="231">
      <c r="A231" s="1" t="s">
        <v>27</v>
      </c>
      <c r="B231" s="1">
        <v>8.202152E8</v>
      </c>
      <c r="C231" s="1" t="s">
        <v>695</v>
      </c>
      <c r="D231" s="1" t="s">
        <v>19</v>
      </c>
      <c r="E231" s="1" t="str">
        <f t="shared" si="1"/>
        <v>ESTATAL</v>
      </c>
      <c r="F231" s="1" t="s">
        <v>20</v>
      </c>
      <c r="G231" s="1" t="s">
        <v>696</v>
      </c>
      <c r="H231" s="1" t="s">
        <v>697</v>
      </c>
      <c r="I231" s="1">
        <v>3482.0</v>
      </c>
      <c r="J231" s="1">
        <v>451024.0</v>
      </c>
      <c r="K231" s="8">
        <v>23524.0</v>
      </c>
      <c r="L231" s="1">
        <v>1741.0</v>
      </c>
      <c r="M231" s="2">
        <v>34820.0</v>
      </c>
      <c r="N231" s="2">
        <v>38302.0</v>
      </c>
      <c r="O231" s="2">
        <f t="shared" si="2"/>
        <v>766040</v>
      </c>
      <c r="P231" s="2">
        <f t="shared" si="3"/>
        <v>766040</v>
      </c>
      <c r="Q231" s="1">
        <v>9.0</v>
      </c>
    </row>
    <row r="232">
      <c r="A232" s="3" t="s">
        <v>49</v>
      </c>
      <c r="B232" s="3">
        <v>5.002303E8</v>
      </c>
      <c r="C232" s="3" t="s">
        <v>698</v>
      </c>
      <c r="D232" s="3" t="s">
        <v>19</v>
      </c>
      <c r="E232" s="3" t="str">
        <f t="shared" si="1"/>
        <v>ESTATAL</v>
      </c>
      <c r="F232" s="3" t="s">
        <v>29</v>
      </c>
      <c r="G232" s="3" t="s">
        <v>699</v>
      </c>
      <c r="H232" s="3" t="s">
        <v>75</v>
      </c>
      <c r="I232" s="4"/>
      <c r="J232" s="4"/>
      <c r="K232" s="5">
        <v>28342.0</v>
      </c>
      <c r="L232" s="3">
        <v>2985.0</v>
      </c>
      <c r="M232" s="6">
        <v>59700.0</v>
      </c>
      <c r="N232" s="6">
        <v>59700.0</v>
      </c>
      <c r="O232" s="6">
        <f t="shared" si="2"/>
        <v>1194000</v>
      </c>
      <c r="P232" s="6">
        <f t="shared" si="3"/>
        <v>1194000</v>
      </c>
      <c r="Q232" s="3">
        <v>3.0</v>
      </c>
    </row>
    <row r="233">
      <c r="A233" s="1" t="s">
        <v>36</v>
      </c>
      <c r="B233" s="1">
        <v>6.03188E7</v>
      </c>
      <c r="C233" s="1" t="s">
        <v>700</v>
      </c>
      <c r="D233" s="1" t="s">
        <v>38</v>
      </c>
      <c r="E233" s="1" t="str">
        <f t="shared" si="1"/>
        <v>PRIVADO</v>
      </c>
      <c r="F233" s="1" t="s">
        <v>29</v>
      </c>
      <c r="G233" s="1" t="s">
        <v>701</v>
      </c>
      <c r="H233" s="1">
        <v>7600.0</v>
      </c>
      <c r="I233" s="1">
        <v>223.0</v>
      </c>
      <c r="J233" s="1" t="s">
        <v>702</v>
      </c>
      <c r="K233" s="8">
        <v>27227.0</v>
      </c>
      <c r="L233" s="1">
        <v>2988.0</v>
      </c>
      <c r="M233" s="2">
        <v>59760.0</v>
      </c>
      <c r="N233" s="2">
        <v>59760.0</v>
      </c>
      <c r="O233" s="2">
        <f t="shared" si="2"/>
        <v>1195200</v>
      </c>
      <c r="P233" s="2">
        <f t="shared" si="3"/>
        <v>1195200</v>
      </c>
      <c r="Q233" s="1">
        <v>9.0</v>
      </c>
    </row>
    <row r="234">
      <c r="A234" s="3" t="s">
        <v>41</v>
      </c>
      <c r="B234" s="3">
        <v>3.000685E8</v>
      </c>
      <c r="C234" s="3" t="s">
        <v>703</v>
      </c>
      <c r="D234" s="3" t="s">
        <v>19</v>
      </c>
      <c r="E234" s="3" t="str">
        <f t="shared" si="1"/>
        <v>ESTATAL</v>
      </c>
      <c r="F234" s="3" t="s">
        <v>20</v>
      </c>
      <c r="G234" s="3" t="s">
        <v>704</v>
      </c>
      <c r="H234" s="3" t="s">
        <v>705</v>
      </c>
      <c r="I234" s="4"/>
      <c r="J234" s="4"/>
      <c r="K234" s="5">
        <v>23398.0</v>
      </c>
      <c r="L234" s="3">
        <v>4207.0</v>
      </c>
      <c r="M234" s="6">
        <v>84140.0</v>
      </c>
      <c r="N234" s="6">
        <v>92554.0</v>
      </c>
      <c r="O234" s="6">
        <f t="shared" si="2"/>
        <v>1851080</v>
      </c>
      <c r="P234" s="6">
        <f t="shared" si="3"/>
        <v>1851080</v>
      </c>
      <c r="Q234" s="3">
        <v>10.0</v>
      </c>
    </row>
    <row r="235">
      <c r="A235" s="1" t="s">
        <v>23</v>
      </c>
      <c r="B235" s="1">
        <v>6.200427E8</v>
      </c>
      <c r="C235" s="1" t="s">
        <v>706</v>
      </c>
      <c r="D235" s="1" t="s">
        <v>19</v>
      </c>
      <c r="E235" s="1" t="str">
        <f t="shared" si="1"/>
        <v>ESTATAL</v>
      </c>
      <c r="F235" s="1" t="s">
        <v>29</v>
      </c>
      <c r="G235" s="1" t="s">
        <v>707</v>
      </c>
      <c r="H235" s="1" t="s">
        <v>708</v>
      </c>
      <c r="I235" s="1">
        <v>294.0</v>
      </c>
      <c r="J235" s="1">
        <v>441435.0</v>
      </c>
      <c r="K235" s="8">
        <v>20297.0</v>
      </c>
      <c r="L235" s="1">
        <v>4892.0</v>
      </c>
      <c r="M235" s="2">
        <v>97840.0</v>
      </c>
      <c r="N235" s="2">
        <v>97840.0</v>
      </c>
      <c r="O235" s="2">
        <f t="shared" si="2"/>
        <v>1956800</v>
      </c>
      <c r="P235" s="2">
        <f t="shared" si="3"/>
        <v>1956800</v>
      </c>
      <c r="Q235" s="1">
        <v>7.0</v>
      </c>
    </row>
    <row r="236">
      <c r="A236" s="3" t="s">
        <v>99</v>
      </c>
      <c r="B236" s="3">
        <v>2.00302E7</v>
      </c>
      <c r="C236" s="3" t="s">
        <v>709</v>
      </c>
      <c r="D236" s="3" t="s">
        <v>19</v>
      </c>
      <c r="E236" s="3" t="str">
        <f t="shared" si="1"/>
        <v>ESTATAL</v>
      </c>
      <c r="F236" s="3" t="s">
        <v>29</v>
      </c>
      <c r="G236" s="3" t="s">
        <v>710</v>
      </c>
      <c r="H236" s="3" t="s">
        <v>711</v>
      </c>
      <c r="I236" s="3">
        <v>11.0</v>
      </c>
      <c r="J236" s="3" t="s">
        <v>712</v>
      </c>
      <c r="K236" s="5">
        <v>28627.0</v>
      </c>
      <c r="L236" s="3">
        <v>2304.0</v>
      </c>
      <c r="M236" s="6">
        <v>46080.0</v>
      </c>
      <c r="N236" s="6">
        <v>46080.0</v>
      </c>
      <c r="O236" s="6">
        <f t="shared" si="2"/>
        <v>921600</v>
      </c>
      <c r="P236" s="6">
        <f t="shared" si="3"/>
        <v>921600</v>
      </c>
      <c r="Q236" s="3">
        <v>6.0</v>
      </c>
    </row>
    <row r="237">
      <c r="A237" s="1" t="s">
        <v>49</v>
      </c>
      <c r="B237" s="1">
        <v>5.002706E8</v>
      </c>
      <c r="C237" s="1" t="s">
        <v>713</v>
      </c>
      <c r="D237" s="1" t="s">
        <v>532</v>
      </c>
      <c r="E237" s="1" t="str">
        <f t="shared" si="1"/>
        <v>SOCIAL/COOPERATIVA</v>
      </c>
      <c r="F237" s="1" t="s">
        <v>20</v>
      </c>
      <c r="G237" s="1" t="s">
        <v>714</v>
      </c>
      <c r="H237" s="1">
        <v>5582.0</v>
      </c>
      <c r="I237" s="1">
        <v>263.0</v>
      </c>
      <c r="J237" s="1">
        <v>4288157.0</v>
      </c>
      <c r="K237" s="8">
        <v>24387.0</v>
      </c>
      <c r="L237" s="1">
        <v>1874.0</v>
      </c>
      <c r="M237" s="2">
        <v>37480.0</v>
      </c>
      <c r="N237" s="2">
        <v>41228.0</v>
      </c>
      <c r="O237" s="2">
        <f t="shared" si="2"/>
        <v>824560</v>
      </c>
      <c r="P237" s="2">
        <f t="shared" si="3"/>
        <v>824560</v>
      </c>
      <c r="Q237" s="1">
        <v>4.0</v>
      </c>
    </row>
    <row r="238">
      <c r="A238" s="3" t="s">
        <v>45</v>
      </c>
      <c r="B238" s="3">
        <v>6.600526E8</v>
      </c>
      <c r="C238" s="3" t="s">
        <v>715</v>
      </c>
      <c r="D238" s="3" t="s">
        <v>19</v>
      </c>
      <c r="E238" s="3" t="str">
        <f t="shared" si="1"/>
        <v>ESTATAL</v>
      </c>
      <c r="F238" s="3" t="s">
        <v>29</v>
      </c>
      <c r="G238" s="3" t="s">
        <v>716</v>
      </c>
      <c r="H238" s="3" t="s">
        <v>717</v>
      </c>
      <c r="I238" s="3">
        <v>387.0</v>
      </c>
      <c r="J238" s="3">
        <v>4250357.0</v>
      </c>
      <c r="K238" s="5">
        <v>29997.0</v>
      </c>
      <c r="L238" s="3">
        <v>2075.0</v>
      </c>
      <c r="M238" s="6">
        <v>41500.0</v>
      </c>
      <c r="N238" s="6">
        <v>41500.0</v>
      </c>
      <c r="O238" s="6">
        <f t="shared" si="2"/>
        <v>830000</v>
      </c>
      <c r="P238" s="6">
        <f t="shared" si="3"/>
        <v>830000</v>
      </c>
      <c r="Q238" s="3">
        <v>5.0</v>
      </c>
    </row>
    <row r="239">
      <c r="A239" s="1" t="s">
        <v>27</v>
      </c>
      <c r="B239" s="1">
        <v>8.203085E8</v>
      </c>
      <c r="C239" s="1" t="s">
        <v>718</v>
      </c>
      <c r="D239" s="1" t="s">
        <v>19</v>
      </c>
      <c r="E239" s="1" t="str">
        <f t="shared" si="1"/>
        <v>ESTATAL</v>
      </c>
      <c r="F239" s="1" t="s">
        <v>29</v>
      </c>
      <c r="G239" s="1" t="s">
        <v>719</v>
      </c>
      <c r="H239" s="1" t="s">
        <v>720</v>
      </c>
      <c r="I239" s="1">
        <v>3491.0</v>
      </c>
      <c r="J239" s="1">
        <v>420723.0</v>
      </c>
      <c r="K239" s="7">
        <v>30630.0</v>
      </c>
      <c r="L239" s="1">
        <v>2901.0</v>
      </c>
      <c r="M239" s="2">
        <v>58020.0</v>
      </c>
      <c r="N239" s="2">
        <v>58020.0</v>
      </c>
      <c r="O239" s="2">
        <f t="shared" si="2"/>
        <v>1160400</v>
      </c>
      <c r="P239" s="2">
        <f t="shared" si="3"/>
        <v>1160400</v>
      </c>
      <c r="Q239" s="1">
        <v>4.0</v>
      </c>
    </row>
    <row r="240">
      <c r="A240" s="3" t="s">
        <v>76</v>
      </c>
      <c r="B240" s="3">
        <v>7.000869E8</v>
      </c>
      <c r="C240" s="3" t="s">
        <v>721</v>
      </c>
      <c r="D240" s="3" t="s">
        <v>38</v>
      </c>
      <c r="E240" s="3" t="str">
        <f t="shared" si="1"/>
        <v>PRIVADO</v>
      </c>
      <c r="F240" s="3" t="s">
        <v>29</v>
      </c>
      <c r="G240" s="3" t="s">
        <v>722</v>
      </c>
      <c r="H240" s="4"/>
      <c r="I240" s="4"/>
      <c r="J240" s="4"/>
      <c r="K240" s="5">
        <v>28102.0</v>
      </c>
      <c r="L240" s="3">
        <v>2069.0</v>
      </c>
      <c r="M240" s="6">
        <v>41380.0</v>
      </c>
      <c r="N240" s="6">
        <v>41380.0</v>
      </c>
      <c r="O240" s="6">
        <f t="shared" si="2"/>
        <v>827600</v>
      </c>
      <c r="P240" s="6">
        <f t="shared" si="3"/>
        <v>827600</v>
      </c>
      <c r="Q240" s="3">
        <v>4.0</v>
      </c>
    </row>
    <row r="241">
      <c r="A241" s="1" t="s">
        <v>49</v>
      </c>
      <c r="B241" s="1">
        <v>5.000395E8</v>
      </c>
      <c r="C241" s="1" t="s">
        <v>723</v>
      </c>
      <c r="D241" s="1" t="s">
        <v>19</v>
      </c>
      <c r="E241" s="1" t="str">
        <f t="shared" si="1"/>
        <v>ESTATAL</v>
      </c>
      <c r="F241" s="1" t="s">
        <v>20</v>
      </c>
      <c r="G241" s="1" t="s">
        <v>724</v>
      </c>
      <c r="H241" s="1" t="s">
        <v>725</v>
      </c>
      <c r="I241" s="1">
        <v>263.0</v>
      </c>
      <c r="J241" s="1">
        <v>4533306.0</v>
      </c>
      <c r="K241" s="8">
        <v>23110.0</v>
      </c>
      <c r="L241" s="1">
        <v>3548.0</v>
      </c>
      <c r="M241" s="2">
        <v>70960.0</v>
      </c>
      <c r="N241" s="2">
        <v>78056.0</v>
      </c>
      <c r="O241" s="2">
        <f t="shared" si="2"/>
        <v>1561120</v>
      </c>
      <c r="P241" s="2">
        <f t="shared" si="3"/>
        <v>1561120</v>
      </c>
      <c r="Q241" s="1">
        <v>5.0</v>
      </c>
    </row>
    <row r="242">
      <c r="A242" s="3" t="s">
        <v>27</v>
      </c>
      <c r="B242" s="3">
        <v>8.20023808E8</v>
      </c>
      <c r="C242" s="3" t="s">
        <v>726</v>
      </c>
      <c r="D242" s="3" t="s">
        <v>19</v>
      </c>
      <c r="E242" s="3" t="str">
        <f t="shared" si="1"/>
        <v>ESTATAL</v>
      </c>
      <c r="F242" s="3" t="s">
        <v>29</v>
      </c>
      <c r="G242" s="3" t="s">
        <v>727</v>
      </c>
      <c r="H242" s="3" t="s">
        <v>728</v>
      </c>
      <c r="I242" s="3">
        <v>3462.0</v>
      </c>
      <c r="J242" s="3">
        <v>480347.0</v>
      </c>
      <c r="K242" s="5">
        <v>34474.0</v>
      </c>
      <c r="L242" s="3">
        <v>1945.0</v>
      </c>
      <c r="M242" s="6">
        <v>38900.0</v>
      </c>
      <c r="N242" s="6">
        <v>38900.0</v>
      </c>
      <c r="O242" s="6">
        <f t="shared" si="2"/>
        <v>778000</v>
      </c>
      <c r="P242" s="6">
        <f t="shared" si="3"/>
        <v>778000</v>
      </c>
      <c r="Q242" s="3">
        <v>4.0</v>
      </c>
    </row>
    <row r="243">
      <c r="A243" s="1" t="s">
        <v>49</v>
      </c>
      <c r="B243" s="1">
        <v>5.00195201E8</v>
      </c>
      <c r="C243" s="1" t="s">
        <v>729</v>
      </c>
      <c r="D243" s="1" t="s">
        <v>19</v>
      </c>
      <c r="E243" s="1" t="str">
        <f t="shared" si="1"/>
        <v>ESTATAL</v>
      </c>
      <c r="F243" s="1" t="s">
        <v>29</v>
      </c>
      <c r="G243" s="1" t="s">
        <v>730</v>
      </c>
      <c r="H243" s="1">
        <v>5519.0</v>
      </c>
      <c r="I243" s="1">
        <v>261.0</v>
      </c>
      <c r="J243" s="1">
        <v>4456877.0</v>
      </c>
      <c r="K243" s="8">
        <v>18495.0</v>
      </c>
      <c r="L243" s="1">
        <v>4649.0</v>
      </c>
      <c r="M243" s="2">
        <v>92980.0</v>
      </c>
      <c r="N243" s="2">
        <v>92980.0</v>
      </c>
      <c r="O243" s="2">
        <f t="shared" si="2"/>
        <v>1859600</v>
      </c>
      <c r="P243" s="2">
        <f t="shared" si="3"/>
        <v>1859600</v>
      </c>
      <c r="Q243" s="1">
        <v>10.0</v>
      </c>
    </row>
    <row r="244">
      <c r="A244" s="3" t="s">
        <v>17</v>
      </c>
      <c r="B244" s="3">
        <v>8.601759E8</v>
      </c>
      <c r="C244" s="3" t="s">
        <v>731</v>
      </c>
      <c r="D244" s="3" t="s">
        <v>38</v>
      </c>
      <c r="E244" s="3" t="str">
        <f t="shared" si="1"/>
        <v>PRIVADO</v>
      </c>
      <c r="F244" s="3" t="s">
        <v>29</v>
      </c>
      <c r="G244" s="3" t="s">
        <v>732</v>
      </c>
      <c r="H244" s="3" t="s">
        <v>22</v>
      </c>
      <c r="I244" s="3">
        <v>385.0</v>
      </c>
      <c r="J244" s="3">
        <v>4213124.0</v>
      </c>
      <c r="K244" s="5">
        <v>20428.0</v>
      </c>
      <c r="L244" s="3">
        <v>4732.0</v>
      </c>
      <c r="M244" s="6">
        <v>94640.0</v>
      </c>
      <c r="N244" s="6">
        <v>94640.0</v>
      </c>
      <c r="O244" s="6">
        <f t="shared" si="2"/>
        <v>1892800</v>
      </c>
      <c r="P244" s="6">
        <f t="shared" si="3"/>
        <v>1892800</v>
      </c>
      <c r="Q244" s="3">
        <v>7.0</v>
      </c>
    </row>
    <row r="245">
      <c r="A245" s="1" t="s">
        <v>23</v>
      </c>
      <c r="B245" s="1">
        <v>6.200266E8</v>
      </c>
      <c r="C245" s="1" t="s">
        <v>733</v>
      </c>
      <c r="D245" s="1" t="s">
        <v>19</v>
      </c>
      <c r="E245" s="1" t="str">
        <f t="shared" si="1"/>
        <v>ESTATAL</v>
      </c>
      <c r="F245" s="1" t="s">
        <v>29</v>
      </c>
      <c r="G245" s="1" t="s">
        <v>734</v>
      </c>
      <c r="H245" s="1" t="s">
        <v>735</v>
      </c>
      <c r="I245" s="1">
        <v>298.0</v>
      </c>
      <c r="J245" s="1">
        <v>4436103.0</v>
      </c>
      <c r="K245" s="7">
        <v>29942.0</v>
      </c>
      <c r="L245" s="1">
        <v>2762.0</v>
      </c>
      <c r="M245" s="2">
        <v>55240.0</v>
      </c>
      <c r="N245" s="2">
        <v>55240.0</v>
      </c>
      <c r="O245" s="2">
        <f t="shared" si="2"/>
        <v>1104800</v>
      </c>
      <c r="P245" s="2">
        <f t="shared" si="3"/>
        <v>1104800</v>
      </c>
      <c r="Q245" s="1">
        <v>3.0</v>
      </c>
    </row>
    <row r="246">
      <c r="A246" s="3" t="s">
        <v>49</v>
      </c>
      <c r="B246" s="3">
        <v>5.002058E8</v>
      </c>
      <c r="C246" s="3" t="s">
        <v>736</v>
      </c>
      <c r="D246" s="3" t="s">
        <v>19</v>
      </c>
      <c r="E246" s="3" t="str">
        <f t="shared" si="1"/>
        <v>ESTATAL</v>
      </c>
      <c r="F246" s="3" t="s">
        <v>20</v>
      </c>
      <c r="G246" s="3" t="s">
        <v>737</v>
      </c>
      <c r="H246" s="3" t="s">
        <v>173</v>
      </c>
      <c r="I246" s="4"/>
      <c r="J246" s="3" t="s">
        <v>738</v>
      </c>
      <c r="K246" s="5">
        <v>25350.0</v>
      </c>
      <c r="L246" s="3">
        <v>3575.0</v>
      </c>
      <c r="M246" s="6">
        <v>71500.0</v>
      </c>
      <c r="N246" s="6">
        <v>78650.0</v>
      </c>
      <c r="O246" s="6">
        <f t="shared" si="2"/>
        <v>1573000</v>
      </c>
      <c r="P246" s="6">
        <f t="shared" si="3"/>
        <v>1573000</v>
      </c>
      <c r="Q246" s="3">
        <v>10.0</v>
      </c>
    </row>
    <row r="247">
      <c r="A247" s="1" t="s">
        <v>83</v>
      </c>
      <c r="B247" s="1">
        <v>2.200269E8</v>
      </c>
      <c r="C247" s="1" t="s">
        <v>739</v>
      </c>
      <c r="D247" s="1" t="s">
        <v>19</v>
      </c>
      <c r="E247" s="1" t="str">
        <f t="shared" si="1"/>
        <v>ESTATAL</v>
      </c>
      <c r="F247" s="1" t="s">
        <v>20</v>
      </c>
      <c r="G247" s="1" t="s">
        <v>740</v>
      </c>
      <c r="H247" s="1" t="s">
        <v>741</v>
      </c>
      <c r="I247" s="9"/>
      <c r="J247" s="9"/>
      <c r="K247" s="7">
        <v>18246.0</v>
      </c>
      <c r="L247" s="1">
        <v>3980.0</v>
      </c>
      <c r="M247" s="2">
        <v>79600.0</v>
      </c>
      <c r="N247" s="2">
        <v>87560.0</v>
      </c>
      <c r="O247" s="2">
        <f t="shared" si="2"/>
        <v>1751200</v>
      </c>
      <c r="P247" s="2">
        <f t="shared" si="3"/>
        <v>1751200</v>
      </c>
      <c r="Q247" s="1">
        <v>5.0</v>
      </c>
    </row>
    <row r="248">
      <c r="A248" s="3" t="s">
        <v>23</v>
      </c>
      <c r="B248" s="3">
        <v>6.20064903E8</v>
      </c>
      <c r="C248" s="3" t="s">
        <v>742</v>
      </c>
      <c r="D248" s="3" t="s">
        <v>19</v>
      </c>
      <c r="E248" s="3" t="str">
        <f t="shared" si="1"/>
        <v>ESTATAL</v>
      </c>
      <c r="F248" s="3" t="s">
        <v>29</v>
      </c>
      <c r="G248" s="3" t="s">
        <v>743</v>
      </c>
      <c r="H248" s="3" t="s">
        <v>744</v>
      </c>
      <c r="I248" s="4"/>
      <c r="J248" s="4"/>
      <c r="K248" s="5">
        <v>33518.0</v>
      </c>
      <c r="L248" s="3">
        <v>3990.0</v>
      </c>
      <c r="M248" s="6">
        <v>79800.0</v>
      </c>
      <c r="N248" s="6">
        <v>79800.0</v>
      </c>
      <c r="O248" s="6">
        <f t="shared" si="2"/>
        <v>1596000</v>
      </c>
      <c r="P248" s="6">
        <f t="shared" si="3"/>
        <v>1596000</v>
      </c>
      <c r="Q248" s="3">
        <v>5.0</v>
      </c>
    </row>
    <row r="249">
      <c r="A249" s="1" t="s">
        <v>217</v>
      </c>
      <c r="B249" s="1">
        <v>4.600223E8</v>
      </c>
      <c r="C249" s="1" t="s">
        <v>745</v>
      </c>
      <c r="D249" s="1" t="s">
        <v>19</v>
      </c>
      <c r="E249" s="1" t="str">
        <f t="shared" si="1"/>
        <v>ESTATAL</v>
      </c>
      <c r="F249" s="1" t="s">
        <v>29</v>
      </c>
      <c r="G249" s="1" t="s">
        <v>746</v>
      </c>
      <c r="H249" s="1" t="s">
        <v>267</v>
      </c>
      <c r="I249" s="9"/>
      <c r="J249" s="1" t="s">
        <v>747</v>
      </c>
      <c r="K249" s="8">
        <v>18793.0</v>
      </c>
      <c r="L249" s="1">
        <v>3608.0</v>
      </c>
      <c r="M249" s="2">
        <v>72160.0</v>
      </c>
      <c r="N249" s="2">
        <v>72160.0</v>
      </c>
      <c r="O249" s="2">
        <f t="shared" si="2"/>
        <v>1443200</v>
      </c>
      <c r="P249" s="2">
        <f t="shared" si="3"/>
        <v>1443200</v>
      </c>
      <c r="Q249" s="1">
        <v>7.0</v>
      </c>
    </row>
    <row r="250">
      <c r="A250" s="3" t="s">
        <v>32</v>
      </c>
      <c r="B250" s="3">
        <v>9.000283E8</v>
      </c>
      <c r="C250" s="3" t="s">
        <v>748</v>
      </c>
      <c r="D250" s="3" t="s">
        <v>19</v>
      </c>
      <c r="E250" s="3" t="str">
        <f t="shared" si="1"/>
        <v>ESTATAL</v>
      </c>
      <c r="F250" s="3" t="s">
        <v>20</v>
      </c>
      <c r="G250" s="3" t="s">
        <v>749</v>
      </c>
      <c r="H250" s="3" t="s">
        <v>199</v>
      </c>
      <c r="I250" s="4"/>
      <c r="J250" s="4"/>
      <c r="K250" s="5">
        <v>34903.0</v>
      </c>
      <c r="L250" s="3">
        <v>1815.0</v>
      </c>
      <c r="M250" s="6">
        <v>36300.0</v>
      </c>
      <c r="N250" s="6">
        <v>39930.0</v>
      </c>
      <c r="O250" s="6">
        <f t="shared" si="2"/>
        <v>798600</v>
      </c>
      <c r="P250" s="6">
        <f t="shared" si="3"/>
        <v>798600</v>
      </c>
      <c r="Q250" s="3">
        <v>7.0</v>
      </c>
    </row>
    <row r="251">
      <c r="A251" s="1" t="s">
        <v>27</v>
      </c>
      <c r="B251" s="1">
        <v>8.20373E8</v>
      </c>
      <c r="C251" s="1" t="s">
        <v>750</v>
      </c>
      <c r="D251" s="1" t="s">
        <v>19</v>
      </c>
      <c r="E251" s="1" t="str">
        <f t="shared" si="1"/>
        <v>ESTATAL</v>
      </c>
      <c r="F251" s="1" t="s">
        <v>29</v>
      </c>
      <c r="G251" s="1" t="s">
        <v>751</v>
      </c>
      <c r="H251" s="1" t="s">
        <v>752</v>
      </c>
      <c r="I251" s="1">
        <v>3401.0</v>
      </c>
      <c r="J251" s="1">
        <v>448222.0</v>
      </c>
      <c r="K251" s="8">
        <v>30063.0</v>
      </c>
      <c r="L251" s="1">
        <v>4778.0</v>
      </c>
      <c r="M251" s="2">
        <v>95560.0</v>
      </c>
      <c r="N251" s="2">
        <v>95560.0</v>
      </c>
      <c r="O251" s="2">
        <f t="shared" si="2"/>
        <v>1911200</v>
      </c>
      <c r="P251" s="2">
        <f t="shared" si="3"/>
        <v>1911200</v>
      </c>
      <c r="Q251" s="1">
        <v>10.0</v>
      </c>
    </row>
    <row r="252">
      <c r="A252" s="3" t="s">
        <v>27</v>
      </c>
      <c r="B252" s="3">
        <v>8.20132E8</v>
      </c>
      <c r="C252" s="3" t="s">
        <v>753</v>
      </c>
      <c r="D252" s="3" t="s">
        <v>19</v>
      </c>
      <c r="E252" s="3" t="str">
        <f t="shared" si="1"/>
        <v>ESTATAL</v>
      </c>
      <c r="F252" s="3" t="s">
        <v>29</v>
      </c>
      <c r="G252" s="3" t="s">
        <v>754</v>
      </c>
      <c r="H252" s="3" t="s">
        <v>755</v>
      </c>
      <c r="I252" s="3">
        <v>3482.0</v>
      </c>
      <c r="J252" s="3">
        <v>483027.0</v>
      </c>
      <c r="K252" s="5">
        <v>25025.0</v>
      </c>
      <c r="L252" s="3">
        <v>4380.0</v>
      </c>
      <c r="M252" s="6">
        <v>87600.0</v>
      </c>
      <c r="N252" s="6">
        <v>87600.0</v>
      </c>
      <c r="O252" s="6">
        <f t="shared" si="2"/>
        <v>1752000</v>
      </c>
      <c r="P252" s="6">
        <f t="shared" si="3"/>
        <v>1752000</v>
      </c>
      <c r="Q252" s="3">
        <v>4.0</v>
      </c>
    </row>
    <row r="253">
      <c r="A253" s="1" t="s">
        <v>27</v>
      </c>
      <c r="B253" s="1">
        <v>8.202057E8</v>
      </c>
      <c r="C253" s="1" t="s">
        <v>756</v>
      </c>
      <c r="D253" s="1" t="s">
        <v>38</v>
      </c>
      <c r="E253" s="1" t="str">
        <f t="shared" si="1"/>
        <v>PRIVADO</v>
      </c>
      <c r="F253" s="1" t="s">
        <v>20</v>
      </c>
      <c r="G253" s="1" t="s">
        <v>757</v>
      </c>
      <c r="H253" s="1" t="s">
        <v>758</v>
      </c>
      <c r="I253" s="1">
        <v>3382.0</v>
      </c>
      <c r="J253" s="1">
        <v>498017.0</v>
      </c>
      <c r="K253" s="7">
        <v>34330.0</v>
      </c>
      <c r="L253" s="1">
        <v>3845.0</v>
      </c>
      <c r="M253" s="2">
        <v>76900.0</v>
      </c>
      <c r="N253" s="2">
        <v>84590.0</v>
      </c>
      <c r="O253" s="2">
        <f t="shared" si="2"/>
        <v>1691800</v>
      </c>
      <c r="P253" s="2">
        <f t="shared" si="3"/>
        <v>1691800</v>
      </c>
      <c r="Q253" s="1">
        <v>10.0</v>
      </c>
    </row>
    <row r="254">
      <c r="A254" s="3" t="s">
        <v>116</v>
      </c>
      <c r="B254" s="3">
        <v>5.401465E8</v>
      </c>
      <c r="C254" s="3" t="s">
        <v>759</v>
      </c>
      <c r="D254" s="3" t="s">
        <v>19</v>
      </c>
      <c r="E254" s="3" t="str">
        <f t="shared" si="1"/>
        <v>ESTATAL</v>
      </c>
      <c r="F254" s="3" t="s">
        <v>29</v>
      </c>
      <c r="G254" s="3" t="s">
        <v>760</v>
      </c>
      <c r="H254" s="3" t="s">
        <v>761</v>
      </c>
      <c r="I254" s="3">
        <v>3764.0</v>
      </c>
      <c r="J254" s="3">
        <v>565838.0</v>
      </c>
      <c r="K254" s="5">
        <v>33184.0</v>
      </c>
      <c r="L254" s="3">
        <v>4658.0</v>
      </c>
      <c r="M254" s="6">
        <v>93160.0</v>
      </c>
      <c r="N254" s="6">
        <v>93160.0</v>
      </c>
      <c r="O254" s="6">
        <f t="shared" si="2"/>
        <v>1863200</v>
      </c>
      <c r="P254" s="6">
        <f t="shared" si="3"/>
        <v>1863200</v>
      </c>
      <c r="Q254" s="3">
        <v>3.0</v>
      </c>
    </row>
    <row r="255">
      <c r="A255" s="1" t="s">
        <v>68</v>
      </c>
      <c r="B255" s="1">
        <v>3.40026609E8</v>
      </c>
      <c r="C255" s="1" t="s">
        <v>762</v>
      </c>
      <c r="D255" s="1" t="s">
        <v>19</v>
      </c>
      <c r="E255" s="1" t="str">
        <f t="shared" si="1"/>
        <v>ESTATAL</v>
      </c>
      <c r="F255" s="1" t="s">
        <v>20</v>
      </c>
      <c r="G255" s="1" t="s">
        <v>763</v>
      </c>
      <c r="H255" s="1" t="s">
        <v>71</v>
      </c>
      <c r="I255" s="9"/>
      <c r="J255" s="9"/>
      <c r="K255" s="8">
        <v>22183.0</v>
      </c>
      <c r="L255" s="1">
        <v>4893.0</v>
      </c>
      <c r="M255" s="2">
        <v>97860.0</v>
      </c>
      <c r="N255" s="2">
        <v>107646.0</v>
      </c>
      <c r="O255" s="2">
        <f t="shared" si="2"/>
        <v>2152920</v>
      </c>
      <c r="P255" s="2">
        <f t="shared" si="3"/>
        <v>2152920</v>
      </c>
      <c r="Q255" s="1">
        <v>10.0</v>
      </c>
    </row>
    <row r="256">
      <c r="A256" s="3" t="s">
        <v>60</v>
      </c>
      <c r="B256" s="3">
        <v>5.800126E8</v>
      </c>
      <c r="C256" s="3" t="s">
        <v>764</v>
      </c>
      <c r="D256" s="3" t="s">
        <v>19</v>
      </c>
      <c r="E256" s="3" t="str">
        <f t="shared" si="1"/>
        <v>ESTATAL</v>
      </c>
      <c r="F256" s="3" t="s">
        <v>29</v>
      </c>
      <c r="G256" s="3" t="s">
        <v>765</v>
      </c>
      <c r="H256" s="3">
        <v>8300.0</v>
      </c>
      <c r="I256" s="3">
        <v>299.0</v>
      </c>
      <c r="J256" s="3">
        <v>4487652.0</v>
      </c>
      <c r="K256" s="5">
        <v>26465.0</v>
      </c>
      <c r="L256" s="3">
        <v>3654.0</v>
      </c>
      <c r="M256" s="6">
        <v>73080.0</v>
      </c>
      <c r="N256" s="6">
        <v>73080.0</v>
      </c>
      <c r="O256" s="6">
        <f t="shared" si="2"/>
        <v>1461600</v>
      </c>
      <c r="P256" s="6">
        <f t="shared" si="3"/>
        <v>1461600</v>
      </c>
      <c r="Q256" s="3">
        <v>3.0</v>
      </c>
    </row>
    <row r="257">
      <c r="A257" s="1" t="s">
        <v>83</v>
      </c>
      <c r="B257" s="1">
        <v>2.200313E8</v>
      </c>
      <c r="C257" s="1" t="s">
        <v>766</v>
      </c>
      <c r="D257" s="1" t="s">
        <v>19</v>
      </c>
      <c r="E257" s="1" t="str">
        <f t="shared" si="1"/>
        <v>ESTATAL</v>
      </c>
      <c r="F257" s="1" t="s">
        <v>20</v>
      </c>
      <c r="G257" s="1" t="s">
        <v>767</v>
      </c>
      <c r="H257" s="1" t="s">
        <v>768</v>
      </c>
      <c r="I257" s="1">
        <v>3877.0</v>
      </c>
      <c r="J257" s="1">
        <v>495392.0</v>
      </c>
      <c r="K257" s="8">
        <v>22750.0</v>
      </c>
      <c r="L257" s="1">
        <v>3885.0</v>
      </c>
      <c r="M257" s="2">
        <v>77700.0</v>
      </c>
      <c r="N257" s="2">
        <v>85470.0</v>
      </c>
      <c r="O257" s="2">
        <f t="shared" si="2"/>
        <v>1709400</v>
      </c>
      <c r="P257" s="2">
        <f t="shared" si="3"/>
        <v>1709400</v>
      </c>
      <c r="Q257" s="1">
        <v>5.0</v>
      </c>
    </row>
    <row r="258">
      <c r="A258" s="3" t="s">
        <v>27</v>
      </c>
      <c r="B258" s="3">
        <v>8.202517E8</v>
      </c>
      <c r="C258" s="3" t="s">
        <v>769</v>
      </c>
      <c r="D258" s="3" t="s">
        <v>38</v>
      </c>
      <c r="E258" s="3" t="str">
        <f t="shared" si="1"/>
        <v>PRIVADO</v>
      </c>
      <c r="F258" s="3" t="s">
        <v>29</v>
      </c>
      <c r="G258" s="3" t="s">
        <v>770</v>
      </c>
      <c r="H258" s="3" t="s">
        <v>429</v>
      </c>
      <c r="I258" s="3">
        <v>3462.0</v>
      </c>
      <c r="J258" s="3">
        <v>421335.0</v>
      </c>
      <c r="K258" s="10">
        <v>28062.0</v>
      </c>
      <c r="L258" s="3">
        <v>1504.0</v>
      </c>
      <c r="M258" s="6">
        <v>30080.0</v>
      </c>
      <c r="N258" s="6">
        <v>30080.0</v>
      </c>
      <c r="O258" s="6">
        <f t="shared" si="2"/>
        <v>601600</v>
      </c>
      <c r="P258" s="6">
        <f t="shared" si="3"/>
        <v>601600</v>
      </c>
      <c r="Q258" s="3">
        <v>4.0</v>
      </c>
    </row>
    <row r="259">
      <c r="A259" s="1" t="s">
        <v>27</v>
      </c>
      <c r="B259" s="1">
        <v>8.201055E8</v>
      </c>
      <c r="C259" s="1" t="s">
        <v>771</v>
      </c>
      <c r="D259" s="1" t="s">
        <v>38</v>
      </c>
      <c r="E259" s="1" t="str">
        <f t="shared" si="1"/>
        <v>PRIVADO</v>
      </c>
      <c r="F259" s="1" t="s">
        <v>29</v>
      </c>
      <c r="G259" s="1" t="s">
        <v>772</v>
      </c>
      <c r="H259" s="1" t="s">
        <v>773</v>
      </c>
      <c r="I259" s="1">
        <v>3493.0</v>
      </c>
      <c r="J259" s="1">
        <v>420218.0</v>
      </c>
      <c r="K259" s="8">
        <v>26805.0</v>
      </c>
      <c r="L259" s="1">
        <v>2387.0</v>
      </c>
      <c r="M259" s="2">
        <v>47740.0</v>
      </c>
      <c r="N259" s="2">
        <v>47740.0</v>
      </c>
      <c r="O259" s="2">
        <f t="shared" si="2"/>
        <v>954800</v>
      </c>
      <c r="P259" s="2">
        <f t="shared" si="3"/>
        <v>954800</v>
      </c>
      <c r="Q259" s="1">
        <v>8.0</v>
      </c>
    </row>
    <row r="260">
      <c r="A260" s="3" t="s">
        <v>41</v>
      </c>
      <c r="B260" s="3">
        <v>3.000138E8</v>
      </c>
      <c r="C260" s="3" t="s">
        <v>774</v>
      </c>
      <c r="D260" s="3" t="s">
        <v>19</v>
      </c>
      <c r="E260" s="3" t="str">
        <f t="shared" si="1"/>
        <v>ESTATAL</v>
      </c>
      <c r="F260" s="3" t="s">
        <v>29</v>
      </c>
      <c r="G260" s="3" t="s">
        <v>775</v>
      </c>
      <c r="H260" s="3" t="s">
        <v>776</v>
      </c>
      <c r="I260" s="3">
        <v>343.0</v>
      </c>
      <c r="J260" s="3">
        <v>4901036.0</v>
      </c>
      <c r="K260" s="5">
        <v>30534.0</v>
      </c>
      <c r="L260" s="3">
        <v>4453.0</v>
      </c>
      <c r="M260" s="6">
        <v>89060.0</v>
      </c>
      <c r="N260" s="6">
        <v>89060.0</v>
      </c>
      <c r="O260" s="6">
        <f t="shared" si="2"/>
        <v>1781200</v>
      </c>
      <c r="P260" s="6">
        <f t="shared" si="3"/>
        <v>1781200</v>
      </c>
      <c r="Q260" s="3">
        <v>6.0</v>
      </c>
    </row>
    <row r="261">
      <c r="A261" s="1" t="s">
        <v>271</v>
      </c>
      <c r="B261" s="1">
        <v>2.600751E8</v>
      </c>
      <c r="C261" s="1" t="s">
        <v>777</v>
      </c>
      <c r="D261" s="1" t="s">
        <v>19</v>
      </c>
      <c r="E261" s="1" t="str">
        <f t="shared" si="1"/>
        <v>ESTATAL</v>
      </c>
      <c r="F261" s="1" t="s">
        <v>29</v>
      </c>
      <c r="G261" s="1" t="s">
        <v>778</v>
      </c>
      <c r="H261" s="1">
        <v>9200.0</v>
      </c>
      <c r="I261" s="1">
        <v>2945.0</v>
      </c>
      <c r="J261" s="1">
        <v>453912.0</v>
      </c>
      <c r="K261" s="8">
        <v>22493.0</v>
      </c>
      <c r="L261" s="1">
        <v>3704.0</v>
      </c>
      <c r="M261" s="2">
        <v>74080.0</v>
      </c>
      <c r="N261" s="2">
        <v>74080.0</v>
      </c>
      <c r="O261" s="2">
        <f t="shared" si="2"/>
        <v>1481600</v>
      </c>
      <c r="P261" s="2">
        <f t="shared" si="3"/>
        <v>1481600</v>
      </c>
      <c r="Q261" s="1">
        <v>8.0</v>
      </c>
    </row>
    <row r="262">
      <c r="A262" s="3" t="s">
        <v>76</v>
      </c>
      <c r="B262" s="3">
        <v>7.000066E8</v>
      </c>
      <c r="C262" s="3" t="s">
        <v>779</v>
      </c>
      <c r="D262" s="3" t="s">
        <v>19</v>
      </c>
      <c r="E262" s="3" t="str">
        <f t="shared" si="1"/>
        <v>ESTATAL</v>
      </c>
      <c r="F262" s="3" t="s">
        <v>20</v>
      </c>
      <c r="G262" s="3" t="s">
        <v>780</v>
      </c>
      <c r="H262" s="3" t="s">
        <v>781</v>
      </c>
      <c r="I262" s="3">
        <v>264.0</v>
      </c>
      <c r="J262" s="3">
        <v>4302147.0</v>
      </c>
      <c r="K262" s="5">
        <v>23932.0</v>
      </c>
      <c r="L262" s="3">
        <v>4659.0</v>
      </c>
      <c r="M262" s="6">
        <v>93180.0</v>
      </c>
      <c r="N262" s="6">
        <v>102498.0</v>
      </c>
      <c r="O262" s="6">
        <f t="shared" si="2"/>
        <v>2049960</v>
      </c>
      <c r="P262" s="6">
        <f t="shared" si="3"/>
        <v>2049960</v>
      </c>
      <c r="Q262" s="3">
        <v>10.0</v>
      </c>
    </row>
    <row r="263">
      <c r="A263" s="1" t="s">
        <v>36</v>
      </c>
      <c r="B263" s="1">
        <v>6.00442E7</v>
      </c>
      <c r="C263" s="1" t="s">
        <v>782</v>
      </c>
      <c r="D263" s="1" t="s">
        <v>19</v>
      </c>
      <c r="E263" s="1" t="str">
        <f t="shared" si="1"/>
        <v>ESTATAL</v>
      </c>
      <c r="F263" s="1" t="s">
        <v>29</v>
      </c>
      <c r="G263" s="1" t="s">
        <v>783</v>
      </c>
      <c r="H263" s="1">
        <v>7220.0</v>
      </c>
      <c r="I263" s="1">
        <v>2271.0</v>
      </c>
      <c r="J263" s="1" t="s">
        <v>784</v>
      </c>
      <c r="K263" s="8">
        <v>33652.0</v>
      </c>
      <c r="L263" s="1">
        <v>2862.0</v>
      </c>
      <c r="M263" s="2">
        <v>57240.0</v>
      </c>
      <c r="N263" s="2">
        <v>57240.0</v>
      </c>
      <c r="O263" s="2">
        <f t="shared" si="2"/>
        <v>1144800</v>
      </c>
      <c r="P263" s="2">
        <f t="shared" si="3"/>
        <v>1144800</v>
      </c>
      <c r="Q263" s="1">
        <v>5.0</v>
      </c>
    </row>
    <row r="264">
      <c r="A264" s="3" t="s">
        <v>32</v>
      </c>
      <c r="B264" s="3">
        <v>9.002199E8</v>
      </c>
      <c r="C264" s="3" t="s">
        <v>785</v>
      </c>
      <c r="D264" s="3" t="s">
        <v>19</v>
      </c>
      <c r="E264" s="3" t="str">
        <f t="shared" si="1"/>
        <v>ESTATAL</v>
      </c>
      <c r="F264" s="3" t="s">
        <v>20</v>
      </c>
      <c r="G264" s="3" t="s">
        <v>786</v>
      </c>
      <c r="H264" s="3">
        <v>4162.0</v>
      </c>
      <c r="I264" s="3">
        <v>381.0</v>
      </c>
      <c r="J264" s="4"/>
      <c r="K264" s="5">
        <v>31289.0</v>
      </c>
      <c r="L264" s="3">
        <v>2910.0</v>
      </c>
      <c r="M264" s="6">
        <v>58200.0</v>
      </c>
      <c r="N264" s="6">
        <v>64020.0</v>
      </c>
      <c r="O264" s="6">
        <f t="shared" si="2"/>
        <v>1280400</v>
      </c>
      <c r="P264" s="6">
        <f t="shared" si="3"/>
        <v>1280400</v>
      </c>
      <c r="Q264" s="3">
        <v>9.0</v>
      </c>
    </row>
    <row r="265">
      <c r="A265" s="1" t="s">
        <v>36</v>
      </c>
      <c r="B265" s="1">
        <v>6.03978E7</v>
      </c>
      <c r="C265" s="1" t="s">
        <v>787</v>
      </c>
      <c r="D265" s="1" t="s">
        <v>19</v>
      </c>
      <c r="E265" s="1" t="str">
        <f t="shared" si="1"/>
        <v>ESTATAL</v>
      </c>
      <c r="F265" s="1" t="s">
        <v>29</v>
      </c>
      <c r="G265" s="1" t="s">
        <v>788</v>
      </c>
      <c r="H265" s="1">
        <v>1832.0</v>
      </c>
      <c r="I265" s="1">
        <v>11.0</v>
      </c>
      <c r="J265" s="1" t="s">
        <v>789</v>
      </c>
      <c r="K265" s="7">
        <v>26965.0</v>
      </c>
      <c r="L265" s="1">
        <v>4539.0</v>
      </c>
      <c r="M265" s="2">
        <v>90780.0</v>
      </c>
      <c r="N265" s="2">
        <v>90780.0</v>
      </c>
      <c r="O265" s="2">
        <f t="shared" si="2"/>
        <v>1815600</v>
      </c>
      <c r="P265" s="2">
        <f t="shared" si="3"/>
        <v>1815600</v>
      </c>
      <c r="Q265" s="1">
        <v>6.0</v>
      </c>
    </row>
    <row r="266">
      <c r="A266" s="3" t="s">
        <v>271</v>
      </c>
      <c r="B266" s="3">
        <v>2.600622E8</v>
      </c>
      <c r="C266" s="3" t="s">
        <v>790</v>
      </c>
      <c r="D266" s="3" t="s">
        <v>19</v>
      </c>
      <c r="E266" s="3" t="str">
        <f t="shared" si="1"/>
        <v>ESTATAL</v>
      </c>
      <c r="F266" s="3" t="s">
        <v>29</v>
      </c>
      <c r="G266" s="3" t="s">
        <v>791</v>
      </c>
      <c r="H266" s="3" t="s">
        <v>287</v>
      </c>
      <c r="I266" s="3">
        <v>280.0</v>
      </c>
      <c r="J266" s="3">
        <v>1.54673866E8</v>
      </c>
      <c r="K266" s="5">
        <v>18724.0</v>
      </c>
      <c r="L266" s="3">
        <v>3875.0</v>
      </c>
      <c r="M266" s="6">
        <v>77500.0</v>
      </c>
      <c r="N266" s="6">
        <v>77500.0</v>
      </c>
      <c r="O266" s="6">
        <f t="shared" si="2"/>
        <v>1550000</v>
      </c>
      <c r="P266" s="6">
        <f t="shared" si="3"/>
        <v>1550000</v>
      </c>
      <c r="Q266" s="3">
        <v>9.0</v>
      </c>
    </row>
    <row r="267">
      <c r="A267" s="1" t="s">
        <v>36</v>
      </c>
      <c r="B267" s="1">
        <v>6.00742E7</v>
      </c>
      <c r="C267" s="1" t="s">
        <v>792</v>
      </c>
      <c r="D267" s="1" t="s">
        <v>19</v>
      </c>
      <c r="E267" s="1" t="str">
        <f t="shared" si="1"/>
        <v>ESTATAL</v>
      </c>
      <c r="F267" s="1" t="s">
        <v>20</v>
      </c>
      <c r="G267" s="1" t="s">
        <v>793</v>
      </c>
      <c r="H267" s="1">
        <v>6743.0</v>
      </c>
      <c r="I267" s="1">
        <v>2352.0</v>
      </c>
      <c r="J267" s="1" t="s">
        <v>794</v>
      </c>
      <c r="K267" s="7">
        <v>23709.0</v>
      </c>
      <c r="L267" s="1">
        <v>1851.0</v>
      </c>
      <c r="M267" s="2">
        <v>37020.0</v>
      </c>
      <c r="N267" s="2">
        <v>40722.0</v>
      </c>
      <c r="O267" s="2">
        <f t="shared" si="2"/>
        <v>814440</v>
      </c>
      <c r="P267" s="2">
        <f t="shared" si="3"/>
        <v>814440</v>
      </c>
      <c r="Q267" s="1">
        <v>7.0</v>
      </c>
    </row>
    <row r="268">
      <c r="A268" s="3" t="s">
        <v>68</v>
      </c>
      <c r="B268" s="3">
        <v>3.40081407E8</v>
      </c>
      <c r="C268" s="3" t="s">
        <v>795</v>
      </c>
      <c r="D268" s="3" t="s">
        <v>19</v>
      </c>
      <c r="E268" s="3" t="str">
        <f t="shared" si="1"/>
        <v>ESTATAL</v>
      </c>
      <c r="F268" s="3" t="s">
        <v>29</v>
      </c>
      <c r="G268" s="3" t="s">
        <v>796</v>
      </c>
      <c r="H268" s="3" t="s">
        <v>797</v>
      </c>
      <c r="I268" s="4"/>
      <c r="J268" s="4"/>
      <c r="K268" s="5">
        <v>30525.0</v>
      </c>
      <c r="L268" s="3">
        <v>3181.0</v>
      </c>
      <c r="M268" s="6">
        <v>63620.0</v>
      </c>
      <c r="N268" s="6">
        <v>63620.0</v>
      </c>
      <c r="O268" s="6">
        <f t="shared" si="2"/>
        <v>1272400</v>
      </c>
      <c r="P268" s="6">
        <f t="shared" si="3"/>
        <v>1272400</v>
      </c>
      <c r="Q268" s="3">
        <v>3.0</v>
      </c>
    </row>
    <row r="269">
      <c r="A269" s="1" t="s">
        <v>271</v>
      </c>
      <c r="B269" s="1">
        <v>2.60083E8</v>
      </c>
      <c r="C269" s="1" t="s">
        <v>798</v>
      </c>
      <c r="D269" s="1" t="s">
        <v>38</v>
      </c>
      <c r="E269" s="1" t="str">
        <f t="shared" si="1"/>
        <v>PRIVADO</v>
      </c>
      <c r="F269" s="1" t="s">
        <v>29</v>
      </c>
      <c r="G269" s="1" t="s">
        <v>799</v>
      </c>
      <c r="H269" s="1">
        <v>9000.0</v>
      </c>
      <c r="I269" s="1">
        <v>297.0</v>
      </c>
      <c r="J269" s="1" t="s">
        <v>800</v>
      </c>
      <c r="K269" s="8">
        <v>21734.0</v>
      </c>
      <c r="L269" s="1">
        <v>1950.0</v>
      </c>
      <c r="M269" s="2">
        <v>39000.0</v>
      </c>
      <c r="N269" s="2">
        <v>39000.0</v>
      </c>
      <c r="O269" s="2">
        <f t="shared" si="2"/>
        <v>780000</v>
      </c>
      <c r="P269" s="2">
        <f t="shared" si="3"/>
        <v>780000</v>
      </c>
      <c r="Q269" s="1">
        <v>4.0</v>
      </c>
    </row>
    <row r="270">
      <c r="A270" s="3" t="s">
        <v>41</v>
      </c>
      <c r="B270" s="3">
        <v>3.000165E8</v>
      </c>
      <c r="C270" s="3" t="s">
        <v>801</v>
      </c>
      <c r="D270" s="3" t="s">
        <v>19</v>
      </c>
      <c r="E270" s="3" t="str">
        <f t="shared" si="1"/>
        <v>ESTATAL</v>
      </c>
      <c r="F270" s="3" t="s">
        <v>20</v>
      </c>
      <c r="G270" s="3" t="s">
        <v>802</v>
      </c>
      <c r="H270" s="3" t="s">
        <v>803</v>
      </c>
      <c r="I270" s="4"/>
      <c r="J270" s="4"/>
      <c r="K270" s="5">
        <v>30123.0</v>
      </c>
      <c r="L270" s="3">
        <v>2943.0</v>
      </c>
      <c r="M270" s="6">
        <v>58860.0</v>
      </c>
      <c r="N270" s="6">
        <v>64746.0</v>
      </c>
      <c r="O270" s="6">
        <f t="shared" si="2"/>
        <v>1294920</v>
      </c>
      <c r="P270" s="6">
        <f t="shared" si="3"/>
        <v>1294920</v>
      </c>
      <c r="Q270" s="3">
        <v>8.0</v>
      </c>
    </row>
    <row r="271">
      <c r="A271" s="1" t="s">
        <v>36</v>
      </c>
      <c r="B271" s="1">
        <v>6.03336E7</v>
      </c>
      <c r="C271" s="1" t="s">
        <v>804</v>
      </c>
      <c r="D271" s="1" t="s">
        <v>19</v>
      </c>
      <c r="E271" s="1" t="str">
        <f t="shared" si="1"/>
        <v>ESTATAL</v>
      </c>
      <c r="F271" s="1" t="s">
        <v>29</v>
      </c>
      <c r="G271" s="1" t="s">
        <v>805</v>
      </c>
      <c r="H271" s="1">
        <v>6000.0</v>
      </c>
      <c r="I271" s="1">
        <v>2362.0</v>
      </c>
      <c r="J271" s="1" t="s">
        <v>806</v>
      </c>
      <c r="K271" s="7">
        <v>25917.0</v>
      </c>
      <c r="L271" s="1">
        <v>3215.0</v>
      </c>
      <c r="M271" s="2">
        <v>64300.0</v>
      </c>
      <c r="N271" s="2">
        <v>64300.0</v>
      </c>
      <c r="O271" s="2">
        <f t="shared" si="2"/>
        <v>1286000</v>
      </c>
      <c r="P271" s="2">
        <f t="shared" si="3"/>
        <v>1286000</v>
      </c>
      <c r="Q271" s="1">
        <v>8.0</v>
      </c>
    </row>
    <row r="272">
      <c r="A272" s="3" t="s">
        <v>83</v>
      </c>
      <c r="B272" s="3">
        <v>2.20012003E8</v>
      </c>
      <c r="C272" s="3" t="s">
        <v>807</v>
      </c>
      <c r="D272" s="3" t="s">
        <v>19</v>
      </c>
      <c r="E272" s="3" t="str">
        <f t="shared" si="1"/>
        <v>ESTATAL</v>
      </c>
      <c r="F272" s="3" t="s">
        <v>20</v>
      </c>
      <c r="G272" s="3" t="s">
        <v>808</v>
      </c>
      <c r="H272" s="4"/>
      <c r="I272" s="3">
        <v>3644.0</v>
      </c>
      <c r="J272" s="3">
        <v>507278.0</v>
      </c>
      <c r="K272" s="5">
        <v>30813.0</v>
      </c>
      <c r="L272" s="3">
        <v>4328.0</v>
      </c>
      <c r="M272" s="6">
        <v>86560.0</v>
      </c>
      <c r="N272" s="6">
        <v>95216.0</v>
      </c>
      <c r="O272" s="6">
        <f t="shared" si="2"/>
        <v>1904320</v>
      </c>
      <c r="P272" s="6">
        <f t="shared" si="3"/>
        <v>1904320</v>
      </c>
      <c r="Q272" s="3">
        <v>5.0</v>
      </c>
    </row>
    <row r="273">
      <c r="A273" s="1" t="s">
        <v>27</v>
      </c>
      <c r="B273" s="1">
        <v>8.20323501E8</v>
      </c>
      <c r="C273" s="1" t="s">
        <v>809</v>
      </c>
      <c r="D273" s="1" t="s">
        <v>19</v>
      </c>
      <c r="E273" s="1" t="str">
        <f t="shared" si="1"/>
        <v>ESTATAL</v>
      </c>
      <c r="F273" s="1" t="s">
        <v>20</v>
      </c>
      <c r="G273" s="1" t="s">
        <v>810</v>
      </c>
      <c r="H273" s="1" t="s">
        <v>811</v>
      </c>
      <c r="I273" s="1">
        <v>3404.0</v>
      </c>
      <c r="J273" s="1">
        <v>420418.0</v>
      </c>
      <c r="K273" s="8">
        <v>20569.0</v>
      </c>
      <c r="L273" s="1">
        <v>4749.0</v>
      </c>
      <c r="M273" s="2">
        <v>94980.0</v>
      </c>
      <c r="N273" s="2">
        <v>104478.0</v>
      </c>
      <c r="O273" s="2">
        <f t="shared" si="2"/>
        <v>2089560</v>
      </c>
      <c r="P273" s="2">
        <f t="shared" si="3"/>
        <v>2089560</v>
      </c>
      <c r="Q273" s="1">
        <v>8.0</v>
      </c>
    </row>
    <row r="274">
      <c r="A274" s="3" t="s">
        <v>49</v>
      </c>
      <c r="B274" s="3">
        <v>5.00193202E8</v>
      </c>
      <c r="C274" s="3" t="s">
        <v>812</v>
      </c>
      <c r="D274" s="3" t="s">
        <v>38</v>
      </c>
      <c r="E274" s="3" t="str">
        <f t="shared" si="1"/>
        <v>PRIVADO</v>
      </c>
      <c r="F274" s="3" t="s">
        <v>29</v>
      </c>
      <c r="G274" s="3" t="s">
        <v>813</v>
      </c>
      <c r="H274" s="3">
        <v>5501.0</v>
      </c>
      <c r="I274" s="3">
        <v>261.0</v>
      </c>
      <c r="J274" s="3" t="s">
        <v>814</v>
      </c>
      <c r="K274" s="10">
        <v>27321.0</v>
      </c>
      <c r="L274" s="3">
        <v>1598.0</v>
      </c>
      <c r="M274" s="6">
        <v>31960.0</v>
      </c>
      <c r="N274" s="6">
        <v>31960.0</v>
      </c>
      <c r="O274" s="6">
        <f t="shared" si="2"/>
        <v>639200</v>
      </c>
      <c r="P274" s="6">
        <f t="shared" si="3"/>
        <v>639200</v>
      </c>
      <c r="Q274" s="3">
        <v>4.0</v>
      </c>
    </row>
    <row r="275">
      <c r="A275" s="1" t="s">
        <v>271</v>
      </c>
      <c r="B275" s="1">
        <v>2.60050805E8</v>
      </c>
      <c r="C275" s="1" t="s">
        <v>815</v>
      </c>
      <c r="D275" s="1" t="s">
        <v>19</v>
      </c>
      <c r="E275" s="1" t="str">
        <f t="shared" si="1"/>
        <v>ESTATAL</v>
      </c>
      <c r="F275" s="1" t="s">
        <v>29</v>
      </c>
      <c r="G275" s="1" t="s">
        <v>816</v>
      </c>
      <c r="H275" s="1" t="s">
        <v>817</v>
      </c>
      <c r="I275" s="1">
        <v>280.0</v>
      </c>
      <c r="J275" s="1">
        <v>4482513.0</v>
      </c>
      <c r="K275" s="8">
        <v>18033.0</v>
      </c>
      <c r="L275" s="1">
        <v>3350.0</v>
      </c>
      <c r="M275" s="2">
        <v>67000.0</v>
      </c>
      <c r="N275" s="2">
        <v>67000.0</v>
      </c>
      <c r="O275" s="2">
        <f t="shared" si="2"/>
        <v>1340000</v>
      </c>
      <c r="P275" s="2">
        <f t="shared" si="3"/>
        <v>1340000</v>
      </c>
      <c r="Q275" s="1">
        <v>3.0</v>
      </c>
    </row>
    <row r="276">
      <c r="A276" s="3" t="s">
        <v>41</v>
      </c>
      <c r="B276" s="3">
        <v>3.001543E8</v>
      </c>
      <c r="C276" s="3" t="s">
        <v>818</v>
      </c>
      <c r="D276" s="3" t="s">
        <v>19</v>
      </c>
      <c r="E276" s="3" t="str">
        <f t="shared" si="1"/>
        <v>ESTATAL</v>
      </c>
      <c r="F276" s="3" t="s">
        <v>29</v>
      </c>
      <c r="G276" s="3" t="s">
        <v>819</v>
      </c>
      <c r="H276" s="3" t="s">
        <v>262</v>
      </c>
      <c r="I276" s="3">
        <v>3446.0</v>
      </c>
      <c r="J276" s="3">
        <v>424123.0</v>
      </c>
      <c r="K276" s="5">
        <v>34450.0</v>
      </c>
      <c r="L276" s="3">
        <v>2588.0</v>
      </c>
      <c r="M276" s="6">
        <v>51760.0</v>
      </c>
      <c r="N276" s="6">
        <v>51760.0</v>
      </c>
      <c r="O276" s="6">
        <f t="shared" si="2"/>
        <v>1035200</v>
      </c>
      <c r="P276" s="6">
        <f t="shared" si="3"/>
        <v>1035200</v>
      </c>
      <c r="Q276" s="3">
        <v>10.0</v>
      </c>
    </row>
    <row r="277">
      <c r="A277" s="1" t="s">
        <v>49</v>
      </c>
      <c r="B277" s="1">
        <v>5.000212E8</v>
      </c>
      <c r="C277" s="1" t="s">
        <v>820</v>
      </c>
      <c r="D277" s="1" t="s">
        <v>19</v>
      </c>
      <c r="E277" s="1" t="str">
        <f t="shared" si="1"/>
        <v>ESTATAL</v>
      </c>
      <c r="F277" s="1" t="s">
        <v>20</v>
      </c>
      <c r="G277" s="1" t="s">
        <v>821</v>
      </c>
      <c r="H277" s="1" t="s">
        <v>822</v>
      </c>
      <c r="I277" s="1">
        <v>261.0</v>
      </c>
      <c r="J277" s="1">
        <v>1.53845538E8</v>
      </c>
      <c r="K277" s="8">
        <v>30109.0</v>
      </c>
      <c r="L277" s="1">
        <v>1582.0</v>
      </c>
      <c r="M277" s="2">
        <v>31640.0</v>
      </c>
      <c r="N277" s="2">
        <v>34804.0</v>
      </c>
      <c r="O277" s="2">
        <f t="shared" si="2"/>
        <v>696080</v>
      </c>
      <c r="P277" s="2">
        <f t="shared" si="3"/>
        <v>696080</v>
      </c>
      <c r="Q277" s="1">
        <v>9.0</v>
      </c>
    </row>
    <row r="278">
      <c r="A278" s="3" t="s">
        <v>83</v>
      </c>
      <c r="B278" s="3">
        <v>2.200151E8</v>
      </c>
      <c r="C278" s="3" t="s">
        <v>823</v>
      </c>
      <c r="D278" s="3" t="s">
        <v>38</v>
      </c>
      <c r="E278" s="3" t="str">
        <f t="shared" si="1"/>
        <v>PRIVADO</v>
      </c>
      <c r="F278" s="3" t="s">
        <v>29</v>
      </c>
      <c r="G278" s="3" t="s">
        <v>824</v>
      </c>
      <c r="H278" s="3" t="s">
        <v>825</v>
      </c>
      <c r="I278" s="3">
        <v>362.0</v>
      </c>
      <c r="J278" s="3">
        <v>4440144.0</v>
      </c>
      <c r="K278" s="5">
        <v>29894.0</v>
      </c>
      <c r="L278" s="3">
        <v>4472.0</v>
      </c>
      <c r="M278" s="6">
        <v>89440.0</v>
      </c>
      <c r="N278" s="6">
        <v>89440.0</v>
      </c>
      <c r="O278" s="6">
        <f t="shared" si="2"/>
        <v>1788800</v>
      </c>
      <c r="P278" s="6">
        <f t="shared" si="3"/>
        <v>1788800</v>
      </c>
      <c r="Q278" s="3">
        <v>6.0</v>
      </c>
    </row>
    <row r="279">
      <c r="A279" s="1" t="s">
        <v>68</v>
      </c>
      <c r="B279" s="1">
        <v>3.40101002E8</v>
      </c>
      <c r="C279" s="1" t="s">
        <v>826</v>
      </c>
      <c r="D279" s="1" t="s">
        <v>19</v>
      </c>
      <c r="E279" s="1" t="str">
        <f t="shared" si="1"/>
        <v>ESTATAL</v>
      </c>
      <c r="F279" s="1" t="s">
        <v>29</v>
      </c>
      <c r="G279" s="1" t="s">
        <v>827</v>
      </c>
      <c r="H279" s="1" t="s">
        <v>828</v>
      </c>
      <c r="I279" s="9"/>
      <c r="J279" s="9"/>
      <c r="K279" s="8">
        <v>33982.0</v>
      </c>
      <c r="L279" s="1">
        <v>2429.0</v>
      </c>
      <c r="M279" s="2">
        <v>48580.0</v>
      </c>
      <c r="N279" s="2">
        <v>48580.0</v>
      </c>
      <c r="O279" s="2">
        <f t="shared" si="2"/>
        <v>971600</v>
      </c>
      <c r="P279" s="2">
        <f t="shared" si="3"/>
        <v>971600</v>
      </c>
      <c r="Q279" s="1">
        <v>6.0</v>
      </c>
    </row>
    <row r="280">
      <c r="A280" s="3" t="s">
        <v>27</v>
      </c>
      <c r="B280" s="3">
        <v>8.20055003E8</v>
      </c>
      <c r="C280" s="3" t="s">
        <v>829</v>
      </c>
      <c r="D280" s="3" t="s">
        <v>19</v>
      </c>
      <c r="E280" s="3" t="str">
        <f t="shared" si="1"/>
        <v>ESTATAL</v>
      </c>
      <c r="F280" s="3" t="s">
        <v>29</v>
      </c>
      <c r="G280" s="3" t="s">
        <v>830</v>
      </c>
      <c r="H280" s="3" t="s">
        <v>831</v>
      </c>
      <c r="I280" s="3">
        <v>3482.0</v>
      </c>
      <c r="J280" s="3">
        <v>423408.0</v>
      </c>
      <c r="K280" s="5">
        <v>18827.0</v>
      </c>
      <c r="L280" s="3">
        <v>2130.0</v>
      </c>
      <c r="M280" s="6">
        <v>42600.0</v>
      </c>
      <c r="N280" s="6">
        <v>42600.0</v>
      </c>
      <c r="O280" s="6">
        <f t="shared" si="2"/>
        <v>852000</v>
      </c>
      <c r="P280" s="6">
        <f t="shared" si="3"/>
        <v>852000</v>
      </c>
      <c r="Q280" s="3">
        <v>8.0</v>
      </c>
    </row>
    <row r="281">
      <c r="A281" s="1" t="s">
        <v>36</v>
      </c>
      <c r="B281" s="1">
        <v>6.02746E7</v>
      </c>
      <c r="C281" s="1" t="s">
        <v>832</v>
      </c>
      <c r="D281" s="1" t="s">
        <v>38</v>
      </c>
      <c r="E281" s="1" t="str">
        <f t="shared" si="1"/>
        <v>PRIVADO</v>
      </c>
      <c r="F281" s="1" t="s">
        <v>29</v>
      </c>
      <c r="G281" s="1" t="s">
        <v>833</v>
      </c>
      <c r="H281" s="1">
        <v>1765.0</v>
      </c>
      <c r="I281" s="1">
        <v>11.0</v>
      </c>
      <c r="J281" s="1" t="s">
        <v>834</v>
      </c>
      <c r="K281" s="8">
        <v>23063.0</v>
      </c>
      <c r="L281" s="1">
        <v>2146.0</v>
      </c>
      <c r="M281" s="2">
        <v>42920.0</v>
      </c>
      <c r="N281" s="2">
        <v>42920.0</v>
      </c>
      <c r="O281" s="2">
        <f t="shared" si="2"/>
        <v>858400</v>
      </c>
      <c r="P281" s="2">
        <f t="shared" si="3"/>
        <v>858400</v>
      </c>
      <c r="Q281" s="1">
        <v>10.0</v>
      </c>
    </row>
    <row r="282">
      <c r="A282" s="3" t="s">
        <v>179</v>
      </c>
      <c r="B282" s="3">
        <v>1.80021E8</v>
      </c>
      <c r="C282" s="3" t="s">
        <v>835</v>
      </c>
      <c r="D282" s="3" t="s">
        <v>38</v>
      </c>
      <c r="E282" s="3" t="str">
        <f t="shared" si="1"/>
        <v>PRIVADO</v>
      </c>
      <c r="F282" s="3" t="s">
        <v>29</v>
      </c>
      <c r="G282" s="3" t="s">
        <v>836</v>
      </c>
      <c r="H282" s="3" t="s">
        <v>640</v>
      </c>
      <c r="I282" s="3">
        <v>3756.0</v>
      </c>
      <c r="J282" s="3" t="s">
        <v>837</v>
      </c>
      <c r="K282" s="5">
        <v>28390.0</v>
      </c>
      <c r="L282" s="3">
        <v>2144.0</v>
      </c>
      <c r="M282" s="6">
        <v>42880.0</v>
      </c>
      <c r="N282" s="6">
        <v>42880.0</v>
      </c>
      <c r="O282" s="6">
        <f t="shared" si="2"/>
        <v>857600</v>
      </c>
      <c r="P282" s="6">
        <f t="shared" si="3"/>
        <v>857600</v>
      </c>
      <c r="Q282" s="3">
        <v>3.0</v>
      </c>
    </row>
    <row r="283">
      <c r="A283" s="1" t="s">
        <v>41</v>
      </c>
      <c r="B283" s="1">
        <v>3.000542E8</v>
      </c>
      <c r="C283" s="1" t="s">
        <v>838</v>
      </c>
      <c r="D283" s="1" t="s">
        <v>19</v>
      </c>
      <c r="E283" s="1" t="str">
        <f t="shared" si="1"/>
        <v>ESTATAL</v>
      </c>
      <c r="F283" s="1" t="s">
        <v>20</v>
      </c>
      <c r="G283" s="1" t="s">
        <v>839</v>
      </c>
      <c r="H283" s="1" t="s">
        <v>840</v>
      </c>
      <c r="I283" s="1">
        <v>0.0</v>
      </c>
      <c r="J283" s="1">
        <v>0.0</v>
      </c>
      <c r="K283" s="8">
        <v>24314.0</v>
      </c>
      <c r="L283" s="1">
        <v>2378.0</v>
      </c>
      <c r="M283" s="2">
        <v>47560.0</v>
      </c>
      <c r="N283" s="2">
        <v>52316.0</v>
      </c>
      <c r="O283" s="2">
        <f t="shared" si="2"/>
        <v>1046320</v>
      </c>
      <c r="P283" s="2">
        <f t="shared" si="3"/>
        <v>1046320</v>
      </c>
      <c r="Q283" s="1">
        <v>10.0</v>
      </c>
    </row>
    <row r="284">
      <c r="A284" s="3" t="s">
        <v>49</v>
      </c>
      <c r="B284" s="3">
        <v>5.00077301E8</v>
      </c>
      <c r="C284" s="3" t="s">
        <v>841</v>
      </c>
      <c r="D284" s="3" t="s">
        <v>19</v>
      </c>
      <c r="E284" s="3" t="str">
        <f t="shared" si="1"/>
        <v>ESTATAL</v>
      </c>
      <c r="F284" s="3" t="s">
        <v>29</v>
      </c>
      <c r="G284" s="3" t="s">
        <v>842</v>
      </c>
      <c r="H284" s="3">
        <v>5539.0</v>
      </c>
      <c r="I284" s="3">
        <v>261.0</v>
      </c>
      <c r="J284" s="3">
        <v>0.0</v>
      </c>
      <c r="K284" s="5">
        <v>24335.0</v>
      </c>
      <c r="L284" s="3">
        <v>2773.0</v>
      </c>
      <c r="M284" s="6">
        <v>55460.0</v>
      </c>
      <c r="N284" s="6">
        <v>55460.0</v>
      </c>
      <c r="O284" s="6">
        <f t="shared" si="2"/>
        <v>1109200</v>
      </c>
      <c r="P284" s="6">
        <f t="shared" si="3"/>
        <v>1109200</v>
      </c>
      <c r="Q284" s="3">
        <v>6.0</v>
      </c>
    </row>
    <row r="285">
      <c r="A285" s="1" t="s">
        <v>179</v>
      </c>
      <c r="B285" s="1">
        <v>1.800749E8</v>
      </c>
      <c r="C285" s="1" t="s">
        <v>843</v>
      </c>
      <c r="D285" s="1" t="s">
        <v>19</v>
      </c>
      <c r="E285" s="1" t="str">
        <f t="shared" si="1"/>
        <v>ESTATAL</v>
      </c>
      <c r="F285" s="1" t="s">
        <v>29</v>
      </c>
      <c r="G285" s="1" t="s">
        <v>844</v>
      </c>
      <c r="H285" s="1" t="s">
        <v>281</v>
      </c>
      <c r="I285" s="1">
        <v>-3777.0</v>
      </c>
      <c r="J285" s="1">
        <v>381907.0</v>
      </c>
      <c r="K285" s="8">
        <v>25325.0</v>
      </c>
      <c r="L285" s="1">
        <v>3082.0</v>
      </c>
      <c r="M285" s="2">
        <v>61640.0</v>
      </c>
      <c r="N285" s="2">
        <v>61640.0</v>
      </c>
      <c r="O285" s="2">
        <f t="shared" si="2"/>
        <v>1232800</v>
      </c>
      <c r="P285" s="2">
        <f t="shared" si="3"/>
        <v>1232800</v>
      </c>
      <c r="Q285" s="1">
        <v>10.0</v>
      </c>
    </row>
    <row r="286">
      <c r="A286" s="3" t="s">
        <v>99</v>
      </c>
      <c r="B286" s="3">
        <v>2.00368E7</v>
      </c>
      <c r="C286" s="3" t="s">
        <v>845</v>
      </c>
      <c r="D286" s="3" t="s">
        <v>38</v>
      </c>
      <c r="E286" s="3" t="str">
        <f t="shared" si="1"/>
        <v>PRIVADO</v>
      </c>
      <c r="F286" s="3" t="s">
        <v>29</v>
      </c>
      <c r="G286" s="3" t="s">
        <v>846</v>
      </c>
      <c r="H286" s="3" t="s">
        <v>847</v>
      </c>
      <c r="I286" s="3">
        <v>11.0</v>
      </c>
      <c r="J286" s="3" t="s">
        <v>848</v>
      </c>
      <c r="K286" s="5">
        <v>33642.0</v>
      </c>
      <c r="L286" s="3">
        <v>2734.0</v>
      </c>
      <c r="M286" s="6">
        <v>54680.0</v>
      </c>
      <c r="N286" s="6">
        <v>54680.0</v>
      </c>
      <c r="O286" s="6">
        <f t="shared" si="2"/>
        <v>1093600</v>
      </c>
      <c r="P286" s="6">
        <f t="shared" si="3"/>
        <v>1093600</v>
      </c>
      <c r="Q286" s="3">
        <v>3.0</v>
      </c>
    </row>
    <row r="287">
      <c r="A287" s="1" t="s">
        <v>32</v>
      </c>
      <c r="B287" s="1">
        <v>9.002206E8</v>
      </c>
      <c r="C287" s="1" t="s">
        <v>849</v>
      </c>
      <c r="D287" s="1" t="s">
        <v>19</v>
      </c>
      <c r="E287" s="1" t="str">
        <f t="shared" si="1"/>
        <v>ESTATAL</v>
      </c>
      <c r="F287" s="1" t="s">
        <v>29</v>
      </c>
      <c r="G287" s="1" t="s">
        <v>850</v>
      </c>
      <c r="H287" s="1">
        <v>4000.0</v>
      </c>
      <c r="I287" s="9"/>
      <c r="J287" s="9"/>
      <c r="K287" s="8">
        <v>22181.0</v>
      </c>
      <c r="L287" s="1">
        <v>2061.0</v>
      </c>
      <c r="M287" s="2">
        <v>41220.0</v>
      </c>
      <c r="N287" s="2">
        <v>41220.0</v>
      </c>
      <c r="O287" s="2">
        <f t="shared" si="2"/>
        <v>824400</v>
      </c>
      <c r="P287" s="2">
        <f t="shared" si="3"/>
        <v>824400</v>
      </c>
      <c r="Q287" s="1">
        <v>3.0</v>
      </c>
    </row>
    <row r="288">
      <c r="A288" s="3" t="s">
        <v>27</v>
      </c>
      <c r="B288" s="3">
        <v>8.201683E8</v>
      </c>
      <c r="C288" s="3" t="s">
        <v>851</v>
      </c>
      <c r="D288" s="3" t="s">
        <v>19</v>
      </c>
      <c r="E288" s="3" t="str">
        <f t="shared" si="1"/>
        <v>ESTATAL</v>
      </c>
      <c r="F288" s="3" t="s">
        <v>29</v>
      </c>
      <c r="G288" s="3" t="s">
        <v>852</v>
      </c>
      <c r="H288" s="3" t="s">
        <v>111</v>
      </c>
      <c r="I288" s="3">
        <v>341.0</v>
      </c>
      <c r="J288" s="3">
        <v>4729725.0</v>
      </c>
      <c r="K288" s="5">
        <v>26507.0</v>
      </c>
      <c r="L288" s="3">
        <v>3814.0</v>
      </c>
      <c r="M288" s="6">
        <v>76280.0</v>
      </c>
      <c r="N288" s="6">
        <v>76280.0</v>
      </c>
      <c r="O288" s="6">
        <f t="shared" si="2"/>
        <v>1525600</v>
      </c>
      <c r="P288" s="6">
        <f t="shared" si="3"/>
        <v>1525600</v>
      </c>
      <c r="Q288" s="3">
        <v>9.0</v>
      </c>
    </row>
    <row r="289">
      <c r="A289" s="1" t="s">
        <v>32</v>
      </c>
      <c r="B289" s="1">
        <v>9.000666E8</v>
      </c>
      <c r="C289" s="1" t="s">
        <v>853</v>
      </c>
      <c r="D289" s="1" t="s">
        <v>19</v>
      </c>
      <c r="E289" s="1" t="str">
        <f t="shared" si="1"/>
        <v>ESTATAL</v>
      </c>
      <c r="F289" s="1" t="s">
        <v>20</v>
      </c>
      <c r="G289" s="1" t="s">
        <v>854</v>
      </c>
      <c r="H289" s="1" t="s">
        <v>855</v>
      </c>
      <c r="I289" s="9"/>
      <c r="J289" s="9"/>
      <c r="K289" s="8">
        <v>34752.0</v>
      </c>
      <c r="L289" s="1">
        <v>4521.0</v>
      </c>
      <c r="M289" s="2">
        <v>90420.0</v>
      </c>
      <c r="N289" s="2">
        <v>99462.0</v>
      </c>
      <c r="O289" s="2">
        <f t="shared" si="2"/>
        <v>1989240</v>
      </c>
      <c r="P289" s="2">
        <f t="shared" si="3"/>
        <v>1989240</v>
      </c>
      <c r="Q289" s="1">
        <v>5.0</v>
      </c>
    </row>
    <row r="290">
      <c r="A290" s="3" t="s">
        <v>99</v>
      </c>
      <c r="B290" s="3">
        <v>2.01253E7</v>
      </c>
      <c r="C290" s="3" t="s">
        <v>856</v>
      </c>
      <c r="D290" s="3" t="s">
        <v>19</v>
      </c>
      <c r="E290" s="3" t="str">
        <f t="shared" si="1"/>
        <v>ESTATAL</v>
      </c>
      <c r="F290" s="3" t="s">
        <v>29</v>
      </c>
      <c r="G290" s="3" t="s">
        <v>857</v>
      </c>
      <c r="H290" s="3" t="s">
        <v>711</v>
      </c>
      <c r="I290" s="3">
        <v>11.0</v>
      </c>
      <c r="J290" s="3" t="s">
        <v>858</v>
      </c>
      <c r="K290" s="5">
        <v>20898.0</v>
      </c>
      <c r="L290" s="3">
        <v>4880.0</v>
      </c>
      <c r="M290" s="6">
        <v>97600.0</v>
      </c>
      <c r="N290" s="6">
        <v>97600.0</v>
      </c>
      <c r="O290" s="6">
        <f t="shared" si="2"/>
        <v>1952000</v>
      </c>
      <c r="P290" s="6">
        <f t="shared" si="3"/>
        <v>1952000</v>
      </c>
      <c r="Q290" s="3">
        <v>6.0</v>
      </c>
    </row>
    <row r="291">
      <c r="A291" s="1" t="s">
        <v>83</v>
      </c>
      <c r="B291" s="1">
        <v>2.200127E8</v>
      </c>
      <c r="C291" s="1" t="s">
        <v>859</v>
      </c>
      <c r="D291" s="1" t="s">
        <v>19</v>
      </c>
      <c r="E291" s="1" t="str">
        <f t="shared" si="1"/>
        <v>ESTATAL</v>
      </c>
      <c r="F291" s="1" t="s">
        <v>20</v>
      </c>
      <c r="G291" s="1" t="s">
        <v>860</v>
      </c>
      <c r="H291" s="1" t="s">
        <v>861</v>
      </c>
      <c r="I291" s="1">
        <v>3644.0</v>
      </c>
      <c r="J291" s="1">
        <v>380921.0</v>
      </c>
      <c r="K291" s="8">
        <v>24538.0</v>
      </c>
      <c r="L291" s="1">
        <v>4770.0</v>
      </c>
      <c r="M291" s="2">
        <v>95400.0</v>
      </c>
      <c r="N291" s="2">
        <v>104940.0</v>
      </c>
      <c r="O291" s="2">
        <f t="shared" si="2"/>
        <v>2098800</v>
      </c>
      <c r="P291" s="2">
        <f t="shared" si="3"/>
        <v>2098800</v>
      </c>
      <c r="Q291" s="1">
        <v>9.0</v>
      </c>
    </row>
    <row r="292">
      <c r="A292" s="3" t="s">
        <v>23</v>
      </c>
      <c r="B292" s="3">
        <v>6.200273E8</v>
      </c>
      <c r="C292" s="3" t="s">
        <v>862</v>
      </c>
      <c r="D292" s="3" t="s">
        <v>19</v>
      </c>
      <c r="E292" s="3" t="str">
        <f t="shared" si="1"/>
        <v>ESTATAL</v>
      </c>
      <c r="F292" s="3" t="s">
        <v>29</v>
      </c>
      <c r="G292" s="3" t="s">
        <v>863</v>
      </c>
      <c r="H292" s="3" t="s">
        <v>864</v>
      </c>
      <c r="I292" s="3">
        <v>2946.0</v>
      </c>
      <c r="J292" s="3">
        <v>497107.0</v>
      </c>
      <c r="K292" s="5">
        <v>32945.0</v>
      </c>
      <c r="L292" s="3">
        <v>4382.0</v>
      </c>
      <c r="M292" s="6">
        <v>87640.0</v>
      </c>
      <c r="N292" s="6">
        <v>87640.0</v>
      </c>
      <c r="O292" s="6">
        <f t="shared" si="2"/>
        <v>1752800</v>
      </c>
      <c r="P292" s="6">
        <f t="shared" si="3"/>
        <v>1752800</v>
      </c>
      <c r="Q292" s="3">
        <v>8.0</v>
      </c>
    </row>
    <row r="293">
      <c r="A293" s="1" t="s">
        <v>112</v>
      </c>
      <c r="B293" s="1">
        <v>1.401068E8</v>
      </c>
      <c r="C293" s="1" t="s">
        <v>865</v>
      </c>
      <c r="D293" s="1" t="s">
        <v>19</v>
      </c>
      <c r="E293" s="1" t="str">
        <f t="shared" si="1"/>
        <v>ESTATAL</v>
      </c>
      <c r="F293" s="1" t="s">
        <v>29</v>
      </c>
      <c r="G293" s="1" t="s">
        <v>866</v>
      </c>
      <c r="H293" s="1" t="s">
        <v>867</v>
      </c>
      <c r="I293" s="1">
        <v>3549.0</v>
      </c>
      <c r="J293" s="1">
        <v>492070.0</v>
      </c>
      <c r="K293" s="7">
        <v>21868.0</v>
      </c>
      <c r="L293" s="1">
        <v>2175.0</v>
      </c>
      <c r="M293" s="2">
        <v>43500.0</v>
      </c>
      <c r="N293" s="2">
        <v>43500.0</v>
      </c>
      <c r="O293" s="2">
        <f t="shared" si="2"/>
        <v>870000</v>
      </c>
      <c r="P293" s="2">
        <f t="shared" si="3"/>
        <v>870000</v>
      </c>
      <c r="Q293" s="1">
        <v>5.0</v>
      </c>
    </row>
    <row r="294">
      <c r="A294" s="3" t="s">
        <v>99</v>
      </c>
      <c r="B294" s="3">
        <v>2.00371E7</v>
      </c>
      <c r="C294" s="3" t="s">
        <v>868</v>
      </c>
      <c r="D294" s="3" t="s">
        <v>19</v>
      </c>
      <c r="E294" s="3" t="str">
        <f t="shared" si="1"/>
        <v>ESTATAL</v>
      </c>
      <c r="F294" s="3" t="s">
        <v>29</v>
      </c>
      <c r="G294" s="3" t="s">
        <v>869</v>
      </c>
      <c r="H294" s="3" t="s">
        <v>870</v>
      </c>
      <c r="I294" s="3">
        <v>11.0</v>
      </c>
      <c r="J294" s="3" t="s">
        <v>871</v>
      </c>
      <c r="K294" s="10">
        <v>18581.0</v>
      </c>
      <c r="L294" s="3">
        <v>3372.0</v>
      </c>
      <c r="M294" s="6">
        <v>67440.0</v>
      </c>
      <c r="N294" s="6">
        <v>67440.0</v>
      </c>
      <c r="O294" s="6">
        <f t="shared" si="2"/>
        <v>1348800</v>
      </c>
      <c r="P294" s="6">
        <f t="shared" si="3"/>
        <v>1348800</v>
      </c>
      <c r="Q294" s="3">
        <v>3.0</v>
      </c>
    </row>
    <row r="295">
      <c r="A295" s="1" t="s">
        <v>112</v>
      </c>
      <c r="B295" s="1">
        <v>1.400843E8</v>
      </c>
      <c r="C295" s="1" t="s">
        <v>872</v>
      </c>
      <c r="D295" s="1" t="s">
        <v>19</v>
      </c>
      <c r="E295" s="1" t="str">
        <f t="shared" si="1"/>
        <v>ESTATAL</v>
      </c>
      <c r="F295" s="1" t="s">
        <v>20</v>
      </c>
      <c r="G295" s="1" t="s">
        <v>873</v>
      </c>
      <c r="H295" s="1" t="s">
        <v>874</v>
      </c>
      <c r="I295" s="1">
        <v>3522.0</v>
      </c>
      <c r="J295" s="1">
        <v>1.5648123E7</v>
      </c>
      <c r="K295" s="8">
        <v>30367.0</v>
      </c>
      <c r="L295" s="1">
        <v>2870.0</v>
      </c>
      <c r="M295" s="2">
        <v>57400.0</v>
      </c>
      <c r="N295" s="2">
        <v>63140.0</v>
      </c>
      <c r="O295" s="2">
        <f t="shared" si="2"/>
        <v>1262800</v>
      </c>
      <c r="P295" s="2">
        <f t="shared" si="3"/>
        <v>1262800</v>
      </c>
      <c r="Q295" s="1">
        <v>10.0</v>
      </c>
    </row>
    <row r="296">
      <c r="A296" s="3" t="s">
        <v>179</v>
      </c>
      <c r="B296" s="3">
        <v>1.800646E8</v>
      </c>
      <c r="C296" s="3" t="s">
        <v>875</v>
      </c>
      <c r="D296" s="3" t="s">
        <v>19</v>
      </c>
      <c r="E296" s="3" t="str">
        <f t="shared" si="1"/>
        <v>ESTATAL</v>
      </c>
      <c r="F296" s="3" t="s">
        <v>20</v>
      </c>
      <c r="G296" s="3" t="s">
        <v>876</v>
      </c>
      <c r="H296" s="3" t="s">
        <v>584</v>
      </c>
      <c r="I296" s="3">
        <v>3782.0</v>
      </c>
      <c r="J296" s="3">
        <v>1.5483783E7</v>
      </c>
      <c r="K296" s="5">
        <v>28406.0</v>
      </c>
      <c r="L296" s="3">
        <v>2575.0</v>
      </c>
      <c r="M296" s="6">
        <v>51500.0</v>
      </c>
      <c r="N296" s="6">
        <v>56650.0</v>
      </c>
      <c r="O296" s="6">
        <f t="shared" si="2"/>
        <v>1133000</v>
      </c>
      <c r="P296" s="6">
        <f t="shared" si="3"/>
        <v>1133000</v>
      </c>
      <c r="Q296" s="3">
        <v>5.0</v>
      </c>
    </row>
    <row r="297">
      <c r="A297" s="1" t="s">
        <v>23</v>
      </c>
      <c r="B297" s="1">
        <v>6.200775E8</v>
      </c>
      <c r="C297" s="1" t="s">
        <v>877</v>
      </c>
      <c r="D297" s="1" t="s">
        <v>19</v>
      </c>
      <c r="E297" s="1" t="str">
        <f t="shared" si="1"/>
        <v>ESTATAL</v>
      </c>
      <c r="F297" s="1" t="s">
        <v>29</v>
      </c>
      <c r="G297" s="1" t="s">
        <v>878</v>
      </c>
      <c r="H297" s="1" t="s">
        <v>319</v>
      </c>
      <c r="I297" s="9"/>
      <c r="J297" s="1" t="s">
        <v>879</v>
      </c>
      <c r="K297" s="8">
        <v>34754.0</v>
      </c>
      <c r="L297" s="1">
        <v>1909.0</v>
      </c>
      <c r="M297" s="2">
        <v>38180.0</v>
      </c>
      <c r="N297" s="2">
        <v>38180.0</v>
      </c>
      <c r="O297" s="2">
        <f t="shared" si="2"/>
        <v>763600</v>
      </c>
      <c r="P297" s="2">
        <f t="shared" si="3"/>
        <v>763600</v>
      </c>
      <c r="Q297" s="1">
        <v>10.0</v>
      </c>
    </row>
    <row r="298">
      <c r="A298" s="3" t="s">
        <v>32</v>
      </c>
      <c r="B298" s="3">
        <v>9.000602E8</v>
      </c>
      <c r="C298" s="3" t="s">
        <v>880</v>
      </c>
      <c r="D298" s="3" t="s">
        <v>19</v>
      </c>
      <c r="E298" s="3" t="str">
        <f t="shared" si="1"/>
        <v>ESTATAL</v>
      </c>
      <c r="F298" s="3" t="s">
        <v>29</v>
      </c>
      <c r="G298" s="3" t="s">
        <v>881</v>
      </c>
      <c r="H298" s="3" t="s">
        <v>882</v>
      </c>
      <c r="I298" s="4"/>
      <c r="J298" s="3">
        <v>4811151.0</v>
      </c>
      <c r="K298" s="10">
        <v>24394.0</v>
      </c>
      <c r="L298" s="3">
        <v>4401.0</v>
      </c>
      <c r="M298" s="6">
        <v>88020.0</v>
      </c>
      <c r="N298" s="6">
        <v>88020.0</v>
      </c>
      <c r="O298" s="6">
        <f t="shared" si="2"/>
        <v>1760400</v>
      </c>
      <c r="P298" s="6">
        <f t="shared" si="3"/>
        <v>1760400</v>
      </c>
      <c r="Q298" s="3">
        <v>5.0</v>
      </c>
    </row>
    <row r="299">
      <c r="A299" s="1" t="s">
        <v>68</v>
      </c>
      <c r="B299" s="1">
        <v>3.400675E8</v>
      </c>
      <c r="C299" s="1" t="s">
        <v>883</v>
      </c>
      <c r="D299" s="1" t="s">
        <v>19</v>
      </c>
      <c r="E299" s="1" t="str">
        <f t="shared" si="1"/>
        <v>ESTATAL</v>
      </c>
      <c r="F299" s="1" t="s">
        <v>29</v>
      </c>
      <c r="G299" s="1" t="s">
        <v>884</v>
      </c>
      <c r="H299" s="1" t="s">
        <v>885</v>
      </c>
      <c r="I299" s="1">
        <v>370.0</v>
      </c>
      <c r="J299" s="1">
        <v>4461002.0</v>
      </c>
      <c r="K299" s="8">
        <v>20849.0</v>
      </c>
      <c r="L299" s="1">
        <v>2057.0</v>
      </c>
      <c r="M299" s="2">
        <v>41140.0</v>
      </c>
      <c r="N299" s="2">
        <v>41140.0</v>
      </c>
      <c r="O299" s="2">
        <f t="shared" si="2"/>
        <v>822800</v>
      </c>
      <c r="P299" s="2">
        <f t="shared" si="3"/>
        <v>822800</v>
      </c>
      <c r="Q299" s="1">
        <v>5.0</v>
      </c>
    </row>
    <row r="300">
      <c r="A300" s="3" t="s">
        <v>36</v>
      </c>
      <c r="B300" s="3">
        <v>6.00346E7</v>
      </c>
      <c r="C300" s="3" t="s">
        <v>886</v>
      </c>
      <c r="D300" s="3" t="s">
        <v>19</v>
      </c>
      <c r="E300" s="3" t="str">
        <f t="shared" si="1"/>
        <v>ESTATAL</v>
      </c>
      <c r="F300" s="3" t="s">
        <v>20</v>
      </c>
      <c r="G300" s="3" t="s">
        <v>887</v>
      </c>
      <c r="H300" s="3">
        <v>7406.0</v>
      </c>
      <c r="I300" s="3">
        <v>2286.0</v>
      </c>
      <c r="J300" s="3" t="s">
        <v>888</v>
      </c>
      <c r="K300" s="5">
        <v>22741.0</v>
      </c>
      <c r="L300" s="3">
        <v>1597.0</v>
      </c>
      <c r="M300" s="6">
        <v>31940.0</v>
      </c>
      <c r="N300" s="6">
        <v>35134.0</v>
      </c>
      <c r="O300" s="6">
        <f t="shared" si="2"/>
        <v>702680</v>
      </c>
      <c r="P300" s="6">
        <f t="shared" si="3"/>
        <v>702680</v>
      </c>
      <c r="Q300" s="3">
        <v>8.0</v>
      </c>
    </row>
    <row r="301">
      <c r="A301" s="1" t="s">
        <v>36</v>
      </c>
      <c r="B301" s="1">
        <v>6.01743E7</v>
      </c>
      <c r="C301" s="1" t="s">
        <v>889</v>
      </c>
      <c r="D301" s="1" t="s">
        <v>19</v>
      </c>
      <c r="E301" s="1" t="str">
        <f t="shared" si="1"/>
        <v>ESTATAL</v>
      </c>
      <c r="F301" s="1" t="s">
        <v>29</v>
      </c>
      <c r="G301" s="1" t="s">
        <v>890</v>
      </c>
      <c r="H301" s="1">
        <v>7635.0</v>
      </c>
      <c r="I301" s="1">
        <v>2261.0</v>
      </c>
      <c r="J301" s="1" t="s">
        <v>891</v>
      </c>
      <c r="K301" s="8">
        <v>32289.0</v>
      </c>
      <c r="L301" s="1">
        <v>1737.0</v>
      </c>
      <c r="M301" s="2">
        <v>34740.0</v>
      </c>
      <c r="N301" s="2">
        <v>34740.0</v>
      </c>
      <c r="O301" s="2">
        <f t="shared" si="2"/>
        <v>694800</v>
      </c>
      <c r="P301" s="2">
        <f t="shared" si="3"/>
        <v>694800</v>
      </c>
      <c r="Q301" s="1">
        <v>3.0</v>
      </c>
    </row>
    <row r="302">
      <c r="A302" s="3" t="s">
        <v>49</v>
      </c>
      <c r="B302" s="3">
        <v>5.000854E8</v>
      </c>
      <c r="C302" s="3" t="s">
        <v>892</v>
      </c>
      <c r="D302" s="3" t="s">
        <v>19</v>
      </c>
      <c r="E302" s="3" t="str">
        <f t="shared" si="1"/>
        <v>ESTATAL</v>
      </c>
      <c r="F302" s="3" t="s">
        <v>29</v>
      </c>
      <c r="G302" s="3" t="s">
        <v>893</v>
      </c>
      <c r="H302" s="3" t="s">
        <v>75</v>
      </c>
      <c r="I302" s="3">
        <v>261.0</v>
      </c>
      <c r="J302" s="3">
        <v>4378386.0</v>
      </c>
      <c r="K302" s="5">
        <v>23057.0</v>
      </c>
      <c r="L302" s="3">
        <v>4776.0</v>
      </c>
      <c r="M302" s="6">
        <v>95520.0</v>
      </c>
      <c r="N302" s="6">
        <v>95520.0</v>
      </c>
      <c r="O302" s="6">
        <f t="shared" si="2"/>
        <v>1910400</v>
      </c>
      <c r="P302" s="6">
        <f t="shared" si="3"/>
        <v>1910400</v>
      </c>
      <c r="Q302" s="3">
        <v>10.0</v>
      </c>
    </row>
    <row r="303">
      <c r="A303" s="1" t="s">
        <v>36</v>
      </c>
      <c r="B303" s="1">
        <v>6.0428E7</v>
      </c>
      <c r="C303" s="1" t="s">
        <v>894</v>
      </c>
      <c r="D303" s="1" t="s">
        <v>19</v>
      </c>
      <c r="E303" s="1" t="str">
        <f t="shared" si="1"/>
        <v>ESTATAL</v>
      </c>
      <c r="F303" s="1" t="s">
        <v>20</v>
      </c>
      <c r="G303" s="1" t="s">
        <v>895</v>
      </c>
      <c r="H303" s="1">
        <v>7260.0</v>
      </c>
      <c r="I303" s="1">
        <v>2344.0</v>
      </c>
      <c r="J303" s="1">
        <v>406759.0</v>
      </c>
      <c r="K303" s="8">
        <v>30740.0</v>
      </c>
      <c r="L303" s="1">
        <v>2511.0</v>
      </c>
      <c r="M303" s="2">
        <v>50220.0</v>
      </c>
      <c r="N303" s="2">
        <v>55242.0</v>
      </c>
      <c r="O303" s="2">
        <f t="shared" si="2"/>
        <v>1104840</v>
      </c>
      <c r="P303" s="2">
        <f t="shared" si="3"/>
        <v>1104840</v>
      </c>
      <c r="Q303" s="1">
        <v>5.0</v>
      </c>
    </row>
    <row r="304">
      <c r="A304" s="3" t="s">
        <v>112</v>
      </c>
      <c r="B304" s="3">
        <v>1.400638E8</v>
      </c>
      <c r="C304" s="3" t="s">
        <v>896</v>
      </c>
      <c r="D304" s="3" t="s">
        <v>19</v>
      </c>
      <c r="E304" s="3" t="str">
        <f t="shared" si="1"/>
        <v>ESTATAL</v>
      </c>
      <c r="F304" s="3" t="s">
        <v>20</v>
      </c>
      <c r="G304" s="3" t="s">
        <v>897</v>
      </c>
      <c r="H304" s="3" t="s">
        <v>898</v>
      </c>
      <c r="I304" s="3">
        <v>3549.0</v>
      </c>
      <c r="J304" s="3">
        <v>1.5636176E7</v>
      </c>
      <c r="K304" s="5">
        <v>22251.0</v>
      </c>
      <c r="L304" s="3">
        <v>4213.0</v>
      </c>
      <c r="M304" s="6">
        <v>84260.0</v>
      </c>
      <c r="N304" s="6">
        <v>92686.0</v>
      </c>
      <c r="O304" s="6">
        <f t="shared" si="2"/>
        <v>1853720</v>
      </c>
      <c r="P304" s="6">
        <f t="shared" si="3"/>
        <v>1853720</v>
      </c>
      <c r="Q304" s="3">
        <v>8.0</v>
      </c>
    </row>
    <row r="305">
      <c r="A305" s="1" t="s">
        <v>36</v>
      </c>
      <c r="B305" s="1">
        <v>6.02041E7</v>
      </c>
      <c r="C305" s="1" t="s">
        <v>899</v>
      </c>
      <c r="D305" s="1" t="s">
        <v>38</v>
      </c>
      <c r="E305" s="1" t="str">
        <f t="shared" si="1"/>
        <v>PRIVADO</v>
      </c>
      <c r="F305" s="1" t="s">
        <v>29</v>
      </c>
      <c r="G305" s="1" t="s">
        <v>900</v>
      </c>
      <c r="H305" s="1">
        <v>1759.0</v>
      </c>
      <c r="I305" s="1">
        <v>2202.0</v>
      </c>
      <c r="J305" s="1" t="s">
        <v>901</v>
      </c>
      <c r="K305" s="8">
        <v>23536.0</v>
      </c>
      <c r="L305" s="1">
        <v>2573.0</v>
      </c>
      <c r="M305" s="2">
        <v>51460.0</v>
      </c>
      <c r="N305" s="2">
        <v>51460.0</v>
      </c>
      <c r="O305" s="2">
        <f t="shared" si="2"/>
        <v>1029200</v>
      </c>
      <c r="P305" s="2">
        <f t="shared" si="3"/>
        <v>1029200</v>
      </c>
      <c r="Q305" s="1">
        <v>9.0</v>
      </c>
    </row>
    <row r="306">
      <c r="A306" s="3" t="s">
        <v>49</v>
      </c>
      <c r="B306" s="3">
        <v>5.00015802E8</v>
      </c>
      <c r="C306" s="3" t="s">
        <v>902</v>
      </c>
      <c r="D306" s="3" t="s">
        <v>19</v>
      </c>
      <c r="E306" s="3" t="str">
        <f t="shared" si="1"/>
        <v>ESTATAL</v>
      </c>
      <c r="F306" s="3" t="s">
        <v>29</v>
      </c>
      <c r="G306" s="3" t="s">
        <v>903</v>
      </c>
      <c r="H306" s="3">
        <v>5541.0</v>
      </c>
      <c r="I306" s="3">
        <v>261.0</v>
      </c>
      <c r="J306" s="3">
        <v>4471687.0</v>
      </c>
      <c r="K306" s="5">
        <v>33504.0</v>
      </c>
      <c r="L306" s="3">
        <v>3539.0</v>
      </c>
      <c r="M306" s="6">
        <v>70780.0</v>
      </c>
      <c r="N306" s="6">
        <v>70780.0</v>
      </c>
      <c r="O306" s="6">
        <f t="shared" si="2"/>
        <v>1415600</v>
      </c>
      <c r="P306" s="6">
        <f t="shared" si="3"/>
        <v>1415600</v>
      </c>
      <c r="Q306" s="3">
        <v>3.0</v>
      </c>
    </row>
    <row r="307">
      <c r="A307" s="1" t="s">
        <v>112</v>
      </c>
      <c r="B307" s="1">
        <v>1.400603E8</v>
      </c>
      <c r="C307" s="1" t="s">
        <v>904</v>
      </c>
      <c r="D307" s="1" t="s">
        <v>19</v>
      </c>
      <c r="E307" s="1" t="str">
        <f t="shared" si="1"/>
        <v>ESTATAL</v>
      </c>
      <c r="F307" s="1" t="s">
        <v>29</v>
      </c>
      <c r="G307" s="1" t="s">
        <v>905</v>
      </c>
      <c r="H307" s="1" t="s">
        <v>906</v>
      </c>
      <c r="I307" s="1">
        <v>3582.0</v>
      </c>
      <c r="J307" s="1">
        <v>439907.0</v>
      </c>
      <c r="K307" s="7">
        <v>22607.0</v>
      </c>
      <c r="L307" s="1">
        <v>4153.0</v>
      </c>
      <c r="M307" s="2">
        <v>83060.0</v>
      </c>
      <c r="N307" s="2">
        <v>83060.0</v>
      </c>
      <c r="O307" s="2">
        <f t="shared" si="2"/>
        <v>1661200</v>
      </c>
      <c r="P307" s="2">
        <f t="shared" si="3"/>
        <v>1661200</v>
      </c>
      <c r="Q307" s="1">
        <v>7.0</v>
      </c>
    </row>
    <row r="308">
      <c r="A308" s="3" t="s">
        <v>49</v>
      </c>
      <c r="B308" s="3">
        <v>5.000833E8</v>
      </c>
      <c r="C308" s="3" t="s">
        <v>907</v>
      </c>
      <c r="D308" s="3" t="s">
        <v>19</v>
      </c>
      <c r="E308" s="3" t="str">
        <f t="shared" si="1"/>
        <v>ESTATAL</v>
      </c>
      <c r="F308" s="3" t="s">
        <v>29</v>
      </c>
      <c r="G308" s="3" t="s">
        <v>908</v>
      </c>
      <c r="H308" s="3" t="s">
        <v>909</v>
      </c>
      <c r="I308" s="4"/>
      <c r="J308" s="3" t="s">
        <v>910</v>
      </c>
      <c r="K308" s="5">
        <v>30819.0</v>
      </c>
      <c r="L308" s="3">
        <v>4127.0</v>
      </c>
      <c r="M308" s="6">
        <v>82540.0</v>
      </c>
      <c r="N308" s="6">
        <v>82540.0</v>
      </c>
      <c r="O308" s="6">
        <f t="shared" si="2"/>
        <v>1650800</v>
      </c>
      <c r="P308" s="6">
        <f t="shared" si="3"/>
        <v>1650800</v>
      </c>
      <c r="Q308" s="3">
        <v>7.0</v>
      </c>
    </row>
    <row r="309">
      <c r="A309" s="1" t="s">
        <v>27</v>
      </c>
      <c r="B309" s="1">
        <v>8.204548E8</v>
      </c>
      <c r="C309" s="1" t="s">
        <v>911</v>
      </c>
      <c r="D309" s="1" t="s">
        <v>19</v>
      </c>
      <c r="E309" s="1" t="str">
        <f t="shared" si="1"/>
        <v>ESTATAL</v>
      </c>
      <c r="F309" s="1" t="s">
        <v>29</v>
      </c>
      <c r="G309" s="1" t="s">
        <v>912</v>
      </c>
      <c r="H309" s="1" t="s">
        <v>31</v>
      </c>
      <c r="I309" s="1">
        <v>342.0</v>
      </c>
      <c r="J309" s="1">
        <v>4579107.0</v>
      </c>
      <c r="K309" s="8">
        <v>21213.0</v>
      </c>
      <c r="L309" s="1">
        <v>4069.0</v>
      </c>
      <c r="M309" s="2">
        <v>81380.0</v>
      </c>
      <c r="N309" s="2">
        <v>81380.0</v>
      </c>
      <c r="O309" s="2">
        <f t="shared" si="2"/>
        <v>1627600</v>
      </c>
      <c r="P309" s="2">
        <f t="shared" si="3"/>
        <v>1627600</v>
      </c>
      <c r="Q309" s="1">
        <v>3.0</v>
      </c>
    </row>
    <row r="310">
      <c r="A310" s="3" t="s">
        <v>83</v>
      </c>
      <c r="B310" s="3">
        <v>2.20033801E8</v>
      </c>
      <c r="C310" s="3" t="s">
        <v>913</v>
      </c>
      <c r="D310" s="3" t="s">
        <v>19</v>
      </c>
      <c r="E310" s="3" t="str">
        <f t="shared" si="1"/>
        <v>ESTATAL</v>
      </c>
      <c r="F310" s="3" t="s">
        <v>20</v>
      </c>
      <c r="G310" s="3" t="s">
        <v>914</v>
      </c>
      <c r="H310" s="3" t="s">
        <v>915</v>
      </c>
      <c r="I310" s="4"/>
      <c r="J310" s="4"/>
      <c r="K310" s="5">
        <v>25209.0</v>
      </c>
      <c r="L310" s="3">
        <v>2637.0</v>
      </c>
      <c r="M310" s="6">
        <v>52740.0</v>
      </c>
      <c r="N310" s="6">
        <v>58014.0</v>
      </c>
      <c r="O310" s="6">
        <f t="shared" si="2"/>
        <v>1160280</v>
      </c>
      <c r="P310" s="6">
        <f t="shared" si="3"/>
        <v>1160280</v>
      </c>
      <c r="Q310" s="3">
        <v>10.0</v>
      </c>
    </row>
    <row r="311">
      <c r="A311" s="1" t="s">
        <v>27</v>
      </c>
      <c r="B311" s="1">
        <v>8.200119E8</v>
      </c>
      <c r="C311" s="1" t="s">
        <v>916</v>
      </c>
      <c r="D311" s="1" t="s">
        <v>38</v>
      </c>
      <c r="E311" s="1" t="str">
        <f t="shared" si="1"/>
        <v>PRIVADO</v>
      </c>
      <c r="F311" s="1" t="s">
        <v>29</v>
      </c>
      <c r="G311" s="1" t="s">
        <v>917</v>
      </c>
      <c r="H311" s="1" t="s">
        <v>111</v>
      </c>
      <c r="I311" s="1">
        <v>341.0</v>
      </c>
      <c r="J311" s="1">
        <v>4552148.0</v>
      </c>
      <c r="K311" s="8">
        <v>20831.0</v>
      </c>
      <c r="L311" s="1">
        <v>2490.0</v>
      </c>
      <c r="M311" s="2">
        <v>49800.0</v>
      </c>
      <c r="N311" s="2">
        <v>49800.0</v>
      </c>
      <c r="O311" s="2">
        <f t="shared" si="2"/>
        <v>996000</v>
      </c>
      <c r="P311" s="2">
        <f t="shared" si="3"/>
        <v>996000</v>
      </c>
      <c r="Q311" s="1">
        <v>6.0</v>
      </c>
    </row>
    <row r="312">
      <c r="A312" s="3" t="s">
        <v>83</v>
      </c>
      <c r="B312" s="3">
        <v>2.200129E8</v>
      </c>
      <c r="C312" s="3" t="s">
        <v>918</v>
      </c>
      <c r="D312" s="3" t="s">
        <v>19</v>
      </c>
      <c r="E312" s="3" t="str">
        <f t="shared" si="1"/>
        <v>ESTATAL</v>
      </c>
      <c r="F312" s="3" t="s">
        <v>20</v>
      </c>
      <c r="G312" s="3" t="s">
        <v>919</v>
      </c>
      <c r="H312" s="3" t="s">
        <v>861</v>
      </c>
      <c r="I312" s="3">
        <v>3731.0</v>
      </c>
      <c r="J312" s="3">
        <v>499757.0</v>
      </c>
      <c r="K312" s="5">
        <v>19932.0</v>
      </c>
      <c r="L312" s="3">
        <v>4106.0</v>
      </c>
      <c r="M312" s="6">
        <v>82120.0</v>
      </c>
      <c r="N312" s="6">
        <v>90332.0</v>
      </c>
      <c r="O312" s="6">
        <f t="shared" si="2"/>
        <v>1806640</v>
      </c>
      <c r="P312" s="6">
        <f t="shared" si="3"/>
        <v>1806640</v>
      </c>
      <c r="Q312" s="3">
        <v>6.0</v>
      </c>
    </row>
    <row r="313">
      <c r="A313" s="1" t="s">
        <v>112</v>
      </c>
      <c r="B313" s="1">
        <v>1.4006E8</v>
      </c>
      <c r="C313" s="1" t="s">
        <v>920</v>
      </c>
      <c r="D313" s="1" t="s">
        <v>19</v>
      </c>
      <c r="E313" s="1" t="str">
        <f t="shared" si="1"/>
        <v>ESTATAL</v>
      </c>
      <c r="F313" s="1" t="s">
        <v>20</v>
      </c>
      <c r="G313" s="1" t="s">
        <v>921</v>
      </c>
      <c r="H313" s="1" t="s">
        <v>922</v>
      </c>
      <c r="I313" s="1">
        <v>358.0</v>
      </c>
      <c r="J313" s="1">
        <v>1.56544749E8</v>
      </c>
      <c r="K313" s="8">
        <v>21161.0</v>
      </c>
      <c r="L313" s="1">
        <v>3069.0</v>
      </c>
      <c r="M313" s="2">
        <v>61380.0</v>
      </c>
      <c r="N313" s="2">
        <v>67518.0</v>
      </c>
      <c r="O313" s="2">
        <f t="shared" si="2"/>
        <v>1350360</v>
      </c>
      <c r="P313" s="2">
        <f t="shared" si="3"/>
        <v>1350360</v>
      </c>
      <c r="Q313" s="1">
        <v>10.0</v>
      </c>
    </row>
    <row r="314">
      <c r="A314" s="3" t="s">
        <v>27</v>
      </c>
      <c r="B314" s="3">
        <v>8.204563E8</v>
      </c>
      <c r="C314" s="3" t="s">
        <v>923</v>
      </c>
      <c r="D314" s="3" t="s">
        <v>19</v>
      </c>
      <c r="E314" s="3" t="str">
        <f t="shared" si="1"/>
        <v>ESTATAL</v>
      </c>
      <c r="F314" s="3" t="s">
        <v>29</v>
      </c>
      <c r="G314" s="3" t="s">
        <v>924</v>
      </c>
      <c r="H314" s="3" t="s">
        <v>166</v>
      </c>
      <c r="I314" s="3">
        <v>3496.0</v>
      </c>
      <c r="J314" s="3">
        <v>420393.0</v>
      </c>
      <c r="K314" s="5">
        <v>19907.0</v>
      </c>
      <c r="L314" s="3">
        <v>2392.0</v>
      </c>
      <c r="M314" s="6">
        <v>47840.0</v>
      </c>
      <c r="N314" s="6">
        <v>47840.0</v>
      </c>
      <c r="O314" s="6">
        <f t="shared" si="2"/>
        <v>956800</v>
      </c>
      <c r="P314" s="6">
        <f t="shared" si="3"/>
        <v>956800</v>
      </c>
      <c r="Q314" s="3">
        <v>10.0</v>
      </c>
    </row>
    <row r="315">
      <c r="A315" s="1" t="s">
        <v>116</v>
      </c>
      <c r="B315" s="1">
        <v>5.400337E8</v>
      </c>
      <c r="C315" s="1" t="s">
        <v>925</v>
      </c>
      <c r="D315" s="1" t="s">
        <v>19</v>
      </c>
      <c r="E315" s="1" t="str">
        <f t="shared" si="1"/>
        <v>ESTATAL</v>
      </c>
      <c r="F315" s="1" t="s">
        <v>29</v>
      </c>
      <c r="G315" s="1" t="s">
        <v>926</v>
      </c>
      <c r="H315" s="1" t="s">
        <v>397</v>
      </c>
      <c r="I315" s="1">
        <v>3755.0</v>
      </c>
      <c r="J315" s="1" t="s">
        <v>927</v>
      </c>
      <c r="K315" s="8">
        <v>32953.0</v>
      </c>
      <c r="L315" s="1">
        <v>2151.0</v>
      </c>
      <c r="M315" s="2">
        <v>43020.0</v>
      </c>
      <c r="N315" s="2">
        <v>43020.0</v>
      </c>
      <c r="O315" s="2">
        <f t="shared" si="2"/>
        <v>860400</v>
      </c>
      <c r="P315" s="2">
        <f t="shared" si="3"/>
        <v>860400</v>
      </c>
      <c r="Q315" s="1">
        <v>5.0</v>
      </c>
    </row>
    <row r="316">
      <c r="A316" s="3" t="s">
        <v>63</v>
      </c>
      <c r="B316" s="3">
        <v>7.400563E8</v>
      </c>
      <c r="C316" s="3" t="s">
        <v>928</v>
      </c>
      <c r="D316" s="3" t="s">
        <v>19</v>
      </c>
      <c r="E316" s="3" t="str">
        <f t="shared" si="1"/>
        <v>ESTATAL</v>
      </c>
      <c r="F316" s="3" t="s">
        <v>20</v>
      </c>
      <c r="G316" s="3" t="s">
        <v>929</v>
      </c>
      <c r="H316" s="3" t="s">
        <v>930</v>
      </c>
      <c r="I316" s="3">
        <v>266.0</v>
      </c>
      <c r="J316" s="3">
        <v>4452000.0</v>
      </c>
      <c r="K316" s="5">
        <v>22762.0</v>
      </c>
      <c r="L316" s="3">
        <v>1998.0</v>
      </c>
      <c r="M316" s="6">
        <v>39960.0</v>
      </c>
      <c r="N316" s="6">
        <v>43956.0</v>
      </c>
      <c r="O316" s="6">
        <f t="shared" si="2"/>
        <v>879120</v>
      </c>
      <c r="P316" s="6">
        <f t="shared" si="3"/>
        <v>879120</v>
      </c>
      <c r="Q316" s="3">
        <v>4.0</v>
      </c>
    </row>
    <row r="317">
      <c r="A317" s="1" t="s">
        <v>120</v>
      </c>
      <c r="B317" s="1">
        <v>1.000115E8</v>
      </c>
      <c r="C317" s="1" t="s">
        <v>931</v>
      </c>
      <c r="D317" s="1" t="s">
        <v>19</v>
      </c>
      <c r="E317" s="1" t="str">
        <f t="shared" si="1"/>
        <v>ESTATAL</v>
      </c>
      <c r="F317" s="1" t="s">
        <v>20</v>
      </c>
      <c r="G317" s="1" t="s">
        <v>932</v>
      </c>
      <c r="H317" s="1" t="s">
        <v>933</v>
      </c>
      <c r="I317" s="9"/>
      <c r="J317" s="9"/>
      <c r="K317" s="7">
        <v>23361.0</v>
      </c>
      <c r="L317" s="1">
        <v>2846.0</v>
      </c>
      <c r="M317" s="2">
        <v>56920.0</v>
      </c>
      <c r="N317" s="2">
        <v>62612.0</v>
      </c>
      <c r="O317" s="2">
        <f t="shared" si="2"/>
        <v>1252240</v>
      </c>
      <c r="P317" s="2">
        <f t="shared" si="3"/>
        <v>1252240</v>
      </c>
      <c r="Q317" s="1">
        <v>3.0</v>
      </c>
    </row>
    <row r="318">
      <c r="A318" s="3" t="s">
        <v>23</v>
      </c>
      <c r="B318" s="3">
        <v>6.200292E8</v>
      </c>
      <c r="C318" s="3" t="s">
        <v>934</v>
      </c>
      <c r="D318" s="3" t="s">
        <v>19</v>
      </c>
      <c r="E318" s="3" t="str">
        <f t="shared" si="1"/>
        <v>ESTATAL</v>
      </c>
      <c r="F318" s="3" t="s">
        <v>29</v>
      </c>
      <c r="G318" s="3" t="s">
        <v>935</v>
      </c>
      <c r="H318" s="3" t="s">
        <v>936</v>
      </c>
      <c r="I318" s="3">
        <v>2934.0</v>
      </c>
      <c r="J318" s="3">
        <v>430620.0</v>
      </c>
      <c r="K318" s="10">
        <v>33955.0</v>
      </c>
      <c r="L318" s="3">
        <v>4765.0</v>
      </c>
      <c r="M318" s="6">
        <v>95300.0</v>
      </c>
      <c r="N318" s="6">
        <v>95300.0</v>
      </c>
      <c r="O318" s="6">
        <f t="shared" si="2"/>
        <v>1906000</v>
      </c>
      <c r="P318" s="6">
        <f t="shared" si="3"/>
        <v>1906000</v>
      </c>
      <c r="Q318" s="3">
        <v>5.0</v>
      </c>
    </row>
    <row r="319">
      <c r="A319" s="1" t="s">
        <v>32</v>
      </c>
      <c r="B319" s="1">
        <v>9.001853E8</v>
      </c>
      <c r="C319" s="1" t="s">
        <v>937</v>
      </c>
      <c r="D319" s="1" t="s">
        <v>38</v>
      </c>
      <c r="E319" s="1" t="str">
        <f t="shared" si="1"/>
        <v>PRIVADO</v>
      </c>
      <c r="F319" s="1" t="s">
        <v>29</v>
      </c>
      <c r="G319" s="1" t="s">
        <v>938</v>
      </c>
      <c r="H319" s="1" t="s">
        <v>939</v>
      </c>
      <c r="I319" s="1">
        <v>381.0</v>
      </c>
      <c r="J319" s="1">
        <v>4378367.0</v>
      </c>
      <c r="K319" s="8">
        <v>25633.0</v>
      </c>
      <c r="L319" s="1">
        <v>2481.0</v>
      </c>
      <c r="M319" s="2">
        <v>49620.0</v>
      </c>
      <c r="N319" s="2">
        <v>49620.0</v>
      </c>
      <c r="O319" s="2">
        <f t="shared" si="2"/>
        <v>992400</v>
      </c>
      <c r="P319" s="2">
        <f t="shared" si="3"/>
        <v>992400</v>
      </c>
      <c r="Q319" s="1">
        <v>8.0</v>
      </c>
    </row>
    <row r="320">
      <c r="A320" s="3" t="s">
        <v>23</v>
      </c>
      <c r="B320" s="3">
        <v>6.200185E8</v>
      </c>
      <c r="C320" s="3" t="s">
        <v>940</v>
      </c>
      <c r="D320" s="3" t="s">
        <v>19</v>
      </c>
      <c r="E320" s="3" t="str">
        <f t="shared" si="1"/>
        <v>ESTATAL</v>
      </c>
      <c r="F320" s="3" t="s">
        <v>29</v>
      </c>
      <c r="G320" s="3" t="s">
        <v>941</v>
      </c>
      <c r="H320" s="3" t="s">
        <v>942</v>
      </c>
      <c r="I320" s="3">
        <v>2934.0</v>
      </c>
      <c r="J320" s="3">
        <v>481083.0</v>
      </c>
      <c r="K320" s="5">
        <v>19057.0</v>
      </c>
      <c r="L320" s="3">
        <v>4083.0</v>
      </c>
      <c r="M320" s="6">
        <v>81660.0</v>
      </c>
      <c r="N320" s="6">
        <v>81660.0</v>
      </c>
      <c r="O320" s="6">
        <f t="shared" si="2"/>
        <v>1633200</v>
      </c>
      <c r="P320" s="6">
        <f t="shared" si="3"/>
        <v>1633200</v>
      </c>
      <c r="Q320" s="3">
        <v>8.0</v>
      </c>
    </row>
    <row r="321">
      <c r="A321" s="1" t="s">
        <v>17</v>
      </c>
      <c r="B321" s="1">
        <v>8.600822E8</v>
      </c>
      <c r="C321" s="1" t="s">
        <v>943</v>
      </c>
      <c r="D321" s="1" t="s">
        <v>19</v>
      </c>
      <c r="E321" s="1" t="str">
        <f t="shared" si="1"/>
        <v>ESTATAL</v>
      </c>
      <c r="F321" s="1" t="s">
        <v>20</v>
      </c>
      <c r="G321" s="1" t="s">
        <v>944</v>
      </c>
      <c r="H321" s="1" t="s">
        <v>945</v>
      </c>
      <c r="I321" s="9"/>
      <c r="J321" s="9"/>
      <c r="K321" s="8">
        <v>19695.0</v>
      </c>
      <c r="L321" s="1">
        <v>1562.0</v>
      </c>
      <c r="M321" s="2">
        <v>31240.0</v>
      </c>
      <c r="N321" s="2">
        <v>34364.0</v>
      </c>
      <c r="O321" s="2">
        <f t="shared" si="2"/>
        <v>687280</v>
      </c>
      <c r="P321" s="2">
        <f t="shared" si="3"/>
        <v>687280</v>
      </c>
      <c r="Q321" s="1">
        <v>6.0</v>
      </c>
    </row>
    <row r="322">
      <c r="A322" s="3" t="s">
        <v>946</v>
      </c>
      <c r="B322" s="3">
        <v>9.40002902E8</v>
      </c>
      <c r="C322" s="3" t="s">
        <v>947</v>
      </c>
      <c r="D322" s="3" t="s">
        <v>19</v>
      </c>
      <c r="E322" s="3" t="str">
        <f t="shared" si="1"/>
        <v>ESTATAL</v>
      </c>
      <c r="F322" s="3" t="s">
        <v>29</v>
      </c>
      <c r="G322" s="3" t="s">
        <v>948</v>
      </c>
      <c r="H322" s="3" t="s">
        <v>949</v>
      </c>
      <c r="I322" s="3">
        <v>2964.0</v>
      </c>
      <c r="J322" s="3">
        <v>425568.0</v>
      </c>
      <c r="K322" s="5">
        <v>31723.0</v>
      </c>
      <c r="L322" s="3">
        <v>1814.0</v>
      </c>
      <c r="M322" s="6">
        <v>36280.0</v>
      </c>
      <c r="N322" s="6">
        <v>36280.0</v>
      </c>
      <c r="O322" s="6">
        <f t="shared" si="2"/>
        <v>725600</v>
      </c>
      <c r="P322" s="6">
        <f t="shared" si="3"/>
        <v>725600</v>
      </c>
      <c r="Q322" s="3">
        <v>4.0</v>
      </c>
    </row>
    <row r="323">
      <c r="A323" s="1" t="s">
        <v>36</v>
      </c>
      <c r="B323" s="1">
        <v>6.03882E7</v>
      </c>
      <c r="C323" s="1" t="s">
        <v>950</v>
      </c>
      <c r="D323" s="1" t="s">
        <v>19</v>
      </c>
      <c r="E323" s="1" t="str">
        <f t="shared" si="1"/>
        <v>ESTATAL</v>
      </c>
      <c r="F323" s="1" t="s">
        <v>20</v>
      </c>
      <c r="G323" s="1" t="s">
        <v>951</v>
      </c>
      <c r="H323" s="1">
        <v>6337.0</v>
      </c>
      <c r="I323" s="1">
        <v>2394.0</v>
      </c>
      <c r="J323" s="1" t="s">
        <v>952</v>
      </c>
      <c r="K323" s="8">
        <v>26521.0</v>
      </c>
      <c r="L323" s="1">
        <v>2480.0</v>
      </c>
      <c r="M323" s="2">
        <v>49600.0</v>
      </c>
      <c r="N323" s="2">
        <v>54560.0</v>
      </c>
      <c r="O323" s="2">
        <f t="shared" si="2"/>
        <v>1091200</v>
      </c>
      <c r="P323" s="2">
        <f t="shared" si="3"/>
        <v>1091200</v>
      </c>
      <c r="Q323" s="1">
        <v>10.0</v>
      </c>
    </row>
    <row r="324">
      <c r="A324" s="3" t="s">
        <v>155</v>
      </c>
      <c r="B324" s="3">
        <v>3.800874E8</v>
      </c>
      <c r="C324" s="3" t="s">
        <v>953</v>
      </c>
      <c r="D324" s="3" t="s">
        <v>19</v>
      </c>
      <c r="E324" s="3" t="str">
        <f t="shared" si="1"/>
        <v>ESTATAL</v>
      </c>
      <c r="F324" s="3" t="s">
        <v>29</v>
      </c>
      <c r="G324" s="3" t="s">
        <v>954</v>
      </c>
      <c r="H324" s="3">
        <v>4512.0</v>
      </c>
      <c r="I324" s="3">
        <v>3886.0</v>
      </c>
      <c r="J324" s="3">
        <v>430910.0</v>
      </c>
      <c r="K324" s="5">
        <v>24484.0</v>
      </c>
      <c r="L324" s="3">
        <v>1597.0</v>
      </c>
      <c r="M324" s="6">
        <v>31940.0</v>
      </c>
      <c r="N324" s="6">
        <v>31940.0</v>
      </c>
      <c r="O324" s="6">
        <f t="shared" si="2"/>
        <v>638800</v>
      </c>
      <c r="P324" s="6">
        <f t="shared" si="3"/>
        <v>638800</v>
      </c>
      <c r="Q324" s="3">
        <v>9.0</v>
      </c>
    </row>
    <row r="325">
      <c r="A325" s="1" t="s">
        <v>36</v>
      </c>
      <c r="B325" s="1">
        <v>6.04999E7</v>
      </c>
      <c r="C325" s="1" t="s">
        <v>955</v>
      </c>
      <c r="D325" s="1" t="s">
        <v>19</v>
      </c>
      <c r="E325" s="1" t="str">
        <f t="shared" si="1"/>
        <v>ESTATAL</v>
      </c>
      <c r="F325" s="1" t="s">
        <v>29</v>
      </c>
      <c r="G325" s="1" t="s">
        <v>956</v>
      </c>
      <c r="H325" s="1">
        <v>1864.0</v>
      </c>
      <c r="I325" s="1">
        <v>2225.0</v>
      </c>
      <c r="J325" s="1" t="s">
        <v>957</v>
      </c>
      <c r="K325" s="8">
        <v>31204.0</v>
      </c>
      <c r="L325" s="1">
        <v>2299.0</v>
      </c>
      <c r="M325" s="2">
        <v>45980.0</v>
      </c>
      <c r="N325" s="2">
        <v>45980.0</v>
      </c>
      <c r="O325" s="2">
        <f t="shared" si="2"/>
        <v>919600</v>
      </c>
      <c r="P325" s="2">
        <f t="shared" si="3"/>
        <v>919600</v>
      </c>
      <c r="Q325" s="1">
        <v>10.0</v>
      </c>
    </row>
    <row r="326">
      <c r="A326" s="3" t="s">
        <v>36</v>
      </c>
      <c r="B326" s="3">
        <v>6.01066E7</v>
      </c>
      <c r="C326" s="3" t="s">
        <v>958</v>
      </c>
      <c r="D326" s="3" t="s">
        <v>38</v>
      </c>
      <c r="E326" s="3" t="str">
        <f t="shared" si="1"/>
        <v>PRIVADO</v>
      </c>
      <c r="F326" s="3" t="s">
        <v>29</v>
      </c>
      <c r="G326" s="3" t="s">
        <v>959</v>
      </c>
      <c r="H326" s="3">
        <v>1913.0</v>
      </c>
      <c r="I326" s="3">
        <v>2221.0</v>
      </c>
      <c r="J326" s="3" t="s">
        <v>960</v>
      </c>
      <c r="K326" s="10">
        <v>25165.0</v>
      </c>
      <c r="L326" s="3">
        <v>2541.0</v>
      </c>
      <c r="M326" s="6">
        <v>50820.0</v>
      </c>
      <c r="N326" s="6">
        <v>50820.0</v>
      </c>
      <c r="O326" s="6">
        <f t="shared" si="2"/>
        <v>1016400</v>
      </c>
      <c r="P326" s="6">
        <f t="shared" si="3"/>
        <v>1016400</v>
      </c>
      <c r="Q326" s="3">
        <v>7.0</v>
      </c>
    </row>
    <row r="327">
      <c r="A327" s="1" t="s">
        <v>49</v>
      </c>
      <c r="B327" s="1">
        <v>5.002046E8</v>
      </c>
      <c r="C327" s="1" t="s">
        <v>961</v>
      </c>
      <c r="D327" s="1" t="s">
        <v>19</v>
      </c>
      <c r="E327" s="1" t="str">
        <f t="shared" si="1"/>
        <v>ESTATAL</v>
      </c>
      <c r="F327" s="1" t="s">
        <v>29</v>
      </c>
      <c r="G327" s="1" t="s">
        <v>962</v>
      </c>
      <c r="H327" s="1" t="s">
        <v>963</v>
      </c>
      <c r="I327" s="1">
        <v>1.0</v>
      </c>
      <c r="J327" s="1" t="s">
        <v>964</v>
      </c>
      <c r="K327" s="8">
        <v>23509.0</v>
      </c>
      <c r="L327" s="1">
        <v>3515.0</v>
      </c>
      <c r="M327" s="2">
        <v>70300.0</v>
      </c>
      <c r="N327" s="2">
        <v>70300.0</v>
      </c>
      <c r="O327" s="2">
        <f t="shared" si="2"/>
        <v>1406000</v>
      </c>
      <c r="P327" s="2">
        <f t="shared" si="3"/>
        <v>1406000</v>
      </c>
      <c r="Q327" s="1">
        <v>10.0</v>
      </c>
    </row>
    <row r="328">
      <c r="A328" s="3" t="s">
        <v>155</v>
      </c>
      <c r="B328" s="3">
        <v>3.80089201E8</v>
      </c>
      <c r="C328" s="3" t="s">
        <v>965</v>
      </c>
      <c r="D328" s="3" t="s">
        <v>19</v>
      </c>
      <c r="E328" s="3" t="str">
        <f t="shared" si="1"/>
        <v>ESTATAL</v>
      </c>
      <c r="F328" s="3" t="s">
        <v>29</v>
      </c>
      <c r="G328" s="3" t="s">
        <v>966</v>
      </c>
      <c r="H328" s="3">
        <v>4518.0</v>
      </c>
      <c r="I328" s="3">
        <v>3886.0</v>
      </c>
      <c r="J328" s="3">
        <v>498043.0</v>
      </c>
      <c r="K328" s="5">
        <v>25119.0</v>
      </c>
      <c r="L328" s="3">
        <v>4530.0</v>
      </c>
      <c r="M328" s="6">
        <v>90600.0</v>
      </c>
      <c r="N328" s="6">
        <v>90600.0</v>
      </c>
      <c r="O328" s="6">
        <f t="shared" si="2"/>
        <v>1812000</v>
      </c>
      <c r="P328" s="6">
        <f t="shared" si="3"/>
        <v>1812000</v>
      </c>
      <c r="Q328" s="3">
        <v>7.0</v>
      </c>
    </row>
    <row r="329">
      <c r="A329" s="1" t="s">
        <v>27</v>
      </c>
      <c r="B329" s="1">
        <v>8.203832E8</v>
      </c>
      <c r="C329" s="1" t="s">
        <v>967</v>
      </c>
      <c r="D329" s="1" t="s">
        <v>19</v>
      </c>
      <c r="E329" s="1" t="str">
        <f t="shared" si="1"/>
        <v>ESTATAL</v>
      </c>
      <c r="F329" s="1" t="s">
        <v>29</v>
      </c>
      <c r="G329" s="1" t="s">
        <v>968</v>
      </c>
      <c r="H329" s="1" t="s">
        <v>111</v>
      </c>
      <c r="I329" s="1">
        <v>341.0</v>
      </c>
      <c r="J329" s="1">
        <v>4721369.0</v>
      </c>
      <c r="K329" s="8">
        <v>18334.0</v>
      </c>
      <c r="L329" s="1">
        <v>3745.0</v>
      </c>
      <c r="M329" s="2">
        <v>74900.0</v>
      </c>
      <c r="N329" s="2">
        <v>74900.0</v>
      </c>
      <c r="O329" s="2">
        <f t="shared" si="2"/>
        <v>1498000</v>
      </c>
      <c r="P329" s="2">
        <f t="shared" si="3"/>
        <v>1498000</v>
      </c>
      <c r="Q329" s="1">
        <v>4.0</v>
      </c>
    </row>
    <row r="330">
      <c r="A330" s="3" t="s">
        <v>17</v>
      </c>
      <c r="B330" s="3">
        <v>8.60042E8</v>
      </c>
      <c r="C330" s="3" t="s">
        <v>969</v>
      </c>
      <c r="D330" s="3" t="s">
        <v>19</v>
      </c>
      <c r="E330" s="3" t="str">
        <f t="shared" si="1"/>
        <v>ESTATAL</v>
      </c>
      <c r="F330" s="3" t="s">
        <v>20</v>
      </c>
      <c r="G330" s="3" t="s">
        <v>970</v>
      </c>
      <c r="H330" s="3" t="s">
        <v>406</v>
      </c>
      <c r="I330" s="4"/>
      <c r="J330" s="4"/>
      <c r="K330" s="10">
        <v>28806.0</v>
      </c>
      <c r="L330" s="3">
        <v>2535.0</v>
      </c>
      <c r="M330" s="6">
        <v>50700.0</v>
      </c>
      <c r="N330" s="6">
        <v>55770.0</v>
      </c>
      <c r="O330" s="6">
        <f t="shared" si="2"/>
        <v>1115400</v>
      </c>
      <c r="P330" s="6">
        <f t="shared" si="3"/>
        <v>1115400</v>
      </c>
      <c r="Q330" s="3">
        <v>7.0</v>
      </c>
    </row>
    <row r="331">
      <c r="A331" s="1" t="s">
        <v>32</v>
      </c>
      <c r="B331" s="1">
        <v>9.002059E8</v>
      </c>
      <c r="C331" s="1" t="s">
        <v>971</v>
      </c>
      <c r="D331" s="1" t="s">
        <v>19</v>
      </c>
      <c r="E331" s="1" t="str">
        <f t="shared" si="1"/>
        <v>ESTATAL</v>
      </c>
      <c r="F331" s="1" t="s">
        <v>29</v>
      </c>
      <c r="G331" s="1" t="s">
        <v>972</v>
      </c>
      <c r="H331" s="1" t="s">
        <v>882</v>
      </c>
      <c r="I331" s="1">
        <v>381.0</v>
      </c>
      <c r="J331" s="1">
        <v>4816810.0</v>
      </c>
      <c r="K331" s="8">
        <v>27290.0</v>
      </c>
      <c r="L331" s="1">
        <v>4360.0</v>
      </c>
      <c r="M331" s="2">
        <v>87200.0</v>
      </c>
      <c r="N331" s="2">
        <v>87200.0</v>
      </c>
      <c r="O331" s="2">
        <f t="shared" si="2"/>
        <v>1744000</v>
      </c>
      <c r="P331" s="2">
        <f t="shared" si="3"/>
        <v>1744000</v>
      </c>
      <c r="Q331" s="1">
        <v>10.0</v>
      </c>
    </row>
    <row r="332">
      <c r="A332" s="3" t="s">
        <v>27</v>
      </c>
      <c r="B332" s="3">
        <v>8.202167E8</v>
      </c>
      <c r="C332" s="3" t="s">
        <v>973</v>
      </c>
      <c r="D332" s="3" t="s">
        <v>19</v>
      </c>
      <c r="E332" s="3" t="str">
        <f t="shared" si="1"/>
        <v>ESTATAL</v>
      </c>
      <c r="F332" s="3" t="s">
        <v>29</v>
      </c>
      <c r="G332" s="3" t="s">
        <v>974</v>
      </c>
      <c r="H332" s="3" t="s">
        <v>975</v>
      </c>
      <c r="I332" s="3">
        <v>3408.0</v>
      </c>
      <c r="J332" s="3">
        <v>422009.0</v>
      </c>
      <c r="K332" s="5">
        <v>29328.0</v>
      </c>
      <c r="L332" s="3">
        <v>2690.0</v>
      </c>
      <c r="M332" s="6">
        <v>53800.0</v>
      </c>
      <c r="N332" s="6">
        <v>53800.0</v>
      </c>
      <c r="O332" s="6">
        <f t="shared" si="2"/>
        <v>1076000</v>
      </c>
      <c r="P332" s="6">
        <f t="shared" si="3"/>
        <v>1076000</v>
      </c>
      <c r="Q332" s="3">
        <v>7.0</v>
      </c>
    </row>
    <row r="333">
      <c r="A333" s="1" t="s">
        <v>49</v>
      </c>
      <c r="B333" s="1">
        <v>5.00173E8</v>
      </c>
      <c r="C333" s="1" t="s">
        <v>976</v>
      </c>
      <c r="D333" s="1" t="s">
        <v>19</v>
      </c>
      <c r="E333" s="1" t="str">
        <f t="shared" si="1"/>
        <v>ESTATAL</v>
      </c>
      <c r="F333" s="1" t="s">
        <v>20</v>
      </c>
      <c r="G333" s="1" t="s">
        <v>977</v>
      </c>
      <c r="H333" s="1" t="s">
        <v>978</v>
      </c>
      <c r="I333" s="9"/>
      <c r="J333" s="1">
        <v>4493153.0</v>
      </c>
      <c r="K333" s="8">
        <v>18524.0</v>
      </c>
      <c r="L333" s="1">
        <v>4733.0</v>
      </c>
      <c r="M333" s="2">
        <v>94660.0</v>
      </c>
      <c r="N333" s="2">
        <v>104126.0</v>
      </c>
      <c r="O333" s="2">
        <f t="shared" si="2"/>
        <v>2082520</v>
      </c>
      <c r="P333" s="2">
        <f t="shared" si="3"/>
        <v>2082520</v>
      </c>
      <c r="Q333" s="1">
        <v>6.0</v>
      </c>
    </row>
    <row r="334">
      <c r="A334" s="3" t="s">
        <v>49</v>
      </c>
      <c r="B334" s="3">
        <v>5.00280601E8</v>
      </c>
      <c r="C334" s="3" t="s">
        <v>979</v>
      </c>
      <c r="D334" s="3" t="s">
        <v>19</v>
      </c>
      <c r="E334" s="3" t="str">
        <f t="shared" si="1"/>
        <v>ESTATAL</v>
      </c>
      <c r="F334" s="3" t="s">
        <v>29</v>
      </c>
      <c r="G334" s="3" t="s">
        <v>980</v>
      </c>
      <c r="H334" s="3">
        <v>5501.0</v>
      </c>
      <c r="I334" s="3">
        <v>2.614221643E9</v>
      </c>
      <c r="J334" s="3">
        <v>1.0</v>
      </c>
      <c r="K334" s="5">
        <v>19558.0</v>
      </c>
      <c r="L334" s="3">
        <v>2239.0</v>
      </c>
      <c r="M334" s="6">
        <v>44780.0</v>
      </c>
      <c r="N334" s="6">
        <v>44780.0</v>
      </c>
      <c r="O334" s="6">
        <f t="shared" si="2"/>
        <v>895600</v>
      </c>
      <c r="P334" s="6">
        <f t="shared" si="3"/>
        <v>895600</v>
      </c>
      <c r="Q334" s="3">
        <v>10.0</v>
      </c>
    </row>
    <row r="335">
      <c r="A335" s="1" t="s">
        <v>27</v>
      </c>
      <c r="B335" s="1">
        <v>8.200322E8</v>
      </c>
      <c r="C335" s="1" t="s">
        <v>981</v>
      </c>
      <c r="D335" s="1" t="s">
        <v>19</v>
      </c>
      <c r="E335" s="1" t="str">
        <f t="shared" si="1"/>
        <v>ESTATAL</v>
      </c>
      <c r="F335" s="1" t="s">
        <v>29</v>
      </c>
      <c r="G335" s="1" t="s">
        <v>982</v>
      </c>
      <c r="H335" s="1" t="s">
        <v>474</v>
      </c>
      <c r="I335" s="1">
        <v>3476.0</v>
      </c>
      <c r="J335" s="1">
        <v>435466.0</v>
      </c>
      <c r="K335" s="8">
        <v>23088.0</v>
      </c>
      <c r="L335" s="1">
        <v>2260.0</v>
      </c>
      <c r="M335" s="2">
        <v>45200.0</v>
      </c>
      <c r="N335" s="2">
        <v>45200.0</v>
      </c>
      <c r="O335" s="2">
        <f t="shared" si="2"/>
        <v>904000</v>
      </c>
      <c r="P335" s="2">
        <f t="shared" si="3"/>
        <v>904000</v>
      </c>
      <c r="Q335" s="1">
        <v>5.0</v>
      </c>
    </row>
    <row r="336">
      <c r="A336" s="3" t="s">
        <v>49</v>
      </c>
      <c r="B336" s="3">
        <v>5.002459E8</v>
      </c>
      <c r="C336" s="3" t="s">
        <v>983</v>
      </c>
      <c r="D336" s="3" t="s">
        <v>19</v>
      </c>
      <c r="E336" s="3" t="str">
        <f t="shared" si="1"/>
        <v>ESTATAL</v>
      </c>
      <c r="F336" s="3" t="s">
        <v>20</v>
      </c>
      <c r="G336" s="3" t="s">
        <v>984</v>
      </c>
      <c r="H336" s="3" t="s">
        <v>725</v>
      </c>
      <c r="I336" s="3">
        <v>263.0</v>
      </c>
      <c r="J336" s="3">
        <v>1.54649545E8</v>
      </c>
      <c r="K336" s="5">
        <v>20650.0</v>
      </c>
      <c r="L336" s="3">
        <v>4916.0</v>
      </c>
      <c r="M336" s="6">
        <v>98320.0</v>
      </c>
      <c r="N336" s="6">
        <v>108152.0</v>
      </c>
      <c r="O336" s="6">
        <f t="shared" si="2"/>
        <v>2163040</v>
      </c>
      <c r="P336" s="6">
        <f t="shared" si="3"/>
        <v>2163040</v>
      </c>
      <c r="Q336" s="3">
        <v>6.0</v>
      </c>
    </row>
    <row r="337">
      <c r="A337" s="1" t="s">
        <v>36</v>
      </c>
      <c r="B337" s="1">
        <v>6.00494E7</v>
      </c>
      <c r="C337" s="1" t="s">
        <v>985</v>
      </c>
      <c r="D337" s="1" t="s">
        <v>19</v>
      </c>
      <c r="E337" s="1" t="str">
        <f t="shared" si="1"/>
        <v>ESTATAL</v>
      </c>
      <c r="F337" s="1" t="s">
        <v>20</v>
      </c>
      <c r="G337" s="1" t="s">
        <v>986</v>
      </c>
      <c r="H337" s="1">
        <v>6400.0</v>
      </c>
      <c r="I337" s="1">
        <v>2392.0</v>
      </c>
      <c r="J337" s="1">
        <v>674581.0</v>
      </c>
      <c r="K337" s="8">
        <v>34551.0</v>
      </c>
      <c r="L337" s="1">
        <v>1569.0</v>
      </c>
      <c r="M337" s="2">
        <v>31380.0</v>
      </c>
      <c r="N337" s="2">
        <v>34518.0</v>
      </c>
      <c r="O337" s="2">
        <f t="shared" si="2"/>
        <v>690360</v>
      </c>
      <c r="P337" s="2">
        <f t="shared" si="3"/>
        <v>690360</v>
      </c>
      <c r="Q337" s="1">
        <v>4.0</v>
      </c>
    </row>
    <row r="338">
      <c r="A338" s="3" t="s">
        <v>49</v>
      </c>
      <c r="B338" s="3">
        <v>5.002342E8</v>
      </c>
      <c r="C338" s="3" t="s">
        <v>987</v>
      </c>
      <c r="D338" s="3" t="s">
        <v>532</v>
      </c>
      <c r="E338" s="3" t="str">
        <f t="shared" si="1"/>
        <v>SOCIAL/COOPERATIVA</v>
      </c>
      <c r="F338" s="3" t="s">
        <v>29</v>
      </c>
      <c r="G338" s="3" t="s">
        <v>988</v>
      </c>
      <c r="H338" s="3" t="s">
        <v>173</v>
      </c>
      <c r="I338" s="3">
        <v>2622.0</v>
      </c>
      <c r="J338" s="3">
        <v>490054.0</v>
      </c>
      <c r="K338" s="5">
        <v>34366.0</v>
      </c>
      <c r="L338" s="3">
        <v>4465.0</v>
      </c>
      <c r="M338" s="6">
        <v>89300.0</v>
      </c>
      <c r="N338" s="6">
        <v>89300.0</v>
      </c>
      <c r="O338" s="6">
        <f t="shared" si="2"/>
        <v>1786000</v>
      </c>
      <c r="P338" s="6">
        <f t="shared" si="3"/>
        <v>1786000</v>
      </c>
      <c r="Q338" s="3">
        <v>9.0</v>
      </c>
    </row>
    <row r="339">
      <c r="A339" s="1" t="s">
        <v>116</v>
      </c>
      <c r="B339" s="1">
        <v>5.4018351E8</v>
      </c>
      <c r="C339" s="1" t="s">
        <v>989</v>
      </c>
      <c r="D339" s="1" t="s">
        <v>19</v>
      </c>
      <c r="E339" s="1" t="str">
        <f t="shared" si="1"/>
        <v>ESTATAL</v>
      </c>
      <c r="F339" s="1" t="s">
        <v>29</v>
      </c>
      <c r="G339" s="1" t="s">
        <v>990</v>
      </c>
      <c r="H339" s="1">
        <v>3366.0</v>
      </c>
      <c r="I339" s="1">
        <v>3741.0</v>
      </c>
      <c r="J339" s="1">
        <v>1.5406635E7</v>
      </c>
      <c r="K339" s="8">
        <v>25346.0</v>
      </c>
      <c r="L339" s="1">
        <v>4474.0</v>
      </c>
      <c r="M339" s="2">
        <v>89480.0</v>
      </c>
      <c r="N339" s="2">
        <v>89480.0</v>
      </c>
      <c r="O339" s="2">
        <f t="shared" si="2"/>
        <v>1789600</v>
      </c>
      <c r="P339" s="2">
        <f t="shared" si="3"/>
        <v>1789600</v>
      </c>
      <c r="Q339" s="1">
        <v>10.0</v>
      </c>
    </row>
    <row r="340">
      <c r="A340" s="3" t="s">
        <v>36</v>
      </c>
      <c r="B340" s="3">
        <v>6.0518E7</v>
      </c>
      <c r="C340" s="3" t="s">
        <v>991</v>
      </c>
      <c r="D340" s="3" t="s">
        <v>19</v>
      </c>
      <c r="E340" s="3" t="str">
        <f t="shared" si="1"/>
        <v>ESTATAL</v>
      </c>
      <c r="F340" s="3" t="s">
        <v>20</v>
      </c>
      <c r="G340" s="3" t="s">
        <v>992</v>
      </c>
      <c r="H340" s="3">
        <v>8113.0</v>
      </c>
      <c r="I340" s="3">
        <v>2932.0</v>
      </c>
      <c r="J340" s="3" t="s">
        <v>993</v>
      </c>
      <c r="K340" s="5">
        <v>32777.0</v>
      </c>
      <c r="L340" s="3">
        <v>2353.0</v>
      </c>
      <c r="M340" s="6">
        <v>47060.0</v>
      </c>
      <c r="N340" s="6">
        <v>51766.0</v>
      </c>
      <c r="O340" s="6">
        <f t="shared" si="2"/>
        <v>1035320</v>
      </c>
      <c r="P340" s="6">
        <f t="shared" si="3"/>
        <v>1035320</v>
      </c>
      <c r="Q340" s="3">
        <v>6.0</v>
      </c>
    </row>
    <row r="341">
      <c r="A341" s="1" t="s">
        <v>116</v>
      </c>
      <c r="B341" s="1">
        <v>5.401034E8</v>
      </c>
      <c r="C341" s="1" t="s">
        <v>994</v>
      </c>
      <c r="D341" s="1" t="s">
        <v>19</v>
      </c>
      <c r="E341" s="1" t="str">
        <f t="shared" si="1"/>
        <v>ESTATAL</v>
      </c>
      <c r="F341" s="1" t="s">
        <v>29</v>
      </c>
      <c r="G341" s="1" t="s">
        <v>995</v>
      </c>
      <c r="H341" s="1" t="s">
        <v>629</v>
      </c>
      <c r="I341" s="1">
        <v>3743.0</v>
      </c>
      <c r="J341" s="1">
        <v>415419.0</v>
      </c>
      <c r="K341" s="8">
        <v>28917.0</v>
      </c>
      <c r="L341" s="1">
        <v>1812.0</v>
      </c>
      <c r="M341" s="2">
        <v>36240.0</v>
      </c>
      <c r="N341" s="2">
        <v>36240.0</v>
      </c>
      <c r="O341" s="2">
        <f t="shared" si="2"/>
        <v>724800</v>
      </c>
      <c r="P341" s="2">
        <f t="shared" si="3"/>
        <v>724800</v>
      </c>
      <c r="Q341" s="1">
        <v>8.0</v>
      </c>
    </row>
    <row r="342">
      <c r="A342" s="3" t="s">
        <v>27</v>
      </c>
      <c r="B342" s="3">
        <v>8.203779E8</v>
      </c>
      <c r="C342" s="3" t="s">
        <v>996</v>
      </c>
      <c r="D342" s="3" t="s">
        <v>38</v>
      </c>
      <c r="E342" s="3" t="str">
        <f t="shared" si="1"/>
        <v>PRIVADO</v>
      </c>
      <c r="F342" s="3" t="s">
        <v>29</v>
      </c>
      <c r="G342" s="3" t="s">
        <v>997</v>
      </c>
      <c r="H342" s="3" t="s">
        <v>998</v>
      </c>
      <c r="I342" s="3">
        <v>341.0</v>
      </c>
      <c r="J342" s="3">
        <v>4921347.0</v>
      </c>
      <c r="K342" s="5">
        <v>20621.0</v>
      </c>
      <c r="L342" s="3">
        <v>1549.0</v>
      </c>
      <c r="M342" s="6">
        <v>30980.0</v>
      </c>
      <c r="N342" s="6">
        <v>30980.0</v>
      </c>
      <c r="O342" s="6">
        <f t="shared" si="2"/>
        <v>619600</v>
      </c>
      <c r="P342" s="6">
        <f t="shared" si="3"/>
        <v>619600</v>
      </c>
      <c r="Q342" s="3">
        <v>7.0</v>
      </c>
    </row>
    <row r="343">
      <c r="A343" s="1" t="s">
        <v>112</v>
      </c>
      <c r="B343" s="1">
        <v>1.400861E8</v>
      </c>
      <c r="C343" s="1" t="s">
        <v>999</v>
      </c>
      <c r="D343" s="1" t="s">
        <v>38</v>
      </c>
      <c r="E343" s="1" t="str">
        <f t="shared" si="1"/>
        <v>PRIVADO</v>
      </c>
      <c r="F343" s="1" t="s">
        <v>29</v>
      </c>
      <c r="G343" s="1" t="s">
        <v>1000</v>
      </c>
      <c r="H343" s="1" t="s">
        <v>1001</v>
      </c>
      <c r="I343" s="1">
        <v>3385.0</v>
      </c>
      <c r="J343" s="1">
        <v>427300.0</v>
      </c>
      <c r="K343" s="8">
        <v>18378.0</v>
      </c>
      <c r="L343" s="1">
        <v>4709.0</v>
      </c>
      <c r="M343" s="2">
        <v>94180.0</v>
      </c>
      <c r="N343" s="2">
        <v>94180.0</v>
      </c>
      <c r="O343" s="2">
        <f t="shared" si="2"/>
        <v>1883600</v>
      </c>
      <c r="P343" s="2">
        <f t="shared" si="3"/>
        <v>1883600</v>
      </c>
      <c r="Q343" s="1">
        <v>8.0</v>
      </c>
    </row>
    <row r="344">
      <c r="A344" s="3" t="s">
        <v>36</v>
      </c>
      <c r="B344" s="3">
        <v>6.0199402E7</v>
      </c>
      <c r="C344" s="3" t="s">
        <v>1002</v>
      </c>
      <c r="D344" s="3" t="s">
        <v>19</v>
      </c>
      <c r="E344" s="3" t="str">
        <f t="shared" si="1"/>
        <v>ESTATAL</v>
      </c>
      <c r="F344" s="3" t="s">
        <v>20</v>
      </c>
      <c r="G344" s="3" t="s">
        <v>1003</v>
      </c>
      <c r="H344" s="3">
        <v>7119.0</v>
      </c>
      <c r="I344" s="3">
        <v>2268.0</v>
      </c>
      <c r="J344" s="3" t="s">
        <v>1004</v>
      </c>
      <c r="K344" s="5">
        <v>25839.0</v>
      </c>
      <c r="L344" s="3">
        <v>4939.0</v>
      </c>
      <c r="M344" s="6">
        <v>98780.0</v>
      </c>
      <c r="N344" s="6">
        <v>108658.0</v>
      </c>
      <c r="O344" s="6">
        <f t="shared" si="2"/>
        <v>2173160</v>
      </c>
      <c r="P344" s="6">
        <f t="shared" si="3"/>
        <v>2173160</v>
      </c>
      <c r="Q344" s="3">
        <v>4.0</v>
      </c>
    </row>
    <row r="345">
      <c r="A345" s="1" t="s">
        <v>27</v>
      </c>
      <c r="B345" s="1">
        <v>8.202845E8</v>
      </c>
      <c r="C345" s="1" t="s">
        <v>1005</v>
      </c>
      <c r="D345" s="1" t="s">
        <v>19</v>
      </c>
      <c r="E345" s="1" t="str">
        <f t="shared" si="1"/>
        <v>ESTATAL</v>
      </c>
      <c r="F345" s="1" t="s">
        <v>29</v>
      </c>
      <c r="G345" s="1" t="s">
        <v>1006</v>
      </c>
      <c r="H345" s="1" t="s">
        <v>1007</v>
      </c>
      <c r="I345" s="1">
        <v>3401.0</v>
      </c>
      <c r="J345" s="1">
        <v>498260.0</v>
      </c>
      <c r="K345" s="8">
        <v>23317.0</v>
      </c>
      <c r="L345" s="1">
        <v>3210.0</v>
      </c>
      <c r="M345" s="2">
        <v>64200.0</v>
      </c>
      <c r="N345" s="2">
        <v>64200.0</v>
      </c>
      <c r="O345" s="2">
        <f t="shared" si="2"/>
        <v>1284000</v>
      </c>
      <c r="P345" s="2">
        <f t="shared" si="3"/>
        <v>1284000</v>
      </c>
      <c r="Q345" s="1">
        <v>8.0</v>
      </c>
    </row>
    <row r="346">
      <c r="A346" s="3" t="s">
        <v>99</v>
      </c>
      <c r="B346" s="3">
        <v>2.00098E7</v>
      </c>
      <c r="C346" s="3" t="s">
        <v>1008</v>
      </c>
      <c r="D346" s="3" t="s">
        <v>38</v>
      </c>
      <c r="E346" s="3" t="str">
        <f t="shared" si="1"/>
        <v>PRIVADO</v>
      </c>
      <c r="F346" s="3" t="s">
        <v>29</v>
      </c>
      <c r="G346" s="3" t="s">
        <v>1009</v>
      </c>
      <c r="H346" s="3" t="s">
        <v>1010</v>
      </c>
      <c r="I346" s="3">
        <v>11.0</v>
      </c>
      <c r="J346" s="3" t="s">
        <v>1011</v>
      </c>
      <c r="K346" s="5">
        <v>26773.0</v>
      </c>
      <c r="L346" s="3">
        <v>3770.0</v>
      </c>
      <c r="M346" s="6">
        <v>75400.0</v>
      </c>
      <c r="N346" s="6">
        <v>75400.0</v>
      </c>
      <c r="O346" s="6">
        <f t="shared" si="2"/>
        <v>1508000</v>
      </c>
      <c r="P346" s="6">
        <f t="shared" si="3"/>
        <v>1508000</v>
      </c>
      <c r="Q346" s="3">
        <v>7.0</v>
      </c>
    </row>
    <row r="347">
      <c r="A347" s="1" t="s">
        <v>27</v>
      </c>
      <c r="B347" s="1">
        <v>8.204595E8</v>
      </c>
      <c r="C347" s="1" t="s">
        <v>1012</v>
      </c>
      <c r="D347" s="1" t="s">
        <v>19</v>
      </c>
      <c r="E347" s="1" t="str">
        <f t="shared" si="1"/>
        <v>ESTATAL</v>
      </c>
      <c r="F347" s="1" t="s">
        <v>20</v>
      </c>
      <c r="G347" s="1" t="s">
        <v>1013</v>
      </c>
      <c r="H347" s="1" t="s">
        <v>1014</v>
      </c>
      <c r="I347" s="1">
        <v>3482.0</v>
      </c>
      <c r="J347" s="1">
        <v>490341.0</v>
      </c>
      <c r="K347" s="8">
        <v>31560.0</v>
      </c>
      <c r="L347" s="1">
        <v>1841.0</v>
      </c>
      <c r="M347" s="2">
        <v>36820.0</v>
      </c>
      <c r="N347" s="2">
        <v>40502.0</v>
      </c>
      <c r="O347" s="2">
        <f t="shared" si="2"/>
        <v>810040</v>
      </c>
      <c r="P347" s="2">
        <f t="shared" si="3"/>
        <v>810040</v>
      </c>
      <c r="Q347" s="1">
        <v>5.0</v>
      </c>
    </row>
    <row r="348">
      <c r="A348" s="3" t="s">
        <v>32</v>
      </c>
      <c r="B348" s="3">
        <v>9.000205E8</v>
      </c>
      <c r="C348" s="3" t="s">
        <v>1015</v>
      </c>
      <c r="D348" s="3" t="s">
        <v>19</v>
      </c>
      <c r="E348" s="3" t="str">
        <f t="shared" si="1"/>
        <v>ESTATAL</v>
      </c>
      <c r="F348" s="3" t="s">
        <v>20</v>
      </c>
      <c r="G348" s="3" t="s">
        <v>1016</v>
      </c>
      <c r="H348" s="3" t="s">
        <v>1017</v>
      </c>
      <c r="I348" s="3">
        <v>0.0</v>
      </c>
      <c r="J348" s="3" t="s">
        <v>1018</v>
      </c>
      <c r="K348" s="5">
        <v>21261.0</v>
      </c>
      <c r="L348" s="3">
        <v>3243.0</v>
      </c>
      <c r="M348" s="6">
        <v>64860.0</v>
      </c>
      <c r="N348" s="6">
        <v>71346.0</v>
      </c>
      <c r="O348" s="6">
        <f t="shared" si="2"/>
        <v>1426920</v>
      </c>
      <c r="P348" s="6">
        <f t="shared" si="3"/>
        <v>1426920</v>
      </c>
      <c r="Q348" s="3">
        <v>8.0</v>
      </c>
    </row>
    <row r="349">
      <c r="A349" s="1" t="s">
        <v>36</v>
      </c>
      <c r="B349" s="1">
        <v>6.00981E7</v>
      </c>
      <c r="C349" s="1" t="s">
        <v>1019</v>
      </c>
      <c r="D349" s="1" t="s">
        <v>38</v>
      </c>
      <c r="E349" s="1" t="str">
        <f t="shared" si="1"/>
        <v>PRIVADO</v>
      </c>
      <c r="F349" s="1" t="s">
        <v>29</v>
      </c>
      <c r="G349" s="1" t="s">
        <v>1020</v>
      </c>
      <c r="H349" s="1">
        <v>1759.0</v>
      </c>
      <c r="I349" s="1">
        <v>2202.0</v>
      </c>
      <c r="J349" s="1" t="s">
        <v>1021</v>
      </c>
      <c r="K349" s="8">
        <v>22446.0</v>
      </c>
      <c r="L349" s="1">
        <v>4377.0</v>
      </c>
      <c r="M349" s="2">
        <v>87540.0</v>
      </c>
      <c r="N349" s="2">
        <v>87540.0</v>
      </c>
      <c r="O349" s="2">
        <f t="shared" si="2"/>
        <v>1750800</v>
      </c>
      <c r="P349" s="2">
        <f t="shared" si="3"/>
        <v>1750800</v>
      </c>
      <c r="Q349" s="1">
        <v>7.0</v>
      </c>
    </row>
    <row r="350">
      <c r="A350" s="3" t="s">
        <v>23</v>
      </c>
      <c r="B350" s="3">
        <v>6.20049706E8</v>
      </c>
      <c r="C350" s="3" t="s">
        <v>1022</v>
      </c>
      <c r="D350" s="3" t="s">
        <v>19</v>
      </c>
      <c r="E350" s="3" t="str">
        <f t="shared" si="1"/>
        <v>ESTATAL</v>
      </c>
      <c r="F350" s="3" t="s">
        <v>29</v>
      </c>
      <c r="G350" s="3" t="s">
        <v>1023</v>
      </c>
      <c r="H350" s="3" t="s">
        <v>735</v>
      </c>
      <c r="I350" s="4"/>
      <c r="J350" s="4"/>
      <c r="K350" s="5">
        <v>33780.0</v>
      </c>
      <c r="L350" s="3">
        <v>4230.0</v>
      </c>
      <c r="M350" s="6">
        <v>84600.0</v>
      </c>
      <c r="N350" s="6">
        <v>84600.0</v>
      </c>
      <c r="O350" s="6">
        <f t="shared" si="2"/>
        <v>1692000</v>
      </c>
      <c r="P350" s="6">
        <f t="shared" si="3"/>
        <v>1692000</v>
      </c>
      <c r="Q350" s="3">
        <v>8.0</v>
      </c>
    </row>
    <row r="351">
      <c r="A351" s="1" t="s">
        <v>36</v>
      </c>
      <c r="B351" s="1">
        <v>6.0332E7</v>
      </c>
      <c r="C351" s="1" t="s">
        <v>1024</v>
      </c>
      <c r="D351" s="1" t="s">
        <v>19</v>
      </c>
      <c r="E351" s="1" t="str">
        <f t="shared" si="1"/>
        <v>ESTATAL</v>
      </c>
      <c r="F351" s="1" t="s">
        <v>20</v>
      </c>
      <c r="G351" s="1" t="s">
        <v>1025</v>
      </c>
      <c r="H351" s="1">
        <v>8175.0</v>
      </c>
      <c r="I351" s="1">
        <v>2923.0</v>
      </c>
      <c r="J351" s="1" t="s">
        <v>1026</v>
      </c>
      <c r="K351" s="8">
        <v>23399.0</v>
      </c>
      <c r="L351" s="1">
        <v>2063.0</v>
      </c>
      <c r="M351" s="2">
        <v>41260.0</v>
      </c>
      <c r="N351" s="2">
        <v>45386.0</v>
      </c>
      <c r="O351" s="2">
        <f t="shared" si="2"/>
        <v>907720</v>
      </c>
      <c r="P351" s="2">
        <f t="shared" si="3"/>
        <v>907720</v>
      </c>
      <c r="Q351" s="1">
        <v>10.0</v>
      </c>
    </row>
    <row r="352">
      <c r="A352" s="3" t="s">
        <v>41</v>
      </c>
      <c r="B352" s="3">
        <v>3.001007E8</v>
      </c>
      <c r="C352" s="3" t="s">
        <v>1027</v>
      </c>
      <c r="D352" s="3" t="s">
        <v>19</v>
      </c>
      <c r="E352" s="3" t="str">
        <f t="shared" si="1"/>
        <v>ESTATAL</v>
      </c>
      <c r="F352" s="3" t="s">
        <v>20</v>
      </c>
      <c r="G352" s="3" t="s">
        <v>1028</v>
      </c>
      <c r="H352" s="3" t="s">
        <v>599</v>
      </c>
      <c r="I352" s="4"/>
      <c r="J352" s="4"/>
      <c r="K352" s="5">
        <v>31312.0</v>
      </c>
      <c r="L352" s="3">
        <v>3467.0</v>
      </c>
      <c r="M352" s="6">
        <v>69340.0</v>
      </c>
      <c r="N352" s="6">
        <v>76274.0</v>
      </c>
      <c r="O352" s="6">
        <f t="shared" si="2"/>
        <v>1525480</v>
      </c>
      <c r="P352" s="6">
        <f t="shared" si="3"/>
        <v>1525480</v>
      </c>
      <c r="Q352" s="3">
        <v>7.0</v>
      </c>
    </row>
    <row r="353">
      <c r="A353" s="1" t="s">
        <v>45</v>
      </c>
      <c r="B353" s="1">
        <v>6.600122E8</v>
      </c>
      <c r="C353" s="1" t="s">
        <v>1029</v>
      </c>
      <c r="D353" s="1" t="s">
        <v>19</v>
      </c>
      <c r="E353" s="1" t="str">
        <f t="shared" si="1"/>
        <v>ESTATAL</v>
      </c>
      <c r="F353" s="1" t="s">
        <v>29</v>
      </c>
      <c r="G353" s="1" t="s">
        <v>1030</v>
      </c>
      <c r="H353" s="1" t="s">
        <v>1031</v>
      </c>
      <c r="I353" s="1">
        <v>3876.0</v>
      </c>
      <c r="J353" s="1">
        <v>482089.0</v>
      </c>
      <c r="K353" s="8">
        <v>19947.0</v>
      </c>
      <c r="L353" s="1">
        <v>3772.0</v>
      </c>
      <c r="M353" s="2">
        <v>75440.0</v>
      </c>
      <c r="N353" s="2">
        <v>75440.0</v>
      </c>
      <c r="O353" s="2">
        <f t="shared" si="2"/>
        <v>1508800</v>
      </c>
      <c r="P353" s="2">
        <f t="shared" si="3"/>
        <v>1508800</v>
      </c>
      <c r="Q353" s="1">
        <v>7.0</v>
      </c>
    </row>
    <row r="354">
      <c r="A354" s="3" t="s">
        <v>49</v>
      </c>
      <c r="B354" s="3">
        <v>5.00117E8</v>
      </c>
      <c r="C354" s="3" t="s">
        <v>1032</v>
      </c>
      <c r="D354" s="3" t="s">
        <v>19</v>
      </c>
      <c r="E354" s="3" t="str">
        <f t="shared" si="1"/>
        <v>ESTATAL</v>
      </c>
      <c r="F354" s="3" t="s">
        <v>29</v>
      </c>
      <c r="G354" s="3" t="s">
        <v>1033</v>
      </c>
      <c r="H354" s="3" t="s">
        <v>578</v>
      </c>
      <c r="I354" s="3">
        <v>1.0</v>
      </c>
      <c r="J354" s="3">
        <v>4395116.0</v>
      </c>
      <c r="K354" s="5">
        <v>29463.0</v>
      </c>
      <c r="L354" s="3">
        <v>2595.0</v>
      </c>
      <c r="M354" s="6">
        <v>51900.0</v>
      </c>
      <c r="N354" s="6">
        <v>51900.0</v>
      </c>
      <c r="O354" s="6">
        <f t="shared" si="2"/>
        <v>1038000</v>
      </c>
      <c r="P354" s="6">
        <f t="shared" si="3"/>
        <v>1038000</v>
      </c>
      <c r="Q354" s="3">
        <v>10.0</v>
      </c>
    </row>
    <row r="355">
      <c r="A355" s="1" t="s">
        <v>99</v>
      </c>
      <c r="B355" s="1">
        <v>2.00166E7</v>
      </c>
      <c r="C355" s="1" t="s">
        <v>1034</v>
      </c>
      <c r="D355" s="1" t="s">
        <v>19</v>
      </c>
      <c r="E355" s="1" t="str">
        <f t="shared" si="1"/>
        <v>ESTATAL</v>
      </c>
      <c r="F355" s="1" t="s">
        <v>29</v>
      </c>
      <c r="G355" s="1" t="s">
        <v>1035</v>
      </c>
      <c r="H355" s="1" t="s">
        <v>1036</v>
      </c>
      <c r="I355" s="1">
        <v>11.0</v>
      </c>
      <c r="J355" s="1" t="s">
        <v>1037</v>
      </c>
      <c r="K355" s="7">
        <v>22205.0</v>
      </c>
      <c r="L355" s="1">
        <v>2495.0</v>
      </c>
      <c r="M355" s="2">
        <v>49900.0</v>
      </c>
      <c r="N355" s="2">
        <v>49900.0</v>
      </c>
      <c r="O355" s="2">
        <f t="shared" si="2"/>
        <v>998000</v>
      </c>
      <c r="P355" s="2">
        <f t="shared" si="3"/>
        <v>998000</v>
      </c>
      <c r="Q355" s="1">
        <v>7.0</v>
      </c>
    </row>
    <row r="356">
      <c r="A356" s="3" t="s">
        <v>27</v>
      </c>
      <c r="B356" s="3">
        <v>8.201866E8</v>
      </c>
      <c r="C356" s="3" t="s">
        <v>1038</v>
      </c>
      <c r="D356" s="3" t="s">
        <v>19</v>
      </c>
      <c r="E356" s="3" t="str">
        <f t="shared" si="1"/>
        <v>ESTATAL</v>
      </c>
      <c r="F356" s="3" t="s">
        <v>29</v>
      </c>
      <c r="G356" s="3" t="s">
        <v>1039</v>
      </c>
      <c r="H356" s="3" t="s">
        <v>31</v>
      </c>
      <c r="I356" s="3">
        <v>342.0</v>
      </c>
      <c r="J356" s="3" t="s">
        <v>1040</v>
      </c>
      <c r="K356" s="5">
        <v>19905.0</v>
      </c>
      <c r="L356" s="3">
        <v>4826.0</v>
      </c>
      <c r="M356" s="6">
        <v>96520.0</v>
      </c>
      <c r="N356" s="6">
        <v>96520.0</v>
      </c>
      <c r="O356" s="6">
        <f t="shared" si="2"/>
        <v>1930400</v>
      </c>
      <c r="P356" s="6">
        <f t="shared" si="3"/>
        <v>1930400</v>
      </c>
      <c r="Q356" s="3">
        <v>5.0</v>
      </c>
    </row>
    <row r="357">
      <c r="A357" s="1" t="s">
        <v>155</v>
      </c>
      <c r="B357" s="1">
        <v>3.80090401E8</v>
      </c>
      <c r="C357" s="1" t="s">
        <v>1041</v>
      </c>
      <c r="D357" s="1" t="s">
        <v>19</v>
      </c>
      <c r="E357" s="1" t="str">
        <f t="shared" si="1"/>
        <v>ESTATAL</v>
      </c>
      <c r="F357" s="1" t="s">
        <v>29</v>
      </c>
      <c r="G357" s="1" t="s">
        <v>1042</v>
      </c>
      <c r="H357" s="1">
        <v>4600.0</v>
      </c>
      <c r="I357" s="1">
        <v>388.0</v>
      </c>
      <c r="J357" s="1">
        <v>4228530.0</v>
      </c>
      <c r="K357" s="8">
        <v>24197.0</v>
      </c>
      <c r="L357" s="1">
        <v>3674.0</v>
      </c>
      <c r="M357" s="2">
        <v>73480.0</v>
      </c>
      <c r="N357" s="2">
        <v>73480.0</v>
      </c>
      <c r="O357" s="2">
        <f t="shared" si="2"/>
        <v>1469600</v>
      </c>
      <c r="P357" s="2">
        <f t="shared" si="3"/>
        <v>1469600</v>
      </c>
      <c r="Q357" s="1">
        <v>3.0</v>
      </c>
    </row>
    <row r="358">
      <c r="A358" s="3" t="s">
        <v>36</v>
      </c>
      <c r="B358" s="3">
        <v>6.04811E7</v>
      </c>
      <c r="C358" s="3" t="s">
        <v>1043</v>
      </c>
      <c r="D358" s="3" t="s">
        <v>19</v>
      </c>
      <c r="E358" s="3" t="str">
        <f t="shared" si="1"/>
        <v>ESTATAL</v>
      </c>
      <c r="F358" s="3" t="s">
        <v>20</v>
      </c>
      <c r="G358" s="3" t="s">
        <v>1044</v>
      </c>
      <c r="H358" s="3">
        <v>6439.0</v>
      </c>
      <c r="I358" s="3">
        <v>2929.0</v>
      </c>
      <c r="J358" s="3" t="s">
        <v>794</v>
      </c>
      <c r="K358" s="5">
        <v>31645.0</v>
      </c>
      <c r="L358" s="3">
        <v>2484.0</v>
      </c>
      <c r="M358" s="6">
        <v>49680.0</v>
      </c>
      <c r="N358" s="6">
        <v>54648.0</v>
      </c>
      <c r="O358" s="6">
        <f t="shared" si="2"/>
        <v>1092960</v>
      </c>
      <c r="P358" s="6">
        <f t="shared" si="3"/>
        <v>1092960</v>
      </c>
      <c r="Q358" s="3">
        <v>9.0</v>
      </c>
    </row>
    <row r="359">
      <c r="A359" s="1" t="s">
        <v>17</v>
      </c>
      <c r="B359" s="1">
        <v>8.600807E8</v>
      </c>
      <c r="C359" s="1" t="s">
        <v>1045</v>
      </c>
      <c r="D359" s="1" t="s">
        <v>19</v>
      </c>
      <c r="E359" s="1" t="str">
        <f t="shared" si="1"/>
        <v>ESTATAL</v>
      </c>
      <c r="F359" s="1" t="s">
        <v>20</v>
      </c>
      <c r="G359" s="1" t="s">
        <v>1046</v>
      </c>
      <c r="H359" s="1" t="s">
        <v>1047</v>
      </c>
      <c r="I359" s="9"/>
      <c r="J359" s="9"/>
      <c r="K359" s="8">
        <v>34122.0</v>
      </c>
      <c r="L359" s="1">
        <v>1915.0</v>
      </c>
      <c r="M359" s="2">
        <v>38300.0</v>
      </c>
      <c r="N359" s="2">
        <v>42130.0</v>
      </c>
      <c r="O359" s="2">
        <f t="shared" si="2"/>
        <v>842600</v>
      </c>
      <c r="P359" s="2">
        <f t="shared" si="3"/>
        <v>842600</v>
      </c>
      <c r="Q359" s="1">
        <v>7.0</v>
      </c>
    </row>
    <row r="360">
      <c r="A360" s="3" t="s">
        <v>63</v>
      </c>
      <c r="B360" s="3">
        <v>7.400475E8</v>
      </c>
      <c r="C360" s="3" t="s">
        <v>1048</v>
      </c>
      <c r="D360" s="3" t="s">
        <v>19</v>
      </c>
      <c r="E360" s="3" t="str">
        <f t="shared" si="1"/>
        <v>ESTATAL</v>
      </c>
      <c r="F360" s="3" t="s">
        <v>29</v>
      </c>
      <c r="G360" s="3" t="s">
        <v>1049</v>
      </c>
      <c r="H360" s="3" t="s">
        <v>1050</v>
      </c>
      <c r="I360" s="4"/>
      <c r="J360" s="3" t="s">
        <v>1051</v>
      </c>
      <c r="K360" s="5">
        <v>33284.0</v>
      </c>
      <c r="L360" s="3">
        <v>4909.0</v>
      </c>
      <c r="M360" s="6">
        <v>98180.0</v>
      </c>
      <c r="N360" s="6">
        <v>98180.0</v>
      </c>
      <c r="O360" s="6">
        <f t="shared" si="2"/>
        <v>1963600</v>
      </c>
      <c r="P360" s="6">
        <f t="shared" si="3"/>
        <v>1963600</v>
      </c>
      <c r="Q360" s="3">
        <v>4.0</v>
      </c>
    </row>
    <row r="361">
      <c r="A361" s="1" t="s">
        <v>36</v>
      </c>
      <c r="B361" s="1">
        <v>6.01901E7</v>
      </c>
      <c r="C361" s="1" t="s">
        <v>1052</v>
      </c>
      <c r="D361" s="1" t="s">
        <v>19</v>
      </c>
      <c r="E361" s="1" t="str">
        <f t="shared" si="1"/>
        <v>ESTATAL</v>
      </c>
      <c r="F361" s="1" t="s">
        <v>29</v>
      </c>
      <c r="G361" s="1" t="s">
        <v>1053</v>
      </c>
      <c r="H361" s="1">
        <v>1846.0</v>
      </c>
      <c r="I361" s="1">
        <v>11.0</v>
      </c>
      <c r="J361" s="1" t="s">
        <v>1054</v>
      </c>
      <c r="K361" s="7">
        <v>28063.0</v>
      </c>
      <c r="L361" s="1">
        <v>3427.0</v>
      </c>
      <c r="M361" s="2">
        <v>68540.0</v>
      </c>
      <c r="N361" s="2">
        <v>68540.0</v>
      </c>
      <c r="O361" s="2">
        <f t="shared" si="2"/>
        <v>1370800</v>
      </c>
      <c r="P361" s="2">
        <f t="shared" si="3"/>
        <v>1370800</v>
      </c>
      <c r="Q361" s="1">
        <v>4.0</v>
      </c>
    </row>
    <row r="362">
      <c r="A362" s="3" t="s">
        <v>60</v>
      </c>
      <c r="B362" s="3">
        <v>5.800644E8</v>
      </c>
      <c r="C362" s="3" t="s">
        <v>1055</v>
      </c>
      <c r="D362" s="3" t="s">
        <v>19</v>
      </c>
      <c r="E362" s="3" t="str">
        <f t="shared" si="1"/>
        <v>ESTATAL</v>
      </c>
      <c r="F362" s="3" t="s">
        <v>20</v>
      </c>
      <c r="G362" s="3" t="s">
        <v>1056</v>
      </c>
      <c r="H362" s="3">
        <v>8373.0</v>
      </c>
      <c r="I362" s="3">
        <v>2972.0</v>
      </c>
      <c r="J362" s="3" t="s">
        <v>1057</v>
      </c>
      <c r="K362" s="10">
        <v>21508.0</v>
      </c>
      <c r="L362" s="3">
        <v>3976.0</v>
      </c>
      <c r="M362" s="6">
        <v>79520.0</v>
      </c>
      <c r="N362" s="6">
        <v>87472.0</v>
      </c>
      <c r="O362" s="6">
        <f t="shared" si="2"/>
        <v>1749440</v>
      </c>
      <c r="P362" s="6">
        <f t="shared" si="3"/>
        <v>1749440</v>
      </c>
      <c r="Q362" s="3">
        <v>8.0</v>
      </c>
    </row>
    <row r="363">
      <c r="A363" s="1" t="s">
        <v>36</v>
      </c>
      <c r="B363" s="1">
        <v>6.04972E7</v>
      </c>
      <c r="C363" s="1" t="s">
        <v>1058</v>
      </c>
      <c r="D363" s="1" t="s">
        <v>19</v>
      </c>
      <c r="E363" s="1" t="str">
        <f t="shared" si="1"/>
        <v>ESTATAL</v>
      </c>
      <c r="F363" s="1" t="s">
        <v>29</v>
      </c>
      <c r="G363" s="1" t="s">
        <v>1059</v>
      </c>
      <c r="H363" s="1">
        <v>8118.0</v>
      </c>
      <c r="I363" s="1">
        <v>291.0</v>
      </c>
      <c r="J363" s="1" t="s">
        <v>1060</v>
      </c>
      <c r="K363" s="8">
        <v>31629.0</v>
      </c>
      <c r="L363" s="1">
        <v>3596.0</v>
      </c>
      <c r="M363" s="2">
        <v>71920.0</v>
      </c>
      <c r="N363" s="2">
        <v>71920.0</v>
      </c>
      <c r="O363" s="2">
        <f t="shared" si="2"/>
        <v>1438400</v>
      </c>
      <c r="P363" s="2">
        <f t="shared" si="3"/>
        <v>1438400</v>
      </c>
      <c r="Q363" s="1">
        <v>9.0</v>
      </c>
    </row>
    <row r="364">
      <c r="A364" s="3" t="s">
        <v>68</v>
      </c>
      <c r="B364" s="3">
        <v>3.400573E8</v>
      </c>
      <c r="C364" s="3" t="s">
        <v>1061</v>
      </c>
      <c r="D364" s="3" t="s">
        <v>19</v>
      </c>
      <c r="E364" s="3" t="str">
        <f t="shared" si="1"/>
        <v>ESTATAL</v>
      </c>
      <c r="F364" s="3" t="s">
        <v>20</v>
      </c>
      <c r="G364" s="3" t="s">
        <v>1062</v>
      </c>
      <c r="H364" s="3" t="s">
        <v>71</v>
      </c>
      <c r="I364" s="4"/>
      <c r="J364" s="4"/>
      <c r="K364" s="10">
        <v>34982.0</v>
      </c>
      <c r="L364" s="3">
        <v>2252.0</v>
      </c>
      <c r="M364" s="6">
        <v>45040.0</v>
      </c>
      <c r="N364" s="6">
        <v>49544.0</v>
      </c>
      <c r="O364" s="6">
        <f t="shared" si="2"/>
        <v>990880</v>
      </c>
      <c r="P364" s="6">
        <f t="shared" si="3"/>
        <v>990880</v>
      </c>
      <c r="Q364" s="3">
        <v>3.0</v>
      </c>
    </row>
    <row r="365">
      <c r="A365" s="1" t="s">
        <v>155</v>
      </c>
      <c r="B365" s="1">
        <v>3.80098701E8</v>
      </c>
      <c r="C365" s="1" t="s">
        <v>1063</v>
      </c>
      <c r="D365" s="1" t="s">
        <v>532</v>
      </c>
      <c r="E365" s="1" t="str">
        <f t="shared" si="1"/>
        <v>SOCIAL/COOPERATIVA</v>
      </c>
      <c r="F365" s="1" t="s">
        <v>29</v>
      </c>
      <c r="G365" s="1" t="s">
        <v>1064</v>
      </c>
      <c r="H365" s="1">
        <v>4600.0</v>
      </c>
      <c r="I365" s="1">
        <v>388.0</v>
      </c>
      <c r="J365" s="1">
        <v>4244433.0</v>
      </c>
      <c r="K365" s="8">
        <v>20538.0</v>
      </c>
      <c r="L365" s="1">
        <v>3930.0</v>
      </c>
      <c r="M365" s="2">
        <v>78600.0</v>
      </c>
      <c r="N365" s="2">
        <v>78600.0</v>
      </c>
      <c r="O365" s="2">
        <f t="shared" si="2"/>
        <v>1572000</v>
      </c>
      <c r="P365" s="2">
        <f t="shared" si="3"/>
        <v>1572000</v>
      </c>
      <c r="Q365" s="1">
        <v>6.0</v>
      </c>
    </row>
    <row r="366">
      <c r="A366" s="3" t="s">
        <v>17</v>
      </c>
      <c r="B366" s="3">
        <v>8.601583E8</v>
      </c>
      <c r="C366" s="3" t="s">
        <v>1065</v>
      </c>
      <c r="D366" s="3" t="s">
        <v>38</v>
      </c>
      <c r="E366" s="3" t="str">
        <f t="shared" si="1"/>
        <v>PRIVADO</v>
      </c>
      <c r="F366" s="3" t="s">
        <v>29</v>
      </c>
      <c r="G366" s="3" t="s">
        <v>1066</v>
      </c>
      <c r="H366" s="3" t="s">
        <v>22</v>
      </c>
      <c r="I366" s="3">
        <v>385.0</v>
      </c>
      <c r="J366" s="3">
        <v>4214723.0</v>
      </c>
      <c r="K366" s="5">
        <v>30507.0</v>
      </c>
      <c r="L366" s="3">
        <v>3018.0</v>
      </c>
      <c r="M366" s="6">
        <v>60360.0</v>
      </c>
      <c r="N366" s="6">
        <v>60360.0</v>
      </c>
      <c r="O366" s="6">
        <f t="shared" si="2"/>
        <v>1207200</v>
      </c>
      <c r="P366" s="6">
        <f t="shared" si="3"/>
        <v>1207200</v>
      </c>
      <c r="Q366" s="3">
        <v>6.0</v>
      </c>
    </row>
    <row r="367">
      <c r="A367" s="1" t="s">
        <v>32</v>
      </c>
      <c r="B367" s="1">
        <v>9.000473E8</v>
      </c>
      <c r="C367" s="1" t="s">
        <v>1067</v>
      </c>
      <c r="D367" s="1" t="s">
        <v>19</v>
      </c>
      <c r="E367" s="1" t="str">
        <f t="shared" si="1"/>
        <v>ESTATAL</v>
      </c>
      <c r="F367" s="1" t="s">
        <v>20</v>
      </c>
      <c r="G367" s="1" t="s">
        <v>1068</v>
      </c>
      <c r="H367" s="1" t="s">
        <v>1069</v>
      </c>
      <c r="I367" s="9"/>
      <c r="J367" s="9"/>
      <c r="K367" s="8">
        <v>28867.0</v>
      </c>
      <c r="L367" s="1">
        <v>1677.0</v>
      </c>
      <c r="M367" s="2">
        <v>33540.0</v>
      </c>
      <c r="N367" s="2">
        <v>36894.0</v>
      </c>
      <c r="O367" s="2">
        <f t="shared" si="2"/>
        <v>737880</v>
      </c>
      <c r="P367" s="2">
        <f t="shared" si="3"/>
        <v>737880</v>
      </c>
      <c r="Q367" s="1">
        <v>7.0</v>
      </c>
    </row>
    <row r="368">
      <c r="A368" s="3" t="s">
        <v>17</v>
      </c>
      <c r="B368" s="3">
        <v>8.601108E8</v>
      </c>
      <c r="C368" s="3" t="s">
        <v>1070</v>
      </c>
      <c r="D368" s="3" t="s">
        <v>19</v>
      </c>
      <c r="E368" s="3" t="str">
        <f t="shared" si="1"/>
        <v>ESTATAL</v>
      </c>
      <c r="F368" s="3" t="s">
        <v>29</v>
      </c>
      <c r="G368" s="3" t="s">
        <v>1071</v>
      </c>
      <c r="H368" s="3" t="s">
        <v>202</v>
      </c>
      <c r="I368" s="3">
        <v>385.0</v>
      </c>
      <c r="J368" s="3">
        <v>4272246.0</v>
      </c>
      <c r="K368" s="5">
        <v>25952.0</v>
      </c>
      <c r="L368" s="3">
        <v>1611.0</v>
      </c>
      <c r="M368" s="6">
        <v>32220.0</v>
      </c>
      <c r="N368" s="6">
        <v>32220.0</v>
      </c>
      <c r="O368" s="6">
        <f t="shared" si="2"/>
        <v>644400</v>
      </c>
      <c r="P368" s="6">
        <f t="shared" si="3"/>
        <v>644400</v>
      </c>
      <c r="Q368" s="3">
        <v>7.0</v>
      </c>
    </row>
    <row r="369">
      <c r="A369" s="1" t="s">
        <v>49</v>
      </c>
      <c r="B369" s="1">
        <v>5.000476E8</v>
      </c>
      <c r="C369" s="1" t="s">
        <v>1072</v>
      </c>
      <c r="D369" s="1" t="s">
        <v>38</v>
      </c>
      <c r="E369" s="1" t="str">
        <f t="shared" si="1"/>
        <v>PRIVADO</v>
      </c>
      <c r="F369" s="1" t="s">
        <v>29</v>
      </c>
      <c r="G369" s="1" t="s">
        <v>1073</v>
      </c>
      <c r="H369" s="1" t="s">
        <v>963</v>
      </c>
      <c r="I369" s="9"/>
      <c r="J369" s="1" t="s">
        <v>1074</v>
      </c>
      <c r="K369" s="8">
        <v>20577.0</v>
      </c>
      <c r="L369" s="1">
        <v>2874.0</v>
      </c>
      <c r="M369" s="2">
        <v>57480.0</v>
      </c>
      <c r="N369" s="2">
        <v>57480.0</v>
      </c>
      <c r="O369" s="2">
        <f t="shared" si="2"/>
        <v>1149600</v>
      </c>
      <c r="P369" s="2">
        <f t="shared" si="3"/>
        <v>1149600</v>
      </c>
      <c r="Q369" s="1">
        <v>10.0</v>
      </c>
    </row>
    <row r="370">
      <c r="A370" s="3" t="s">
        <v>116</v>
      </c>
      <c r="B370" s="3">
        <v>5.401457E8</v>
      </c>
      <c r="C370" s="3" t="s">
        <v>1075</v>
      </c>
      <c r="D370" s="3" t="s">
        <v>19</v>
      </c>
      <c r="E370" s="3" t="str">
        <f t="shared" si="1"/>
        <v>ESTATAL</v>
      </c>
      <c r="F370" s="3" t="s">
        <v>20</v>
      </c>
      <c r="G370" s="3" t="s">
        <v>1076</v>
      </c>
      <c r="H370" s="3">
        <v>3351.0</v>
      </c>
      <c r="I370" s="3">
        <v>376.0</v>
      </c>
      <c r="J370" s="3">
        <v>1.54510769E8</v>
      </c>
      <c r="K370" s="5">
        <v>26975.0</v>
      </c>
      <c r="L370" s="3">
        <v>2699.0</v>
      </c>
      <c r="M370" s="6">
        <v>53980.0</v>
      </c>
      <c r="N370" s="6">
        <v>59378.0</v>
      </c>
      <c r="O370" s="6">
        <f t="shared" si="2"/>
        <v>1187560</v>
      </c>
      <c r="P370" s="6">
        <f t="shared" si="3"/>
        <v>1187560</v>
      </c>
      <c r="Q370" s="3">
        <v>5.0</v>
      </c>
    </row>
    <row r="371">
      <c r="A371" s="1" t="s">
        <v>17</v>
      </c>
      <c r="B371" s="1">
        <v>8.601623E8</v>
      </c>
      <c r="C371" s="1" t="s">
        <v>1077</v>
      </c>
      <c r="D371" s="1" t="s">
        <v>19</v>
      </c>
      <c r="E371" s="1" t="str">
        <f t="shared" si="1"/>
        <v>ESTATAL</v>
      </c>
      <c r="F371" s="1" t="s">
        <v>29</v>
      </c>
      <c r="G371" s="1" t="s">
        <v>1078</v>
      </c>
      <c r="H371" s="1" t="s">
        <v>202</v>
      </c>
      <c r="I371" s="9"/>
      <c r="J371" s="9"/>
      <c r="K371" s="8">
        <v>24003.0</v>
      </c>
      <c r="L371" s="1">
        <v>4371.0</v>
      </c>
      <c r="M371" s="2">
        <v>87420.0</v>
      </c>
      <c r="N371" s="2">
        <v>87420.0</v>
      </c>
      <c r="O371" s="2">
        <f t="shared" si="2"/>
        <v>1748400</v>
      </c>
      <c r="P371" s="2">
        <f t="shared" si="3"/>
        <v>1748400</v>
      </c>
      <c r="Q371" s="1">
        <v>7.0</v>
      </c>
    </row>
    <row r="372">
      <c r="A372" s="3" t="s">
        <v>36</v>
      </c>
      <c r="B372" s="3">
        <v>6.03376E7</v>
      </c>
      <c r="C372" s="3" t="s">
        <v>1079</v>
      </c>
      <c r="D372" s="3" t="s">
        <v>38</v>
      </c>
      <c r="E372" s="3" t="str">
        <f t="shared" si="1"/>
        <v>PRIVADO</v>
      </c>
      <c r="F372" s="3" t="s">
        <v>29</v>
      </c>
      <c r="G372" s="3" t="s">
        <v>1080</v>
      </c>
      <c r="H372" s="3">
        <v>6000.0</v>
      </c>
      <c r="I372" s="3">
        <v>2362.0</v>
      </c>
      <c r="J372" s="3" t="s">
        <v>1081</v>
      </c>
      <c r="K372" s="5">
        <v>31061.0</v>
      </c>
      <c r="L372" s="3">
        <v>2271.0</v>
      </c>
      <c r="M372" s="6">
        <v>45420.0</v>
      </c>
      <c r="N372" s="6">
        <v>45420.0</v>
      </c>
      <c r="O372" s="6">
        <f t="shared" si="2"/>
        <v>908400</v>
      </c>
      <c r="P372" s="6">
        <f t="shared" si="3"/>
        <v>908400</v>
      </c>
      <c r="Q372" s="3">
        <v>8.0</v>
      </c>
    </row>
    <row r="373">
      <c r="A373" s="1" t="s">
        <v>217</v>
      </c>
      <c r="B373" s="1">
        <v>4.600267E8</v>
      </c>
      <c r="C373" s="1" t="s">
        <v>1082</v>
      </c>
      <c r="D373" s="1" t="s">
        <v>19</v>
      </c>
      <c r="E373" s="1" t="str">
        <f t="shared" si="1"/>
        <v>ESTATAL</v>
      </c>
      <c r="F373" s="1" t="s">
        <v>20</v>
      </c>
      <c r="G373" s="1" t="s">
        <v>929</v>
      </c>
      <c r="H373" s="1" t="s">
        <v>1083</v>
      </c>
      <c r="I373" s="9"/>
      <c r="J373" s="9"/>
      <c r="K373" s="8">
        <v>34826.0</v>
      </c>
      <c r="L373" s="1">
        <v>3072.0</v>
      </c>
      <c r="M373" s="2">
        <v>61440.0</v>
      </c>
      <c r="N373" s="2">
        <v>67584.0</v>
      </c>
      <c r="O373" s="2">
        <f t="shared" si="2"/>
        <v>1351680</v>
      </c>
      <c r="P373" s="2">
        <f t="shared" si="3"/>
        <v>1351680</v>
      </c>
      <c r="Q373" s="1">
        <v>3.0</v>
      </c>
    </row>
    <row r="374">
      <c r="A374" s="3" t="s">
        <v>63</v>
      </c>
      <c r="B374" s="3">
        <v>7.400179E8</v>
      </c>
      <c r="C374" s="3" t="s">
        <v>1084</v>
      </c>
      <c r="D374" s="3" t="s">
        <v>19</v>
      </c>
      <c r="E374" s="3" t="str">
        <f t="shared" si="1"/>
        <v>ESTATAL</v>
      </c>
      <c r="F374" s="3" t="s">
        <v>20</v>
      </c>
      <c r="G374" s="3" t="s">
        <v>1085</v>
      </c>
      <c r="H374" s="3" t="s">
        <v>1086</v>
      </c>
      <c r="I374" s="4"/>
      <c r="J374" s="4"/>
      <c r="K374" s="5">
        <v>18517.0</v>
      </c>
      <c r="L374" s="3">
        <v>2306.0</v>
      </c>
      <c r="M374" s="6">
        <v>46120.0</v>
      </c>
      <c r="N374" s="6">
        <v>50732.0</v>
      </c>
      <c r="O374" s="6">
        <f t="shared" si="2"/>
        <v>1014640</v>
      </c>
      <c r="P374" s="6">
        <f t="shared" si="3"/>
        <v>1014640</v>
      </c>
      <c r="Q374" s="3">
        <v>6.0</v>
      </c>
    </row>
    <row r="375">
      <c r="A375" s="1" t="s">
        <v>179</v>
      </c>
      <c r="B375" s="1">
        <v>1.800287E8</v>
      </c>
      <c r="C375" s="1" t="s">
        <v>1087</v>
      </c>
      <c r="D375" s="1" t="s">
        <v>19</v>
      </c>
      <c r="E375" s="1" t="str">
        <f t="shared" si="1"/>
        <v>ESTATAL</v>
      </c>
      <c r="F375" s="1" t="s">
        <v>29</v>
      </c>
      <c r="G375" s="1" t="s">
        <v>1088</v>
      </c>
      <c r="H375" s="1" t="s">
        <v>640</v>
      </c>
      <c r="I375" s="1">
        <v>1.0</v>
      </c>
      <c r="J375" s="1">
        <v>1.0</v>
      </c>
      <c r="K375" s="8">
        <v>22764.0</v>
      </c>
      <c r="L375" s="1">
        <v>4886.0</v>
      </c>
      <c r="M375" s="2">
        <v>97720.0</v>
      </c>
      <c r="N375" s="2">
        <v>97720.0</v>
      </c>
      <c r="O375" s="2">
        <f t="shared" si="2"/>
        <v>1954400</v>
      </c>
      <c r="P375" s="2">
        <f t="shared" si="3"/>
        <v>1954400</v>
      </c>
      <c r="Q375" s="1">
        <v>7.0</v>
      </c>
    </row>
    <row r="376">
      <c r="A376" s="3" t="s">
        <v>76</v>
      </c>
      <c r="B376" s="3">
        <v>7.00103601E8</v>
      </c>
      <c r="C376" s="3" t="s">
        <v>1089</v>
      </c>
      <c r="D376" s="3" t="s">
        <v>19</v>
      </c>
      <c r="E376" s="3" t="str">
        <f t="shared" si="1"/>
        <v>ESTATAL</v>
      </c>
      <c r="F376" s="3" t="s">
        <v>20</v>
      </c>
      <c r="G376" s="3" t="s">
        <v>1090</v>
      </c>
      <c r="H376" s="4"/>
      <c r="I376" s="4"/>
      <c r="J376" s="4"/>
      <c r="K376" s="10">
        <v>21905.0</v>
      </c>
      <c r="L376" s="3">
        <v>3459.0</v>
      </c>
      <c r="M376" s="6">
        <v>69180.0</v>
      </c>
      <c r="N376" s="6">
        <v>76098.0</v>
      </c>
      <c r="O376" s="6">
        <f t="shared" si="2"/>
        <v>1521960</v>
      </c>
      <c r="P376" s="6">
        <f t="shared" si="3"/>
        <v>1521960</v>
      </c>
      <c r="Q376" s="3">
        <v>7.0</v>
      </c>
    </row>
    <row r="377">
      <c r="A377" s="1" t="s">
        <v>36</v>
      </c>
      <c r="B377" s="1">
        <v>6.00367E7</v>
      </c>
      <c r="C377" s="1" t="s">
        <v>1091</v>
      </c>
      <c r="D377" s="1" t="s">
        <v>19</v>
      </c>
      <c r="E377" s="1" t="str">
        <f t="shared" si="1"/>
        <v>ESTATAL</v>
      </c>
      <c r="F377" s="1" t="s">
        <v>29</v>
      </c>
      <c r="G377" s="1" t="s">
        <v>1092</v>
      </c>
      <c r="H377" s="1">
        <v>8148.0</v>
      </c>
      <c r="I377" s="1">
        <v>2928.0</v>
      </c>
      <c r="J377" s="1" t="s">
        <v>1093</v>
      </c>
      <c r="K377" s="8">
        <v>19394.0</v>
      </c>
      <c r="L377" s="1">
        <v>4139.0</v>
      </c>
      <c r="M377" s="2">
        <v>82780.0</v>
      </c>
      <c r="N377" s="2">
        <v>82780.0</v>
      </c>
      <c r="O377" s="2">
        <f t="shared" si="2"/>
        <v>1655600</v>
      </c>
      <c r="P377" s="2">
        <f t="shared" si="3"/>
        <v>1655600</v>
      </c>
      <c r="Q377" s="1">
        <v>6.0</v>
      </c>
    </row>
    <row r="378">
      <c r="A378" s="3" t="s">
        <v>116</v>
      </c>
      <c r="B378" s="3">
        <v>5.401423E8</v>
      </c>
      <c r="C378" s="3" t="s">
        <v>1094</v>
      </c>
      <c r="D378" s="3" t="s">
        <v>19</v>
      </c>
      <c r="E378" s="3" t="str">
        <f t="shared" si="1"/>
        <v>ESTATAL</v>
      </c>
      <c r="F378" s="3" t="s">
        <v>29</v>
      </c>
      <c r="G378" s="3" t="s">
        <v>1095</v>
      </c>
      <c r="H378" s="3" t="s">
        <v>761</v>
      </c>
      <c r="I378" s="3">
        <v>376.0</v>
      </c>
      <c r="J378" s="3" t="s">
        <v>1096</v>
      </c>
      <c r="K378" s="5">
        <v>23961.0</v>
      </c>
      <c r="L378" s="3">
        <v>2069.0</v>
      </c>
      <c r="M378" s="6">
        <v>41380.0</v>
      </c>
      <c r="N378" s="6">
        <v>41380.0</v>
      </c>
      <c r="O378" s="6">
        <f t="shared" si="2"/>
        <v>827600</v>
      </c>
      <c r="P378" s="6">
        <f t="shared" si="3"/>
        <v>827600</v>
      </c>
      <c r="Q378" s="3">
        <v>3.0</v>
      </c>
    </row>
    <row r="379">
      <c r="A379" s="1" t="s">
        <v>23</v>
      </c>
      <c r="B379" s="1">
        <v>6.200129E8</v>
      </c>
      <c r="C379" s="1" t="s">
        <v>1097</v>
      </c>
      <c r="D379" s="1" t="s">
        <v>19</v>
      </c>
      <c r="E379" s="1" t="str">
        <f t="shared" si="1"/>
        <v>ESTATAL</v>
      </c>
      <c r="F379" s="1" t="s">
        <v>29</v>
      </c>
      <c r="G379" s="1" t="s">
        <v>1098</v>
      </c>
      <c r="H379" s="1" t="s">
        <v>1099</v>
      </c>
      <c r="I379" s="1">
        <v>294.0</v>
      </c>
      <c r="J379" s="1">
        <v>4493274.0</v>
      </c>
      <c r="K379" s="8">
        <v>18811.0</v>
      </c>
      <c r="L379" s="1">
        <v>3346.0</v>
      </c>
      <c r="M379" s="2">
        <v>66920.0</v>
      </c>
      <c r="N379" s="2">
        <v>66920.0</v>
      </c>
      <c r="O379" s="2">
        <f t="shared" si="2"/>
        <v>1338400</v>
      </c>
      <c r="P379" s="2">
        <f t="shared" si="3"/>
        <v>1338400</v>
      </c>
      <c r="Q379" s="1">
        <v>9.0</v>
      </c>
    </row>
    <row r="380">
      <c r="A380" s="3" t="s">
        <v>68</v>
      </c>
      <c r="B380" s="3">
        <v>3.400568E8</v>
      </c>
      <c r="C380" s="3" t="s">
        <v>1100</v>
      </c>
      <c r="D380" s="3" t="s">
        <v>19</v>
      </c>
      <c r="E380" s="3" t="str">
        <f t="shared" si="1"/>
        <v>ESTATAL</v>
      </c>
      <c r="F380" s="3" t="s">
        <v>20</v>
      </c>
      <c r="G380" s="3" t="s">
        <v>1101</v>
      </c>
      <c r="H380" s="3" t="s">
        <v>71</v>
      </c>
      <c r="I380" s="4"/>
      <c r="J380" s="4"/>
      <c r="K380" s="5">
        <v>21289.0</v>
      </c>
      <c r="L380" s="3">
        <v>2013.0</v>
      </c>
      <c r="M380" s="6">
        <v>40260.0</v>
      </c>
      <c r="N380" s="6">
        <v>44286.0</v>
      </c>
      <c r="O380" s="6">
        <f t="shared" si="2"/>
        <v>885720</v>
      </c>
      <c r="P380" s="6">
        <f t="shared" si="3"/>
        <v>885720</v>
      </c>
      <c r="Q380" s="3">
        <v>4.0</v>
      </c>
    </row>
    <row r="381">
      <c r="A381" s="1" t="s">
        <v>36</v>
      </c>
      <c r="B381" s="1">
        <v>6.01264E7</v>
      </c>
      <c r="C381" s="1" t="s">
        <v>1102</v>
      </c>
      <c r="D381" s="1" t="s">
        <v>19</v>
      </c>
      <c r="E381" s="1" t="str">
        <f t="shared" si="1"/>
        <v>ESTATAL</v>
      </c>
      <c r="F381" s="1" t="s">
        <v>20</v>
      </c>
      <c r="G381" s="1" t="s">
        <v>1103</v>
      </c>
      <c r="H381" s="1">
        <v>6667.0</v>
      </c>
      <c r="I381" s="1">
        <v>2345.0</v>
      </c>
      <c r="J381" s="1">
        <v>513522.0</v>
      </c>
      <c r="K381" s="8">
        <v>33645.0</v>
      </c>
      <c r="L381" s="1">
        <v>2104.0</v>
      </c>
      <c r="M381" s="2">
        <v>42080.0</v>
      </c>
      <c r="N381" s="2">
        <v>46288.0</v>
      </c>
      <c r="O381" s="2">
        <f t="shared" si="2"/>
        <v>925760</v>
      </c>
      <c r="P381" s="2">
        <f t="shared" si="3"/>
        <v>925760</v>
      </c>
      <c r="Q381" s="1">
        <v>3.0</v>
      </c>
    </row>
    <row r="382">
      <c r="A382" s="3" t="s">
        <v>63</v>
      </c>
      <c r="B382" s="3">
        <v>7.400626E8</v>
      </c>
      <c r="C382" s="3" t="s">
        <v>1104</v>
      </c>
      <c r="D382" s="3" t="s">
        <v>38</v>
      </c>
      <c r="E382" s="3" t="str">
        <f t="shared" si="1"/>
        <v>PRIVADO</v>
      </c>
      <c r="F382" s="3" t="s">
        <v>29</v>
      </c>
      <c r="G382" s="3" t="s">
        <v>1105</v>
      </c>
      <c r="H382" s="3" t="s">
        <v>930</v>
      </c>
      <c r="I382" s="4"/>
      <c r="J382" s="3">
        <v>476908.0</v>
      </c>
      <c r="K382" s="10">
        <v>29543.0</v>
      </c>
      <c r="L382" s="3">
        <v>3707.0</v>
      </c>
      <c r="M382" s="6">
        <v>74140.0</v>
      </c>
      <c r="N382" s="6">
        <v>74140.0</v>
      </c>
      <c r="O382" s="6">
        <f t="shared" si="2"/>
        <v>1482800</v>
      </c>
      <c r="P382" s="6">
        <f t="shared" si="3"/>
        <v>1482800</v>
      </c>
      <c r="Q382" s="3">
        <v>10.0</v>
      </c>
    </row>
    <row r="383">
      <c r="A383" s="1" t="s">
        <v>17</v>
      </c>
      <c r="B383" s="1">
        <v>8.601676E8</v>
      </c>
      <c r="C383" s="1" t="s">
        <v>1106</v>
      </c>
      <c r="D383" s="1" t="s">
        <v>19</v>
      </c>
      <c r="E383" s="1" t="str">
        <f t="shared" si="1"/>
        <v>ESTATAL</v>
      </c>
      <c r="F383" s="1" t="s">
        <v>29</v>
      </c>
      <c r="G383" s="1" t="s">
        <v>1107</v>
      </c>
      <c r="H383" s="1" t="s">
        <v>1108</v>
      </c>
      <c r="I383" s="9"/>
      <c r="J383" s="9"/>
      <c r="K383" s="8">
        <v>19900.0</v>
      </c>
      <c r="L383" s="1">
        <v>3632.0</v>
      </c>
      <c r="M383" s="2">
        <v>72640.0</v>
      </c>
      <c r="N383" s="2">
        <v>72640.0</v>
      </c>
      <c r="O383" s="2">
        <f t="shared" si="2"/>
        <v>1452800</v>
      </c>
      <c r="P383" s="2">
        <f t="shared" si="3"/>
        <v>1452800</v>
      </c>
      <c r="Q383" s="1">
        <v>4.0</v>
      </c>
    </row>
    <row r="384">
      <c r="A384" s="3" t="s">
        <v>49</v>
      </c>
      <c r="B384" s="3">
        <v>5.00254E8</v>
      </c>
      <c r="C384" s="3" t="s">
        <v>1109</v>
      </c>
      <c r="D384" s="3" t="s">
        <v>532</v>
      </c>
      <c r="E384" s="3" t="str">
        <f t="shared" si="1"/>
        <v>SOCIAL/COOPERATIVA</v>
      </c>
      <c r="F384" s="3" t="s">
        <v>20</v>
      </c>
      <c r="G384" s="3" t="s">
        <v>1110</v>
      </c>
      <c r="H384" s="4"/>
      <c r="I384" s="3">
        <v>2622.0</v>
      </c>
      <c r="J384" s="3">
        <v>405789.0</v>
      </c>
      <c r="K384" s="5">
        <v>18403.0</v>
      </c>
      <c r="L384" s="3">
        <v>2081.0</v>
      </c>
      <c r="M384" s="6">
        <v>41620.0</v>
      </c>
      <c r="N384" s="6">
        <v>45782.0</v>
      </c>
      <c r="O384" s="6">
        <f t="shared" si="2"/>
        <v>915640</v>
      </c>
      <c r="P384" s="6">
        <f t="shared" si="3"/>
        <v>915640</v>
      </c>
      <c r="Q384" s="3">
        <v>9.0</v>
      </c>
    </row>
    <row r="385">
      <c r="A385" s="1" t="s">
        <v>27</v>
      </c>
      <c r="B385" s="1">
        <v>8.20318E8</v>
      </c>
      <c r="C385" s="1" t="s">
        <v>1111</v>
      </c>
      <c r="D385" s="1" t="s">
        <v>38</v>
      </c>
      <c r="E385" s="1" t="str">
        <f t="shared" si="1"/>
        <v>PRIVADO</v>
      </c>
      <c r="F385" s="1" t="s">
        <v>29</v>
      </c>
      <c r="G385" s="1" t="s">
        <v>1112</v>
      </c>
      <c r="H385" s="1" t="s">
        <v>111</v>
      </c>
      <c r="I385" s="1">
        <v>341.0</v>
      </c>
      <c r="J385" s="1" t="s">
        <v>1113</v>
      </c>
      <c r="K385" s="8">
        <v>27943.0</v>
      </c>
      <c r="L385" s="1">
        <v>1756.0</v>
      </c>
      <c r="M385" s="2">
        <v>35120.0</v>
      </c>
      <c r="N385" s="2">
        <v>35120.0</v>
      </c>
      <c r="O385" s="2">
        <f t="shared" si="2"/>
        <v>702400</v>
      </c>
      <c r="P385" s="2">
        <f t="shared" si="3"/>
        <v>702400</v>
      </c>
      <c r="Q385" s="1">
        <v>8.0</v>
      </c>
    </row>
    <row r="386">
      <c r="A386" s="3" t="s">
        <v>155</v>
      </c>
      <c r="B386" s="3">
        <v>3.80004202E8</v>
      </c>
      <c r="C386" s="3" t="s">
        <v>1114</v>
      </c>
      <c r="D386" s="3" t="s">
        <v>38</v>
      </c>
      <c r="E386" s="3" t="str">
        <f t="shared" si="1"/>
        <v>PRIVADO</v>
      </c>
      <c r="F386" s="3" t="s">
        <v>29</v>
      </c>
      <c r="G386" s="3" t="s">
        <v>1115</v>
      </c>
      <c r="H386" s="3">
        <v>4512.0</v>
      </c>
      <c r="I386" s="3">
        <v>3886.0</v>
      </c>
      <c r="J386" s="3">
        <v>424494.0</v>
      </c>
      <c r="K386" s="10">
        <v>31412.0</v>
      </c>
      <c r="L386" s="3">
        <v>3167.0</v>
      </c>
      <c r="M386" s="6">
        <v>63340.0</v>
      </c>
      <c r="N386" s="6">
        <v>63340.0</v>
      </c>
      <c r="O386" s="6">
        <f t="shared" si="2"/>
        <v>1266800</v>
      </c>
      <c r="P386" s="6">
        <f t="shared" si="3"/>
        <v>1266800</v>
      </c>
      <c r="Q386" s="3">
        <v>4.0</v>
      </c>
    </row>
    <row r="387">
      <c r="A387" s="1" t="s">
        <v>27</v>
      </c>
      <c r="B387" s="1">
        <v>8.20190405E8</v>
      </c>
      <c r="C387" s="1" t="s">
        <v>1116</v>
      </c>
      <c r="D387" s="1" t="s">
        <v>19</v>
      </c>
      <c r="E387" s="1" t="str">
        <f t="shared" si="1"/>
        <v>ESTATAL</v>
      </c>
      <c r="F387" s="1" t="s">
        <v>29</v>
      </c>
      <c r="G387" s="1" t="s">
        <v>1117</v>
      </c>
      <c r="H387" s="1" t="s">
        <v>541</v>
      </c>
      <c r="I387" s="1">
        <v>341.0</v>
      </c>
      <c r="J387" s="1">
        <v>4710797.0</v>
      </c>
      <c r="K387" s="8">
        <v>34538.0</v>
      </c>
      <c r="L387" s="1">
        <v>4013.0</v>
      </c>
      <c r="M387" s="2">
        <v>80260.0</v>
      </c>
      <c r="N387" s="2">
        <v>80260.0</v>
      </c>
      <c r="O387" s="2">
        <f t="shared" si="2"/>
        <v>1605200</v>
      </c>
      <c r="P387" s="2">
        <f t="shared" si="3"/>
        <v>1605200</v>
      </c>
      <c r="Q387" s="1">
        <v>7.0</v>
      </c>
    </row>
    <row r="388">
      <c r="A388" s="3" t="s">
        <v>355</v>
      </c>
      <c r="B388" s="3">
        <v>7.800119E8</v>
      </c>
      <c r="C388" s="3" t="s">
        <v>1118</v>
      </c>
      <c r="D388" s="3" t="s">
        <v>19</v>
      </c>
      <c r="E388" s="3" t="str">
        <f t="shared" si="1"/>
        <v>ESTATAL</v>
      </c>
      <c r="F388" s="3" t="s">
        <v>29</v>
      </c>
      <c r="G388" s="3" t="s">
        <v>1119</v>
      </c>
      <c r="H388" s="3" t="s">
        <v>1120</v>
      </c>
      <c r="I388" s="3">
        <v>2902.0</v>
      </c>
      <c r="J388" s="3">
        <v>491438.0</v>
      </c>
      <c r="K388" s="5">
        <v>33415.0</v>
      </c>
      <c r="L388" s="3">
        <v>4797.0</v>
      </c>
      <c r="M388" s="6">
        <v>95940.0</v>
      </c>
      <c r="N388" s="6">
        <v>95940.0</v>
      </c>
      <c r="O388" s="6">
        <f t="shared" si="2"/>
        <v>1918800</v>
      </c>
      <c r="P388" s="6">
        <f t="shared" si="3"/>
        <v>1918800</v>
      </c>
      <c r="Q388" s="3">
        <v>6.0</v>
      </c>
    </row>
    <row r="389">
      <c r="A389" s="1" t="s">
        <v>32</v>
      </c>
      <c r="B389" s="1">
        <v>9.001979E8</v>
      </c>
      <c r="C389" s="1" t="s">
        <v>1121</v>
      </c>
      <c r="D389" s="1" t="s">
        <v>38</v>
      </c>
      <c r="E389" s="1" t="str">
        <f t="shared" si="1"/>
        <v>PRIVADO</v>
      </c>
      <c r="F389" s="1" t="s">
        <v>29</v>
      </c>
      <c r="G389" s="1" t="s">
        <v>1122</v>
      </c>
      <c r="H389" s="1" t="s">
        <v>193</v>
      </c>
      <c r="I389" s="1">
        <v>0.0</v>
      </c>
      <c r="J389" s="1">
        <v>4205711.0</v>
      </c>
      <c r="K389" s="8">
        <v>29784.0</v>
      </c>
      <c r="L389" s="1">
        <v>2358.0</v>
      </c>
      <c r="M389" s="2">
        <v>47160.0</v>
      </c>
      <c r="N389" s="2">
        <v>47160.0</v>
      </c>
      <c r="O389" s="2">
        <f t="shared" si="2"/>
        <v>943200</v>
      </c>
      <c r="P389" s="2">
        <f t="shared" si="3"/>
        <v>943200</v>
      </c>
      <c r="Q389" s="1">
        <v>4.0</v>
      </c>
    </row>
    <row r="390">
      <c r="A390" s="3" t="s">
        <v>36</v>
      </c>
      <c r="B390" s="3">
        <v>6.04462E7</v>
      </c>
      <c r="C390" s="3" t="s">
        <v>1123</v>
      </c>
      <c r="D390" s="3" t="s">
        <v>38</v>
      </c>
      <c r="E390" s="3" t="str">
        <f t="shared" si="1"/>
        <v>PRIVADO</v>
      </c>
      <c r="F390" s="3" t="s">
        <v>29</v>
      </c>
      <c r="G390" s="3" t="s">
        <v>1124</v>
      </c>
      <c r="H390" s="3">
        <v>1834.0</v>
      </c>
      <c r="I390" s="3">
        <v>11.0</v>
      </c>
      <c r="J390" s="3" t="s">
        <v>1125</v>
      </c>
      <c r="K390" s="5">
        <v>34875.0</v>
      </c>
      <c r="L390" s="3">
        <v>4408.0</v>
      </c>
      <c r="M390" s="6">
        <v>88160.0</v>
      </c>
      <c r="N390" s="6">
        <v>88160.0</v>
      </c>
      <c r="O390" s="6">
        <f t="shared" si="2"/>
        <v>1763200</v>
      </c>
      <c r="P390" s="6">
        <f t="shared" si="3"/>
        <v>1763200</v>
      </c>
      <c r="Q390" s="3">
        <v>8.0</v>
      </c>
    </row>
    <row r="391">
      <c r="A391" s="1" t="s">
        <v>41</v>
      </c>
      <c r="B391" s="1">
        <v>3.000879E8</v>
      </c>
      <c r="C391" s="1" t="s">
        <v>1126</v>
      </c>
      <c r="D391" s="1" t="s">
        <v>19</v>
      </c>
      <c r="E391" s="1" t="str">
        <f t="shared" si="1"/>
        <v>ESTATAL</v>
      </c>
      <c r="F391" s="1" t="s">
        <v>20</v>
      </c>
      <c r="G391" s="1" t="s">
        <v>1127</v>
      </c>
      <c r="H391" s="1" t="s">
        <v>1128</v>
      </c>
      <c r="I391" s="1">
        <v>3435.0</v>
      </c>
      <c r="J391" s="1">
        <v>491061.0</v>
      </c>
      <c r="K391" s="8">
        <v>28948.0</v>
      </c>
      <c r="L391" s="1">
        <v>1557.0</v>
      </c>
      <c r="M391" s="2">
        <v>31140.0</v>
      </c>
      <c r="N391" s="2">
        <v>34254.0</v>
      </c>
      <c r="O391" s="2">
        <f t="shared" si="2"/>
        <v>685080</v>
      </c>
      <c r="P391" s="2">
        <f t="shared" si="3"/>
        <v>685080</v>
      </c>
      <c r="Q391" s="1">
        <v>10.0</v>
      </c>
    </row>
    <row r="392">
      <c r="A392" s="3" t="s">
        <v>27</v>
      </c>
      <c r="B392" s="3">
        <v>8.20181201E8</v>
      </c>
      <c r="C392" s="3" t="s">
        <v>1129</v>
      </c>
      <c r="D392" s="3" t="s">
        <v>19</v>
      </c>
      <c r="E392" s="3" t="str">
        <f t="shared" si="1"/>
        <v>ESTATAL</v>
      </c>
      <c r="F392" s="3" t="s">
        <v>29</v>
      </c>
      <c r="G392" s="3" t="s">
        <v>1130</v>
      </c>
      <c r="H392" s="3" t="s">
        <v>1131</v>
      </c>
      <c r="I392" s="3">
        <v>3471.0</v>
      </c>
      <c r="J392" s="3">
        <v>462744.0</v>
      </c>
      <c r="K392" s="5">
        <v>21815.0</v>
      </c>
      <c r="L392" s="3">
        <v>2633.0</v>
      </c>
      <c r="M392" s="6">
        <v>52660.0</v>
      </c>
      <c r="N392" s="6">
        <v>52660.0</v>
      </c>
      <c r="O392" s="6">
        <f t="shared" si="2"/>
        <v>1053200</v>
      </c>
      <c r="P392" s="6">
        <f t="shared" si="3"/>
        <v>1053200</v>
      </c>
      <c r="Q392" s="3">
        <v>8.0</v>
      </c>
    </row>
    <row r="393">
      <c r="A393" s="1" t="s">
        <v>112</v>
      </c>
      <c r="B393" s="1">
        <v>1.400213E8</v>
      </c>
      <c r="C393" s="1" t="s">
        <v>1132</v>
      </c>
      <c r="D393" s="1" t="s">
        <v>19</v>
      </c>
      <c r="E393" s="1" t="str">
        <f t="shared" si="1"/>
        <v>ESTATAL</v>
      </c>
      <c r="F393" s="1" t="s">
        <v>29</v>
      </c>
      <c r="G393" s="1" t="s">
        <v>1133</v>
      </c>
      <c r="H393" s="1" t="s">
        <v>1134</v>
      </c>
      <c r="I393" s="1">
        <v>351.0</v>
      </c>
      <c r="J393" s="1">
        <v>4333446.0</v>
      </c>
      <c r="K393" s="7">
        <v>22217.0</v>
      </c>
      <c r="L393" s="1">
        <v>2703.0</v>
      </c>
      <c r="M393" s="2">
        <v>54060.0</v>
      </c>
      <c r="N393" s="2">
        <v>54060.0</v>
      </c>
      <c r="O393" s="2">
        <f t="shared" si="2"/>
        <v>1081200</v>
      </c>
      <c r="P393" s="2">
        <f t="shared" si="3"/>
        <v>1081200</v>
      </c>
      <c r="Q393" s="1">
        <v>3.0</v>
      </c>
    </row>
    <row r="394">
      <c r="A394" s="3" t="s">
        <v>76</v>
      </c>
      <c r="B394" s="3">
        <v>7.000466E8</v>
      </c>
      <c r="C394" s="3" t="s">
        <v>1135</v>
      </c>
      <c r="D394" s="3" t="s">
        <v>19</v>
      </c>
      <c r="E394" s="3" t="str">
        <f t="shared" si="1"/>
        <v>ESTATAL</v>
      </c>
      <c r="F394" s="3" t="s">
        <v>20</v>
      </c>
      <c r="G394" s="3" t="s">
        <v>1136</v>
      </c>
      <c r="H394" s="3" t="s">
        <v>1137</v>
      </c>
      <c r="I394" s="3">
        <v>264.0</v>
      </c>
      <c r="J394" s="3">
        <v>4307614.0</v>
      </c>
      <c r="K394" s="5">
        <v>20397.0</v>
      </c>
      <c r="L394" s="3">
        <v>4895.0</v>
      </c>
      <c r="M394" s="6">
        <v>97900.0</v>
      </c>
      <c r="N394" s="6">
        <v>107690.0</v>
      </c>
      <c r="O394" s="6">
        <f t="shared" si="2"/>
        <v>2153800</v>
      </c>
      <c r="P394" s="6">
        <f t="shared" si="3"/>
        <v>2153800</v>
      </c>
      <c r="Q394" s="3">
        <v>3.0</v>
      </c>
    </row>
    <row r="395">
      <c r="A395" s="1" t="s">
        <v>41</v>
      </c>
      <c r="B395" s="1">
        <v>3.001256E8</v>
      </c>
      <c r="C395" s="1" t="s">
        <v>1138</v>
      </c>
      <c r="D395" s="1" t="s">
        <v>19</v>
      </c>
      <c r="E395" s="1" t="str">
        <f t="shared" si="1"/>
        <v>ESTATAL</v>
      </c>
      <c r="F395" s="1" t="s">
        <v>29</v>
      </c>
      <c r="G395" s="13">
        <v>77623.0</v>
      </c>
      <c r="H395" s="1" t="s">
        <v>1139</v>
      </c>
      <c r="I395" s="9"/>
      <c r="J395" s="1" t="s">
        <v>1140</v>
      </c>
      <c r="K395" s="8">
        <v>25368.0</v>
      </c>
      <c r="L395" s="1">
        <v>3666.0</v>
      </c>
      <c r="M395" s="2">
        <v>73320.0</v>
      </c>
      <c r="N395" s="2">
        <v>73320.0</v>
      </c>
      <c r="O395" s="2">
        <f t="shared" si="2"/>
        <v>1466400</v>
      </c>
      <c r="P395" s="2">
        <f t="shared" si="3"/>
        <v>1466400</v>
      </c>
      <c r="Q395" s="1">
        <v>8.0</v>
      </c>
    </row>
    <row r="396">
      <c r="A396" s="3" t="s">
        <v>27</v>
      </c>
      <c r="B396" s="3">
        <v>8.20393203E8</v>
      </c>
      <c r="C396" s="3" t="s">
        <v>1141</v>
      </c>
      <c r="D396" s="3" t="s">
        <v>19</v>
      </c>
      <c r="E396" s="3" t="str">
        <f t="shared" si="1"/>
        <v>ESTATAL</v>
      </c>
      <c r="F396" s="3" t="s">
        <v>29</v>
      </c>
      <c r="G396" s="3" t="s">
        <v>1142</v>
      </c>
      <c r="H396" s="3" t="s">
        <v>998</v>
      </c>
      <c r="I396" s="3">
        <v>341.0</v>
      </c>
      <c r="J396" s="3">
        <v>4924111.0</v>
      </c>
      <c r="K396" s="5">
        <v>32745.0</v>
      </c>
      <c r="L396" s="3">
        <v>4142.0</v>
      </c>
      <c r="M396" s="6">
        <v>82840.0</v>
      </c>
      <c r="N396" s="6">
        <v>82840.0</v>
      </c>
      <c r="O396" s="6">
        <f t="shared" si="2"/>
        <v>1656800</v>
      </c>
      <c r="P396" s="6">
        <f t="shared" si="3"/>
        <v>1656800</v>
      </c>
      <c r="Q396" s="3">
        <v>9.0</v>
      </c>
    </row>
    <row r="397">
      <c r="A397" s="1" t="s">
        <v>120</v>
      </c>
      <c r="B397" s="1">
        <v>1.000051E8</v>
      </c>
      <c r="C397" s="1" t="s">
        <v>1143</v>
      </c>
      <c r="D397" s="1" t="s">
        <v>38</v>
      </c>
      <c r="E397" s="1" t="str">
        <f t="shared" si="1"/>
        <v>PRIVADO</v>
      </c>
      <c r="F397" s="1" t="s">
        <v>29</v>
      </c>
      <c r="G397" s="1" t="s">
        <v>1144</v>
      </c>
      <c r="H397" s="1" t="s">
        <v>343</v>
      </c>
      <c r="I397" s="1">
        <v>383.0</v>
      </c>
      <c r="J397" s="1">
        <v>4423727.0</v>
      </c>
      <c r="K397" s="7">
        <v>31703.0</v>
      </c>
      <c r="L397" s="1">
        <v>1614.0</v>
      </c>
      <c r="M397" s="2">
        <v>32280.0</v>
      </c>
      <c r="N397" s="2">
        <v>32280.0</v>
      </c>
      <c r="O397" s="2">
        <f t="shared" si="2"/>
        <v>645600</v>
      </c>
      <c r="P397" s="2">
        <f t="shared" si="3"/>
        <v>645600</v>
      </c>
      <c r="Q397" s="1">
        <v>4.0</v>
      </c>
    </row>
    <row r="398">
      <c r="A398" s="3" t="s">
        <v>36</v>
      </c>
      <c r="B398" s="3">
        <v>6.02878E7</v>
      </c>
      <c r="C398" s="3" t="s">
        <v>1145</v>
      </c>
      <c r="D398" s="3" t="s">
        <v>19</v>
      </c>
      <c r="E398" s="3" t="str">
        <f t="shared" si="1"/>
        <v>ESTATAL</v>
      </c>
      <c r="F398" s="3" t="s">
        <v>29</v>
      </c>
      <c r="G398" s="3" t="s">
        <v>1146</v>
      </c>
      <c r="H398" s="3">
        <v>1903.0</v>
      </c>
      <c r="I398" s="3">
        <v>221.0</v>
      </c>
      <c r="J398" s="3" t="s">
        <v>1147</v>
      </c>
      <c r="K398" s="5">
        <v>34444.0</v>
      </c>
      <c r="L398" s="3">
        <v>2457.0</v>
      </c>
      <c r="M398" s="6">
        <v>49140.0</v>
      </c>
      <c r="N398" s="6">
        <v>49140.0</v>
      </c>
      <c r="O398" s="6">
        <f t="shared" si="2"/>
        <v>982800</v>
      </c>
      <c r="P398" s="6">
        <f t="shared" si="3"/>
        <v>982800</v>
      </c>
      <c r="Q398" s="3">
        <v>4.0</v>
      </c>
    </row>
    <row r="399">
      <c r="A399" s="1" t="s">
        <v>217</v>
      </c>
      <c r="B399" s="1">
        <v>4.600469E8</v>
      </c>
      <c r="C399" s="1" t="s">
        <v>1148</v>
      </c>
      <c r="D399" s="1" t="s">
        <v>19</v>
      </c>
      <c r="E399" s="1" t="str">
        <f t="shared" si="1"/>
        <v>ESTATAL</v>
      </c>
      <c r="F399" s="1" t="s">
        <v>20</v>
      </c>
      <c r="G399" s="1" t="s">
        <v>1149</v>
      </c>
      <c r="H399" s="1" t="s">
        <v>1150</v>
      </c>
      <c r="I399" s="9"/>
      <c r="J399" s="1" t="s">
        <v>1151</v>
      </c>
      <c r="K399" s="8">
        <v>24702.0</v>
      </c>
      <c r="L399" s="1">
        <v>3447.0</v>
      </c>
      <c r="M399" s="2">
        <v>68940.0</v>
      </c>
      <c r="N399" s="2">
        <v>75834.0</v>
      </c>
      <c r="O399" s="2">
        <f t="shared" si="2"/>
        <v>1516680</v>
      </c>
      <c r="P399" s="2">
        <f t="shared" si="3"/>
        <v>1516680</v>
      </c>
      <c r="Q399" s="1">
        <v>6.0</v>
      </c>
    </row>
    <row r="400">
      <c r="A400" s="3" t="s">
        <v>120</v>
      </c>
      <c r="B400" s="3">
        <v>1.00068907E8</v>
      </c>
      <c r="C400" s="3" t="s">
        <v>1152</v>
      </c>
      <c r="D400" s="3" t="s">
        <v>19</v>
      </c>
      <c r="E400" s="3" t="str">
        <f t="shared" si="1"/>
        <v>ESTATAL</v>
      </c>
      <c r="F400" s="3" t="s">
        <v>20</v>
      </c>
      <c r="G400" s="3" t="s">
        <v>1153</v>
      </c>
      <c r="H400" s="3" t="s">
        <v>1154</v>
      </c>
      <c r="I400" s="3">
        <v>0.0</v>
      </c>
      <c r="J400" s="3">
        <v>0.0</v>
      </c>
      <c r="K400" s="10">
        <v>21508.0</v>
      </c>
      <c r="L400" s="3">
        <v>4747.0</v>
      </c>
      <c r="M400" s="6">
        <v>94940.0</v>
      </c>
      <c r="N400" s="6">
        <v>104434.0</v>
      </c>
      <c r="O400" s="6">
        <f t="shared" si="2"/>
        <v>2088680</v>
      </c>
      <c r="P400" s="6">
        <f t="shared" si="3"/>
        <v>2088680</v>
      </c>
      <c r="Q400" s="3">
        <v>8.0</v>
      </c>
    </row>
    <row r="401">
      <c r="A401" s="1" t="s">
        <v>99</v>
      </c>
      <c r="B401" s="1">
        <v>2.00478E7</v>
      </c>
      <c r="C401" s="1" t="s">
        <v>1155</v>
      </c>
      <c r="D401" s="1" t="s">
        <v>19</v>
      </c>
      <c r="E401" s="1" t="str">
        <f t="shared" si="1"/>
        <v>ESTATAL</v>
      </c>
      <c r="F401" s="1" t="s">
        <v>29</v>
      </c>
      <c r="G401" s="1" t="s">
        <v>1156</v>
      </c>
      <c r="H401" s="1" t="s">
        <v>312</v>
      </c>
      <c r="I401" s="1">
        <v>11.0</v>
      </c>
      <c r="J401" s="1" t="s">
        <v>1157</v>
      </c>
      <c r="K401" s="8">
        <v>29424.0</v>
      </c>
      <c r="L401" s="1">
        <v>1760.0</v>
      </c>
      <c r="M401" s="2">
        <v>35200.0</v>
      </c>
      <c r="N401" s="2">
        <v>35200.0</v>
      </c>
      <c r="O401" s="2">
        <f t="shared" si="2"/>
        <v>704000</v>
      </c>
      <c r="P401" s="2">
        <f t="shared" si="3"/>
        <v>704000</v>
      </c>
      <c r="Q401" s="1">
        <v>9.0</v>
      </c>
    </row>
    <row r="402">
      <c r="A402" s="3" t="s">
        <v>60</v>
      </c>
      <c r="B402" s="3">
        <v>5.800409E8</v>
      </c>
      <c r="C402" s="3" t="s">
        <v>1158</v>
      </c>
      <c r="D402" s="3" t="s">
        <v>19</v>
      </c>
      <c r="E402" s="3" t="str">
        <f t="shared" si="1"/>
        <v>ESTATAL</v>
      </c>
      <c r="F402" s="3" t="s">
        <v>29</v>
      </c>
      <c r="G402" s="3" t="s">
        <v>1159</v>
      </c>
      <c r="H402" s="3">
        <v>8347.0</v>
      </c>
      <c r="I402" s="3">
        <v>2942.0</v>
      </c>
      <c r="J402" s="3">
        <v>499352.0</v>
      </c>
      <c r="K402" s="5">
        <v>29929.0</v>
      </c>
      <c r="L402" s="3">
        <v>2499.0</v>
      </c>
      <c r="M402" s="6">
        <v>49980.0</v>
      </c>
      <c r="N402" s="6">
        <v>49980.0</v>
      </c>
      <c r="O402" s="6">
        <f t="shared" si="2"/>
        <v>999600</v>
      </c>
      <c r="P402" s="6">
        <f t="shared" si="3"/>
        <v>999600</v>
      </c>
      <c r="Q402" s="3">
        <v>5.0</v>
      </c>
    </row>
    <row r="403">
      <c r="A403" s="1" t="s">
        <v>116</v>
      </c>
      <c r="B403" s="1">
        <v>5.401323E8</v>
      </c>
      <c r="C403" s="1" t="s">
        <v>1160</v>
      </c>
      <c r="D403" s="1" t="s">
        <v>19</v>
      </c>
      <c r="E403" s="1" t="str">
        <f t="shared" si="1"/>
        <v>ESTATAL</v>
      </c>
      <c r="F403" s="1" t="s">
        <v>29</v>
      </c>
      <c r="G403" s="1" t="s">
        <v>1161</v>
      </c>
      <c r="H403" s="1" t="s">
        <v>1162</v>
      </c>
      <c r="I403" s="1">
        <v>3755.0</v>
      </c>
      <c r="J403" s="1" t="s">
        <v>1163</v>
      </c>
      <c r="K403" s="8">
        <v>28965.0</v>
      </c>
      <c r="L403" s="1">
        <v>2110.0</v>
      </c>
      <c r="M403" s="2">
        <v>42200.0</v>
      </c>
      <c r="N403" s="2">
        <v>42200.0</v>
      </c>
      <c r="O403" s="2">
        <f t="shared" si="2"/>
        <v>844000</v>
      </c>
      <c r="P403" s="2">
        <f t="shared" si="3"/>
        <v>844000</v>
      </c>
      <c r="Q403" s="1">
        <v>9.0</v>
      </c>
    </row>
    <row r="404">
      <c r="A404" s="3" t="s">
        <v>32</v>
      </c>
      <c r="B404" s="3">
        <v>9.000709E8</v>
      </c>
      <c r="C404" s="3" t="s">
        <v>1164</v>
      </c>
      <c r="D404" s="3" t="s">
        <v>19</v>
      </c>
      <c r="E404" s="3" t="str">
        <f t="shared" si="1"/>
        <v>ESTATAL</v>
      </c>
      <c r="F404" s="3" t="s">
        <v>29</v>
      </c>
      <c r="G404" s="3" t="s">
        <v>1165</v>
      </c>
      <c r="H404" s="3" t="s">
        <v>1166</v>
      </c>
      <c r="I404" s="4"/>
      <c r="J404" s="3">
        <v>426753.0</v>
      </c>
      <c r="K404" s="10">
        <v>29538.0</v>
      </c>
      <c r="L404" s="3">
        <v>3741.0</v>
      </c>
      <c r="M404" s="6">
        <v>74820.0</v>
      </c>
      <c r="N404" s="6">
        <v>74820.0</v>
      </c>
      <c r="O404" s="6">
        <f t="shared" si="2"/>
        <v>1496400</v>
      </c>
      <c r="P404" s="6">
        <f t="shared" si="3"/>
        <v>1496400</v>
      </c>
      <c r="Q404" s="3">
        <v>9.0</v>
      </c>
    </row>
    <row r="405">
      <c r="A405" s="1" t="s">
        <v>36</v>
      </c>
      <c r="B405" s="1">
        <v>6.0069E7</v>
      </c>
      <c r="C405" s="1" t="s">
        <v>1167</v>
      </c>
      <c r="D405" s="1" t="s">
        <v>19</v>
      </c>
      <c r="E405" s="1" t="str">
        <f t="shared" si="1"/>
        <v>ESTATAL</v>
      </c>
      <c r="F405" s="1" t="s">
        <v>20</v>
      </c>
      <c r="G405" s="1" t="s">
        <v>1168</v>
      </c>
      <c r="H405" s="1">
        <v>7635.0</v>
      </c>
      <c r="I405" s="1">
        <v>2262.0</v>
      </c>
      <c r="J405" s="1">
        <v>473261.0</v>
      </c>
      <c r="K405" s="8">
        <v>18600.0</v>
      </c>
      <c r="L405" s="1">
        <v>3766.0</v>
      </c>
      <c r="M405" s="2">
        <v>75320.0</v>
      </c>
      <c r="N405" s="2">
        <v>82852.0</v>
      </c>
      <c r="O405" s="2">
        <f t="shared" si="2"/>
        <v>1657040</v>
      </c>
      <c r="P405" s="2">
        <f t="shared" si="3"/>
        <v>1657040</v>
      </c>
      <c r="Q405" s="1">
        <v>3.0</v>
      </c>
    </row>
    <row r="406">
      <c r="A406" s="3" t="s">
        <v>27</v>
      </c>
      <c r="B406" s="3">
        <v>8.200835E8</v>
      </c>
      <c r="C406" s="3" t="s">
        <v>1169</v>
      </c>
      <c r="D406" s="3" t="s">
        <v>19</v>
      </c>
      <c r="E406" s="3" t="str">
        <f t="shared" si="1"/>
        <v>ESTATAL</v>
      </c>
      <c r="F406" s="3" t="s">
        <v>29</v>
      </c>
      <c r="G406" s="3" t="s">
        <v>1170</v>
      </c>
      <c r="H406" s="3" t="s">
        <v>111</v>
      </c>
      <c r="I406" s="3">
        <v>341.0</v>
      </c>
      <c r="J406" s="3">
        <v>4727570.0</v>
      </c>
      <c r="K406" s="5">
        <v>19857.0</v>
      </c>
      <c r="L406" s="3">
        <v>3593.0</v>
      </c>
      <c r="M406" s="6">
        <v>71860.0</v>
      </c>
      <c r="N406" s="6">
        <v>71860.0</v>
      </c>
      <c r="O406" s="6">
        <f t="shared" si="2"/>
        <v>1437200</v>
      </c>
      <c r="P406" s="6">
        <f t="shared" si="3"/>
        <v>1437200</v>
      </c>
      <c r="Q406" s="3">
        <v>6.0</v>
      </c>
    </row>
    <row r="407">
      <c r="A407" s="1" t="s">
        <v>49</v>
      </c>
      <c r="B407" s="1">
        <v>5.001511E8</v>
      </c>
      <c r="C407" s="1" t="s">
        <v>1171</v>
      </c>
      <c r="D407" s="1" t="s">
        <v>532</v>
      </c>
      <c r="E407" s="1" t="str">
        <f t="shared" si="1"/>
        <v>SOCIAL/COOPERATIVA</v>
      </c>
      <c r="F407" s="1" t="s">
        <v>29</v>
      </c>
      <c r="G407" s="1" t="s">
        <v>1172</v>
      </c>
      <c r="H407" s="1" t="s">
        <v>1173</v>
      </c>
      <c r="I407" s="1">
        <v>261.0</v>
      </c>
      <c r="J407" s="1" t="s">
        <v>1174</v>
      </c>
      <c r="K407" s="8">
        <v>26738.0</v>
      </c>
      <c r="L407" s="1">
        <v>1862.0</v>
      </c>
      <c r="M407" s="2">
        <v>37240.0</v>
      </c>
      <c r="N407" s="2">
        <v>37240.0</v>
      </c>
      <c r="O407" s="2">
        <f t="shared" si="2"/>
        <v>744800</v>
      </c>
      <c r="P407" s="2">
        <f t="shared" si="3"/>
        <v>744800</v>
      </c>
      <c r="Q407" s="1">
        <v>4.0</v>
      </c>
    </row>
    <row r="408">
      <c r="A408" s="3" t="s">
        <v>76</v>
      </c>
      <c r="B408" s="3">
        <v>7.000168E8</v>
      </c>
      <c r="C408" s="3" t="s">
        <v>1175</v>
      </c>
      <c r="D408" s="3" t="s">
        <v>19</v>
      </c>
      <c r="E408" s="3" t="str">
        <f t="shared" si="1"/>
        <v>ESTATAL</v>
      </c>
      <c r="F408" s="3" t="s">
        <v>20</v>
      </c>
      <c r="G408" s="3" t="s">
        <v>1176</v>
      </c>
      <c r="H408" s="3" t="s">
        <v>1177</v>
      </c>
      <c r="I408" s="3">
        <v>264.0</v>
      </c>
      <c r="J408" s="3">
        <v>4302051.0</v>
      </c>
      <c r="K408" s="5">
        <v>19552.0</v>
      </c>
      <c r="L408" s="3">
        <v>4847.0</v>
      </c>
      <c r="M408" s="6">
        <v>96940.0</v>
      </c>
      <c r="N408" s="6">
        <v>106634.0</v>
      </c>
      <c r="O408" s="6">
        <f t="shared" si="2"/>
        <v>2132680</v>
      </c>
      <c r="P408" s="6">
        <f t="shared" si="3"/>
        <v>2132680</v>
      </c>
      <c r="Q408" s="3">
        <v>10.0</v>
      </c>
    </row>
    <row r="409">
      <c r="A409" s="1" t="s">
        <v>36</v>
      </c>
      <c r="B409" s="1">
        <v>6.0437201E7</v>
      </c>
      <c r="C409" s="1" t="s">
        <v>1178</v>
      </c>
      <c r="D409" s="1" t="s">
        <v>19</v>
      </c>
      <c r="E409" s="1" t="str">
        <f t="shared" si="1"/>
        <v>ESTATAL</v>
      </c>
      <c r="F409" s="1" t="s">
        <v>29</v>
      </c>
      <c r="G409" s="1" t="s">
        <v>1179</v>
      </c>
      <c r="H409" s="1">
        <v>1846.0</v>
      </c>
      <c r="I409" s="9"/>
      <c r="J409" s="9"/>
      <c r="K409" s="7">
        <v>34692.0</v>
      </c>
      <c r="L409" s="1">
        <v>3741.0</v>
      </c>
      <c r="M409" s="2">
        <v>74820.0</v>
      </c>
      <c r="N409" s="2">
        <v>74820.0</v>
      </c>
      <c r="O409" s="2">
        <f t="shared" si="2"/>
        <v>1496400</v>
      </c>
      <c r="P409" s="2">
        <f t="shared" si="3"/>
        <v>1496400</v>
      </c>
      <c r="Q409" s="1">
        <v>4.0</v>
      </c>
    </row>
    <row r="410">
      <c r="A410" s="3" t="s">
        <v>17</v>
      </c>
      <c r="B410" s="3">
        <v>8.601973E8</v>
      </c>
      <c r="C410" s="3" t="s">
        <v>1180</v>
      </c>
      <c r="D410" s="3" t="s">
        <v>19</v>
      </c>
      <c r="E410" s="3" t="str">
        <f t="shared" si="1"/>
        <v>ESTATAL</v>
      </c>
      <c r="F410" s="3" t="s">
        <v>20</v>
      </c>
      <c r="G410" s="3" t="s">
        <v>1181</v>
      </c>
      <c r="H410" s="3" t="s">
        <v>1047</v>
      </c>
      <c r="I410" s="4"/>
      <c r="J410" s="4"/>
      <c r="K410" s="10">
        <v>19288.0</v>
      </c>
      <c r="L410" s="3">
        <v>4666.0</v>
      </c>
      <c r="M410" s="6">
        <v>93320.0</v>
      </c>
      <c r="N410" s="6">
        <v>102652.0</v>
      </c>
      <c r="O410" s="6">
        <f t="shared" si="2"/>
        <v>2053040</v>
      </c>
      <c r="P410" s="6">
        <f t="shared" si="3"/>
        <v>2053040</v>
      </c>
      <c r="Q410" s="3">
        <v>10.0</v>
      </c>
    </row>
    <row r="411">
      <c r="A411" s="1" t="s">
        <v>32</v>
      </c>
      <c r="B411" s="1">
        <v>9.000034E8</v>
      </c>
      <c r="C411" s="1" t="s">
        <v>1182</v>
      </c>
      <c r="D411" s="1" t="s">
        <v>19</v>
      </c>
      <c r="E411" s="1" t="str">
        <f t="shared" si="1"/>
        <v>ESTATAL</v>
      </c>
      <c r="F411" s="1" t="s">
        <v>20</v>
      </c>
      <c r="G411" s="1" t="s">
        <v>1183</v>
      </c>
      <c r="H411" s="1" t="s">
        <v>1184</v>
      </c>
      <c r="I411" s="1">
        <v>0.0</v>
      </c>
      <c r="J411" s="1" t="s">
        <v>1185</v>
      </c>
      <c r="K411" s="8">
        <v>23541.0</v>
      </c>
      <c r="L411" s="1">
        <v>4898.0</v>
      </c>
      <c r="M411" s="2">
        <v>97960.0</v>
      </c>
      <c r="N411" s="2">
        <v>107756.0</v>
      </c>
      <c r="O411" s="2">
        <f t="shared" si="2"/>
        <v>2155120</v>
      </c>
      <c r="P411" s="2">
        <f t="shared" si="3"/>
        <v>2155120</v>
      </c>
      <c r="Q411" s="1">
        <v>4.0</v>
      </c>
    </row>
    <row r="412">
      <c r="A412" s="3" t="s">
        <v>36</v>
      </c>
      <c r="B412" s="3">
        <v>6.01488E7</v>
      </c>
      <c r="C412" s="3" t="s">
        <v>1186</v>
      </c>
      <c r="D412" s="3" t="s">
        <v>38</v>
      </c>
      <c r="E412" s="3" t="str">
        <f t="shared" si="1"/>
        <v>PRIVADO</v>
      </c>
      <c r="F412" s="3" t="s">
        <v>29</v>
      </c>
      <c r="G412" s="3" t="s">
        <v>1187</v>
      </c>
      <c r="H412" s="3">
        <v>1752.0</v>
      </c>
      <c r="I412" s="3">
        <v>11.0</v>
      </c>
      <c r="J412" s="3" t="s">
        <v>1188</v>
      </c>
      <c r="K412" s="10">
        <v>22962.0</v>
      </c>
      <c r="L412" s="3">
        <v>4891.0</v>
      </c>
      <c r="M412" s="6">
        <v>97820.0</v>
      </c>
      <c r="N412" s="6">
        <v>97820.0</v>
      </c>
      <c r="O412" s="6">
        <f t="shared" si="2"/>
        <v>1956400</v>
      </c>
      <c r="P412" s="6">
        <f t="shared" si="3"/>
        <v>1956400</v>
      </c>
      <c r="Q412" s="3">
        <v>9.0</v>
      </c>
    </row>
    <row r="413">
      <c r="A413" s="1" t="s">
        <v>112</v>
      </c>
      <c r="B413" s="1">
        <v>1.400822E8</v>
      </c>
      <c r="C413" s="1" t="s">
        <v>1189</v>
      </c>
      <c r="D413" s="1" t="s">
        <v>19</v>
      </c>
      <c r="E413" s="1" t="str">
        <f t="shared" si="1"/>
        <v>ESTATAL</v>
      </c>
      <c r="F413" s="1" t="s">
        <v>29</v>
      </c>
      <c r="G413" s="1" t="s">
        <v>1190</v>
      </c>
      <c r="H413" s="1" t="s">
        <v>1191</v>
      </c>
      <c r="I413" s="1">
        <v>351.0</v>
      </c>
      <c r="J413" s="1">
        <v>4347840.0</v>
      </c>
      <c r="K413" s="7">
        <v>34267.0</v>
      </c>
      <c r="L413" s="1">
        <v>4403.0</v>
      </c>
      <c r="M413" s="2">
        <v>88060.0</v>
      </c>
      <c r="N413" s="2">
        <v>88060.0</v>
      </c>
      <c r="O413" s="2">
        <f t="shared" si="2"/>
        <v>1761200</v>
      </c>
      <c r="P413" s="2">
        <f t="shared" si="3"/>
        <v>1761200</v>
      </c>
      <c r="Q413" s="1">
        <v>4.0</v>
      </c>
    </row>
    <row r="414">
      <c r="A414" s="3" t="s">
        <v>99</v>
      </c>
      <c r="B414" s="3">
        <v>2.00278E7</v>
      </c>
      <c r="C414" s="3" t="s">
        <v>1192</v>
      </c>
      <c r="D414" s="3" t="s">
        <v>19</v>
      </c>
      <c r="E414" s="3" t="str">
        <f t="shared" si="1"/>
        <v>ESTATAL</v>
      </c>
      <c r="F414" s="3" t="s">
        <v>29</v>
      </c>
      <c r="G414" s="3" t="s">
        <v>1193</v>
      </c>
      <c r="H414" s="3" t="s">
        <v>1194</v>
      </c>
      <c r="I414" s="3">
        <v>11.0</v>
      </c>
      <c r="J414" s="3" t="s">
        <v>1195</v>
      </c>
      <c r="K414" s="5">
        <v>34446.0</v>
      </c>
      <c r="L414" s="3">
        <v>4989.0</v>
      </c>
      <c r="M414" s="6">
        <v>99780.0</v>
      </c>
      <c r="N414" s="6">
        <v>99780.0</v>
      </c>
      <c r="O414" s="6">
        <f t="shared" si="2"/>
        <v>1995600</v>
      </c>
      <c r="P414" s="6">
        <f t="shared" si="3"/>
        <v>1995600</v>
      </c>
      <c r="Q414" s="3">
        <v>3.0</v>
      </c>
    </row>
    <row r="415">
      <c r="A415" s="1" t="s">
        <v>49</v>
      </c>
      <c r="B415" s="1">
        <v>5.000567E8</v>
      </c>
      <c r="C415" s="1" t="s">
        <v>1196</v>
      </c>
      <c r="D415" s="1" t="s">
        <v>38</v>
      </c>
      <c r="E415" s="1" t="str">
        <f t="shared" si="1"/>
        <v>PRIVADO</v>
      </c>
      <c r="F415" s="1" t="s">
        <v>29</v>
      </c>
      <c r="G415" s="1" t="s">
        <v>1197</v>
      </c>
      <c r="H415" s="1" t="s">
        <v>1198</v>
      </c>
      <c r="I415" s="1">
        <v>261.0</v>
      </c>
      <c r="J415" s="1" t="s">
        <v>1199</v>
      </c>
      <c r="K415" s="8">
        <v>19985.0</v>
      </c>
      <c r="L415" s="1">
        <v>4698.0</v>
      </c>
      <c r="M415" s="2">
        <v>93960.0</v>
      </c>
      <c r="N415" s="2">
        <v>93960.0</v>
      </c>
      <c r="O415" s="2">
        <f t="shared" si="2"/>
        <v>1879200</v>
      </c>
      <c r="P415" s="2">
        <f t="shared" si="3"/>
        <v>1879200</v>
      </c>
      <c r="Q415" s="1">
        <v>7.0</v>
      </c>
    </row>
    <row r="416">
      <c r="A416" s="3" t="s">
        <v>99</v>
      </c>
      <c r="B416" s="3">
        <v>2.00549E7</v>
      </c>
      <c r="C416" s="3" t="s">
        <v>1200</v>
      </c>
      <c r="D416" s="3" t="s">
        <v>19</v>
      </c>
      <c r="E416" s="3" t="str">
        <f t="shared" si="1"/>
        <v>ESTATAL</v>
      </c>
      <c r="F416" s="3" t="s">
        <v>29</v>
      </c>
      <c r="G416" s="3" t="s">
        <v>1201</v>
      </c>
      <c r="H416" s="3" t="s">
        <v>1202</v>
      </c>
      <c r="I416" s="3">
        <v>11.0</v>
      </c>
      <c r="J416" s="3" t="s">
        <v>1203</v>
      </c>
      <c r="K416" s="5">
        <v>20335.0</v>
      </c>
      <c r="L416" s="3">
        <v>2798.0</v>
      </c>
      <c r="M416" s="6">
        <v>55960.0</v>
      </c>
      <c r="N416" s="6">
        <v>55960.0</v>
      </c>
      <c r="O416" s="6">
        <f t="shared" si="2"/>
        <v>1119200</v>
      </c>
      <c r="P416" s="6">
        <f t="shared" si="3"/>
        <v>1119200</v>
      </c>
      <c r="Q416" s="3">
        <v>7.0</v>
      </c>
    </row>
    <row r="417">
      <c r="A417" s="1" t="s">
        <v>27</v>
      </c>
      <c r="B417" s="1">
        <v>8.20216201E8</v>
      </c>
      <c r="C417" s="1" t="s">
        <v>1204</v>
      </c>
      <c r="D417" s="1" t="s">
        <v>19</v>
      </c>
      <c r="E417" s="1" t="str">
        <f t="shared" si="1"/>
        <v>ESTATAL</v>
      </c>
      <c r="F417" s="1" t="s">
        <v>20</v>
      </c>
      <c r="G417" s="1" t="s">
        <v>1205</v>
      </c>
      <c r="H417" s="1" t="s">
        <v>1206</v>
      </c>
      <c r="I417" s="1">
        <v>3408.0</v>
      </c>
      <c r="J417" s="1">
        <v>422092.0</v>
      </c>
      <c r="K417" s="8">
        <v>19842.0</v>
      </c>
      <c r="L417" s="1">
        <v>3260.0</v>
      </c>
      <c r="M417" s="2">
        <v>65200.0</v>
      </c>
      <c r="N417" s="2">
        <v>71720.0</v>
      </c>
      <c r="O417" s="2">
        <f t="shared" si="2"/>
        <v>1434400</v>
      </c>
      <c r="P417" s="2">
        <f t="shared" si="3"/>
        <v>1434400</v>
      </c>
      <c r="Q417" s="1">
        <v>9.0</v>
      </c>
    </row>
    <row r="418">
      <c r="A418" s="3" t="s">
        <v>179</v>
      </c>
      <c r="B418" s="3">
        <v>1.800765E8</v>
      </c>
      <c r="C418" s="3" t="s">
        <v>1207</v>
      </c>
      <c r="D418" s="3" t="s">
        <v>19</v>
      </c>
      <c r="E418" s="3" t="str">
        <f t="shared" si="1"/>
        <v>ESTATAL</v>
      </c>
      <c r="F418" s="3" t="s">
        <v>20</v>
      </c>
      <c r="G418" s="3" t="s">
        <v>1208</v>
      </c>
      <c r="H418" s="3" t="s">
        <v>1209</v>
      </c>
      <c r="I418" s="3">
        <v>3786.0</v>
      </c>
      <c r="J418" s="3">
        <v>402747.0</v>
      </c>
      <c r="K418" s="10">
        <v>18991.0</v>
      </c>
      <c r="L418" s="3">
        <v>2642.0</v>
      </c>
      <c r="M418" s="6">
        <v>52840.0</v>
      </c>
      <c r="N418" s="6">
        <v>58124.0</v>
      </c>
      <c r="O418" s="6">
        <f t="shared" si="2"/>
        <v>1162480</v>
      </c>
      <c r="P418" s="6">
        <f t="shared" si="3"/>
        <v>1162480</v>
      </c>
      <c r="Q418" s="3">
        <v>4.0</v>
      </c>
    </row>
    <row r="419">
      <c r="A419" s="1" t="s">
        <v>355</v>
      </c>
      <c r="B419" s="1">
        <v>7.800163E8</v>
      </c>
      <c r="C419" s="1" t="s">
        <v>1210</v>
      </c>
      <c r="D419" s="1" t="s">
        <v>19</v>
      </c>
      <c r="E419" s="1" t="str">
        <f t="shared" si="1"/>
        <v>ESTATAL</v>
      </c>
      <c r="F419" s="1" t="s">
        <v>29</v>
      </c>
      <c r="G419" s="1" t="s">
        <v>1211</v>
      </c>
      <c r="H419" s="1" t="s">
        <v>1212</v>
      </c>
      <c r="I419" s="1">
        <v>297.0</v>
      </c>
      <c r="J419" s="1">
        <v>4857949.0</v>
      </c>
      <c r="K419" s="8">
        <v>20560.0</v>
      </c>
      <c r="L419" s="1">
        <v>2166.0</v>
      </c>
      <c r="M419" s="2">
        <v>43320.0</v>
      </c>
      <c r="N419" s="2">
        <v>43320.0</v>
      </c>
      <c r="O419" s="2">
        <f t="shared" si="2"/>
        <v>866400</v>
      </c>
      <c r="P419" s="2">
        <f t="shared" si="3"/>
        <v>866400</v>
      </c>
      <c r="Q419" s="1">
        <v>8.0</v>
      </c>
    </row>
    <row r="420">
      <c r="A420" s="3" t="s">
        <v>36</v>
      </c>
      <c r="B420" s="3">
        <v>6.05618E7</v>
      </c>
      <c r="C420" s="3" t="s">
        <v>1213</v>
      </c>
      <c r="D420" s="3" t="s">
        <v>19</v>
      </c>
      <c r="E420" s="3" t="str">
        <f t="shared" si="1"/>
        <v>ESTATAL</v>
      </c>
      <c r="F420" s="3" t="s">
        <v>29</v>
      </c>
      <c r="G420" s="3" t="s">
        <v>1214</v>
      </c>
      <c r="H420" s="3">
        <v>1663.0</v>
      </c>
      <c r="I420" s="3">
        <v>11.0</v>
      </c>
      <c r="J420" s="3" t="s">
        <v>1215</v>
      </c>
      <c r="K420" s="5">
        <v>27809.0</v>
      </c>
      <c r="L420" s="3">
        <v>3001.0</v>
      </c>
      <c r="M420" s="6">
        <v>60020.0</v>
      </c>
      <c r="N420" s="6">
        <v>60020.0</v>
      </c>
      <c r="O420" s="6">
        <f t="shared" si="2"/>
        <v>1200400</v>
      </c>
      <c r="P420" s="6">
        <f t="shared" si="3"/>
        <v>1200400</v>
      </c>
      <c r="Q420" s="3">
        <v>10.0</v>
      </c>
    </row>
    <row r="421">
      <c r="A421" s="1" t="s">
        <v>68</v>
      </c>
      <c r="B421" s="1">
        <v>3.400418E8</v>
      </c>
      <c r="C421" s="1" t="s">
        <v>1216</v>
      </c>
      <c r="D421" s="1" t="s">
        <v>19</v>
      </c>
      <c r="E421" s="1" t="str">
        <f t="shared" si="1"/>
        <v>ESTATAL</v>
      </c>
      <c r="F421" s="1" t="s">
        <v>20</v>
      </c>
      <c r="G421" s="1" t="s">
        <v>1217</v>
      </c>
      <c r="H421" s="1" t="s">
        <v>885</v>
      </c>
      <c r="I421" s="1">
        <v>1.0</v>
      </c>
      <c r="J421" s="1">
        <v>1.0</v>
      </c>
      <c r="K421" s="8">
        <v>18291.0</v>
      </c>
      <c r="L421" s="1">
        <v>2968.0</v>
      </c>
      <c r="M421" s="2">
        <v>59360.0</v>
      </c>
      <c r="N421" s="2">
        <v>65296.0</v>
      </c>
      <c r="O421" s="2">
        <f t="shared" si="2"/>
        <v>1305920</v>
      </c>
      <c r="P421" s="2">
        <f t="shared" si="3"/>
        <v>1305920</v>
      </c>
      <c r="Q421" s="1">
        <v>6.0</v>
      </c>
    </row>
    <row r="422">
      <c r="A422" s="3" t="s">
        <v>27</v>
      </c>
      <c r="B422" s="3">
        <v>8.202692E8</v>
      </c>
      <c r="C422" s="3" t="s">
        <v>1218</v>
      </c>
      <c r="D422" s="3" t="s">
        <v>19</v>
      </c>
      <c r="E422" s="3" t="str">
        <f t="shared" si="1"/>
        <v>ESTATAL</v>
      </c>
      <c r="F422" s="3" t="s">
        <v>20</v>
      </c>
      <c r="G422" s="3" t="s">
        <v>1219</v>
      </c>
      <c r="H422" s="3" t="s">
        <v>1220</v>
      </c>
      <c r="I422" s="3">
        <v>3460.0</v>
      </c>
      <c r="J422" s="3">
        <v>498206.0</v>
      </c>
      <c r="K422" s="5">
        <v>18526.0</v>
      </c>
      <c r="L422" s="3">
        <v>3680.0</v>
      </c>
      <c r="M422" s="6">
        <v>73600.0</v>
      </c>
      <c r="N422" s="6">
        <v>80960.0</v>
      </c>
      <c r="O422" s="6">
        <f t="shared" si="2"/>
        <v>1619200</v>
      </c>
      <c r="P422" s="6">
        <f t="shared" si="3"/>
        <v>1619200</v>
      </c>
      <c r="Q422" s="3">
        <v>4.0</v>
      </c>
    </row>
    <row r="423">
      <c r="A423" s="1" t="s">
        <v>27</v>
      </c>
      <c r="B423" s="1">
        <v>8.202104E8</v>
      </c>
      <c r="C423" s="1" t="s">
        <v>1221</v>
      </c>
      <c r="D423" s="1" t="s">
        <v>19</v>
      </c>
      <c r="E423" s="1" t="str">
        <f t="shared" si="1"/>
        <v>ESTATAL</v>
      </c>
      <c r="F423" s="1" t="s">
        <v>29</v>
      </c>
      <c r="G423" s="1" t="s">
        <v>1222</v>
      </c>
      <c r="H423" s="1" t="s">
        <v>1223</v>
      </c>
      <c r="I423" s="1">
        <v>342.0</v>
      </c>
      <c r="J423" s="1">
        <v>1.54363405E8</v>
      </c>
      <c r="K423" s="8">
        <v>20527.0</v>
      </c>
      <c r="L423" s="1">
        <v>4255.0</v>
      </c>
      <c r="M423" s="2">
        <v>85100.0</v>
      </c>
      <c r="N423" s="2">
        <v>85100.0</v>
      </c>
      <c r="O423" s="2">
        <f t="shared" si="2"/>
        <v>1702000</v>
      </c>
      <c r="P423" s="2">
        <f t="shared" si="3"/>
        <v>1702000</v>
      </c>
      <c r="Q423" s="1">
        <v>10.0</v>
      </c>
    </row>
    <row r="424">
      <c r="A424" s="3" t="s">
        <v>17</v>
      </c>
      <c r="B424" s="3">
        <v>8.601356E8</v>
      </c>
      <c r="C424" s="3" t="s">
        <v>1224</v>
      </c>
      <c r="D424" s="3" t="s">
        <v>38</v>
      </c>
      <c r="E424" s="3" t="str">
        <f t="shared" si="1"/>
        <v>PRIVADO</v>
      </c>
      <c r="F424" s="3" t="s">
        <v>29</v>
      </c>
      <c r="G424" s="3" t="s">
        <v>1225</v>
      </c>
      <c r="H424" s="3" t="s">
        <v>22</v>
      </c>
      <c r="I424" s="4"/>
      <c r="J424" s="3" t="s">
        <v>1226</v>
      </c>
      <c r="K424" s="5">
        <v>18519.0</v>
      </c>
      <c r="L424" s="3">
        <v>2517.0</v>
      </c>
      <c r="M424" s="6">
        <v>50340.0</v>
      </c>
      <c r="N424" s="6">
        <v>50340.0</v>
      </c>
      <c r="O424" s="6">
        <f t="shared" si="2"/>
        <v>1006800</v>
      </c>
      <c r="P424" s="6">
        <f t="shared" si="3"/>
        <v>1006800</v>
      </c>
      <c r="Q424" s="3">
        <v>3.0</v>
      </c>
    </row>
    <row r="425">
      <c r="A425" s="1" t="s">
        <v>112</v>
      </c>
      <c r="B425" s="1">
        <v>1.400128E8</v>
      </c>
      <c r="C425" s="1" t="s">
        <v>1227</v>
      </c>
      <c r="D425" s="1" t="s">
        <v>19</v>
      </c>
      <c r="E425" s="1" t="str">
        <f t="shared" si="1"/>
        <v>ESTATAL</v>
      </c>
      <c r="F425" s="1" t="s">
        <v>20</v>
      </c>
      <c r="G425" s="1" t="s">
        <v>1228</v>
      </c>
      <c r="H425" s="1" t="s">
        <v>1229</v>
      </c>
      <c r="I425" s="1">
        <v>-3546.0</v>
      </c>
      <c r="J425" s="1">
        <v>1.5439857E7</v>
      </c>
      <c r="K425" s="8">
        <v>31879.0</v>
      </c>
      <c r="L425" s="1">
        <v>3881.0</v>
      </c>
      <c r="M425" s="2">
        <v>77620.0</v>
      </c>
      <c r="N425" s="2">
        <v>85382.0</v>
      </c>
      <c r="O425" s="2">
        <f t="shared" si="2"/>
        <v>1707640</v>
      </c>
      <c r="P425" s="2">
        <f t="shared" si="3"/>
        <v>1707640</v>
      </c>
      <c r="Q425" s="1">
        <v>5.0</v>
      </c>
    </row>
    <row r="426">
      <c r="A426" s="3" t="s">
        <v>155</v>
      </c>
      <c r="B426" s="3">
        <v>3.800077E8</v>
      </c>
      <c r="C426" s="3" t="s">
        <v>1230</v>
      </c>
      <c r="D426" s="3" t="s">
        <v>19</v>
      </c>
      <c r="E426" s="3" t="str">
        <f t="shared" si="1"/>
        <v>ESTATAL</v>
      </c>
      <c r="F426" s="3" t="s">
        <v>29</v>
      </c>
      <c r="G426" s="3" t="s">
        <v>1231</v>
      </c>
      <c r="H426" s="3" t="s">
        <v>1232</v>
      </c>
      <c r="I426" s="3">
        <v>388.0</v>
      </c>
      <c r="J426" s="3">
        <v>4911578.0</v>
      </c>
      <c r="K426" s="5">
        <v>31095.0</v>
      </c>
      <c r="L426" s="3">
        <v>1688.0</v>
      </c>
      <c r="M426" s="6">
        <v>33760.0</v>
      </c>
      <c r="N426" s="6">
        <v>33760.0</v>
      </c>
      <c r="O426" s="6">
        <f t="shared" si="2"/>
        <v>675200</v>
      </c>
      <c r="P426" s="6">
        <f t="shared" si="3"/>
        <v>675200</v>
      </c>
      <c r="Q426" s="3">
        <v>4.0</v>
      </c>
    </row>
    <row r="427">
      <c r="A427" s="1" t="s">
        <v>120</v>
      </c>
      <c r="B427" s="1">
        <v>1.000168E8</v>
      </c>
      <c r="C427" s="1" t="s">
        <v>1233</v>
      </c>
      <c r="D427" s="1" t="s">
        <v>19</v>
      </c>
      <c r="E427" s="1" t="str">
        <f t="shared" si="1"/>
        <v>ESTATAL</v>
      </c>
      <c r="F427" s="1" t="s">
        <v>20</v>
      </c>
      <c r="G427" s="1" t="s">
        <v>1234</v>
      </c>
      <c r="H427" s="1" t="s">
        <v>1235</v>
      </c>
      <c r="I427" s="9"/>
      <c r="J427" s="9"/>
      <c r="K427" s="8">
        <v>29046.0</v>
      </c>
      <c r="L427" s="1">
        <v>1769.0</v>
      </c>
      <c r="M427" s="2">
        <v>35380.0</v>
      </c>
      <c r="N427" s="2">
        <v>38918.0</v>
      </c>
      <c r="O427" s="2">
        <f t="shared" si="2"/>
        <v>778360</v>
      </c>
      <c r="P427" s="2">
        <f t="shared" si="3"/>
        <v>778360</v>
      </c>
      <c r="Q427" s="1">
        <v>7.0</v>
      </c>
    </row>
    <row r="428">
      <c r="A428" s="3" t="s">
        <v>217</v>
      </c>
      <c r="B428" s="3">
        <v>4.600859E8</v>
      </c>
      <c r="C428" s="3" t="s">
        <v>1236</v>
      </c>
      <c r="D428" s="3" t="s">
        <v>19</v>
      </c>
      <c r="E428" s="3" t="str">
        <f t="shared" si="1"/>
        <v>ESTATAL</v>
      </c>
      <c r="F428" s="3" t="s">
        <v>29</v>
      </c>
      <c r="G428" s="3" t="s">
        <v>1237</v>
      </c>
      <c r="H428" s="3">
        <v>0.0</v>
      </c>
      <c r="I428" s="4"/>
      <c r="J428" s="4"/>
      <c r="K428" s="5">
        <v>28828.0</v>
      </c>
      <c r="L428" s="3">
        <v>4609.0</v>
      </c>
      <c r="M428" s="6">
        <v>92180.0</v>
      </c>
      <c r="N428" s="6">
        <v>92180.0</v>
      </c>
      <c r="O428" s="6">
        <f t="shared" si="2"/>
        <v>1843600</v>
      </c>
      <c r="P428" s="6">
        <f t="shared" si="3"/>
        <v>1843600</v>
      </c>
      <c r="Q428" s="3">
        <v>4.0</v>
      </c>
    </row>
    <row r="429">
      <c r="A429" s="1" t="s">
        <v>49</v>
      </c>
      <c r="B429" s="1">
        <v>5.000734E8</v>
      </c>
      <c r="C429" s="1" t="s">
        <v>1238</v>
      </c>
      <c r="D429" s="1" t="s">
        <v>19</v>
      </c>
      <c r="E429" s="1" t="str">
        <f t="shared" si="1"/>
        <v>ESTATAL</v>
      </c>
      <c r="F429" s="1" t="s">
        <v>29</v>
      </c>
      <c r="G429" s="1" t="s">
        <v>1239</v>
      </c>
      <c r="H429" s="1" t="s">
        <v>52</v>
      </c>
      <c r="I429" s="1">
        <v>261.0</v>
      </c>
      <c r="J429" s="1" t="s">
        <v>1240</v>
      </c>
      <c r="K429" s="7">
        <v>33174.0</v>
      </c>
      <c r="L429" s="1">
        <v>3661.0</v>
      </c>
      <c r="M429" s="2">
        <v>73220.0</v>
      </c>
      <c r="N429" s="2">
        <v>73220.0</v>
      </c>
      <c r="O429" s="2">
        <f t="shared" si="2"/>
        <v>1464400</v>
      </c>
      <c r="P429" s="2">
        <f t="shared" si="3"/>
        <v>1464400</v>
      </c>
      <c r="Q429" s="1">
        <v>10.0</v>
      </c>
    </row>
    <row r="430">
      <c r="A430" s="3" t="s">
        <v>83</v>
      </c>
      <c r="B430" s="3">
        <v>2.20043107E8</v>
      </c>
      <c r="C430" s="3" t="s">
        <v>1241</v>
      </c>
      <c r="D430" s="3" t="s">
        <v>19</v>
      </c>
      <c r="E430" s="3" t="str">
        <f t="shared" si="1"/>
        <v>ESTATAL</v>
      </c>
      <c r="F430" s="3" t="s">
        <v>29</v>
      </c>
      <c r="G430" s="3" t="s">
        <v>1242</v>
      </c>
      <c r="H430" s="3" t="s">
        <v>1243</v>
      </c>
      <c r="I430" s="3">
        <v>0.0</v>
      </c>
      <c r="J430" s="3">
        <v>0.0</v>
      </c>
      <c r="K430" s="5">
        <v>34480.0</v>
      </c>
      <c r="L430" s="3">
        <v>2741.0</v>
      </c>
      <c r="M430" s="6">
        <v>54820.0</v>
      </c>
      <c r="N430" s="6">
        <v>54820.0</v>
      </c>
      <c r="O430" s="6">
        <f t="shared" si="2"/>
        <v>1096400</v>
      </c>
      <c r="P430" s="6">
        <f t="shared" si="3"/>
        <v>1096400</v>
      </c>
      <c r="Q430" s="3">
        <v>9.0</v>
      </c>
    </row>
    <row r="431">
      <c r="A431" s="1" t="s">
        <v>116</v>
      </c>
      <c r="B431" s="1">
        <v>5.401755E8</v>
      </c>
      <c r="C431" s="1" t="s">
        <v>1244</v>
      </c>
      <c r="D431" s="1" t="s">
        <v>38</v>
      </c>
      <c r="E431" s="1" t="str">
        <f t="shared" si="1"/>
        <v>PRIVADO</v>
      </c>
      <c r="F431" s="1" t="s">
        <v>20</v>
      </c>
      <c r="G431" s="1" t="s">
        <v>1245</v>
      </c>
      <c r="H431" s="1">
        <v>3378.0</v>
      </c>
      <c r="I431" s="1">
        <v>3757.0</v>
      </c>
      <c r="J431" s="1" t="s">
        <v>1246</v>
      </c>
      <c r="K431" s="8">
        <v>31313.0</v>
      </c>
      <c r="L431" s="1">
        <v>4105.0</v>
      </c>
      <c r="M431" s="2">
        <v>82100.0</v>
      </c>
      <c r="N431" s="2">
        <v>90310.0</v>
      </c>
      <c r="O431" s="2">
        <f t="shared" si="2"/>
        <v>1806200</v>
      </c>
      <c r="P431" s="2">
        <f t="shared" si="3"/>
        <v>1806200</v>
      </c>
      <c r="Q431" s="1">
        <v>8.0</v>
      </c>
    </row>
    <row r="432">
      <c r="A432" s="3" t="s">
        <v>49</v>
      </c>
      <c r="B432" s="3">
        <v>5.002512E8</v>
      </c>
      <c r="C432" s="3" t="s">
        <v>1247</v>
      </c>
      <c r="D432" s="3" t="s">
        <v>19</v>
      </c>
      <c r="E432" s="3" t="str">
        <f t="shared" si="1"/>
        <v>ESTATAL</v>
      </c>
      <c r="F432" s="3" t="s">
        <v>20</v>
      </c>
      <c r="G432" s="3" t="s">
        <v>1248</v>
      </c>
      <c r="H432" s="3">
        <v>5561.0</v>
      </c>
      <c r="I432" s="4"/>
      <c r="J432" s="4"/>
      <c r="K432" s="5">
        <v>33545.0</v>
      </c>
      <c r="L432" s="3">
        <v>3557.0</v>
      </c>
      <c r="M432" s="6">
        <v>71140.0</v>
      </c>
      <c r="N432" s="6">
        <v>78254.0</v>
      </c>
      <c r="O432" s="6">
        <f t="shared" si="2"/>
        <v>1565080</v>
      </c>
      <c r="P432" s="6">
        <f t="shared" si="3"/>
        <v>1565080</v>
      </c>
      <c r="Q432" s="3">
        <v>9.0</v>
      </c>
    </row>
    <row r="433">
      <c r="A433" s="1" t="s">
        <v>27</v>
      </c>
      <c r="B433" s="1">
        <v>8.2039302E8</v>
      </c>
      <c r="C433" s="1" t="s">
        <v>1249</v>
      </c>
      <c r="D433" s="1" t="s">
        <v>19</v>
      </c>
      <c r="E433" s="1" t="str">
        <f t="shared" si="1"/>
        <v>ESTATAL</v>
      </c>
      <c r="F433" s="1" t="s">
        <v>29</v>
      </c>
      <c r="G433" s="1" t="s">
        <v>1250</v>
      </c>
      <c r="H433" s="1" t="s">
        <v>111</v>
      </c>
      <c r="I433" s="1">
        <v>341.0</v>
      </c>
      <c r="J433" s="1">
        <v>4620580.0</v>
      </c>
      <c r="K433" s="8">
        <v>32196.0</v>
      </c>
      <c r="L433" s="1">
        <v>3593.0</v>
      </c>
      <c r="M433" s="2">
        <v>71860.0</v>
      </c>
      <c r="N433" s="2">
        <v>71860.0</v>
      </c>
      <c r="O433" s="2">
        <f t="shared" si="2"/>
        <v>1437200</v>
      </c>
      <c r="P433" s="2">
        <f t="shared" si="3"/>
        <v>1437200</v>
      </c>
      <c r="Q433" s="1">
        <v>6.0</v>
      </c>
    </row>
    <row r="434">
      <c r="A434" s="3" t="s">
        <v>36</v>
      </c>
      <c r="B434" s="3">
        <v>6.03816E7</v>
      </c>
      <c r="C434" s="3" t="s">
        <v>1251</v>
      </c>
      <c r="D434" s="3" t="s">
        <v>19</v>
      </c>
      <c r="E434" s="3" t="str">
        <f t="shared" si="1"/>
        <v>ESTATAL</v>
      </c>
      <c r="F434" s="3" t="s">
        <v>29</v>
      </c>
      <c r="G434" s="3" t="s">
        <v>1252</v>
      </c>
      <c r="H434" s="3">
        <v>1886.0</v>
      </c>
      <c r="I434" s="3">
        <v>11.0</v>
      </c>
      <c r="J434" s="3" t="s">
        <v>1253</v>
      </c>
      <c r="K434" s="5">
        <v>18359.0</v>
      </c>
      <c r="L434" s="3">
        <v>4458.0</v>
      </c>
      <c r="M434" s="6">
        <v>89160.0</v>
      </c>
      <c r="N434" s="6">
        <v>89160.0</v>
      </c>
      <c r="O434" s="6">
        <f t="shared" si="2"/>
        <v>1783200</v>
      </c>
      <c r="P434" s="6">
        <f t="shared" si="3"/>
        <v>1783200</v>
      </c>
      <c r="Q434" s="3">
        <v>8.0</v>
      </c>
    </row>
    <row r="435">
      <c r="A435" s="1" t="s">
        <v>167</v>
      </c>
      <c r="B435" s="1">
        <v>4.200077E8</v>
      </c>
      <c r="C435" s="1" t="s">
        <v>1254</v>
      </c>
      <c r="D435" s="1" t="s">
        <v>19</v>
      </c>
      <c r="E435" s="1" t="str">
        <f t="shared" si="1"/>
        <v>ESTATAL</v>
      </c>
      <c r="F435" s="1" t="s">
        <v>29</v>
      </c>
      <c r="G435" s="1" t="s">
        <v>1255</v>
      </c>
      <c r="H435" s="1" t="s">
        <v>1256</v>
      </c>
      <c r="I435" s="1">
        <v>2335.0</v>
      </c>
      <c r="J435" s="1">
        <v>450043.0</v>
      </c>
      <c r="K435" s="8">
        <v>21390.0</v>
      </c>
      <c r="L435" s="1">
        <v>1606.0</v>
      </c>
      <c r="M435" s="2">
        <v>32120.0</v>
      </c>
      <c r="N435" s="2">
        <v>32120.0</v>
      </c>
      <c r="O435" s="2">
        <f t="shared" si="2"/>
        <v>642400</v>
      </c>
      <c r="P435" s="2">
        <f t="shared" si="3"/>
        <v>642400</v>
      </c>
      <c r="Q435" s="1">
        <v>5.0</v>
      </c>
    </row>
    <row r="436">
      <c r="A436" s="3" t="s">
        <v>99</v>
      </c>
      <c r="B436" s="3">
        <v>2.01321E7</v>
      </c>
      <c r="C436" s="3" t="s">
        <v>1257</v>
      </c>
      <c r="D436" s="3" t="s">
        <v>19</v>
      </c>
      <c r="E436" s="3" t="str">
        <f t="shared" si="1"/>
        <v>ESTATAL</v>
      </c>
      <c r="F436" s="3" t="s">
        <v>29</v>
      </c>
      <c r="G436" s="3" t="s">
        <v>1258</v>
      </c>
      <c r="H436" s="3" t="s">
        <v>711</v>
      </c>
      <c r="I436" s="3">
        <v>11.0</v>
      </c>
      <c r="J436" s="3" t="s">
        <v>1259</v>
      </c>
      <c r="K436" s="5">
        <v>22652.0</v>
      </c>
      <c r="L436" s="3">
        <v>3194.0</v>
      </c>
      <c r="M436" s="6">
        <v>63880.0</v>
      </c>
      <c r="N436" s="6">
        <v>63880.0</v>
      </c>
      <c r="O436" s="6">
        <f t="shared" si="2"/>
        <v>1277600</v>
      </c>
      <c r="P436" s="6">
        <f t="shared" si="3"/>
        <v>1277600</v>
      </c>
      <c r="Q436" s="3">
        <v>4.0</v>
      </c>
    </row>
    <row r="437">
      <c r="A437" s="1" t="s">
        <v>155</v>
      </c>
      <c r="B437" s="1">
        <v>3.800643E8</v>
      </c>
      <c r="C437" s="1" t="s">
        <v>1260</v>
      </c>
      <c r="D437" s="1" t="s">
        <v>38</v>
      </c>
      <c r="E437" s="1" t="str">
        <f t="shared" si="1"/>
        <v>PRIVADO</v>
      </c>
      <c r="F437" s="1" t="s">
        <v>29</v>
      </c>
      <c r="G437" s="1" t="s">
        <v>1261</v>
      </c>
      <c r="H437" s="1" t="s">
        <v>403</v>
      </c>
      <c r="I437" s="1">
        <v>388.0</v>
      </c>
      <c r="J437" s="1">
        <v>4256457.0</v>
      </c>
      <c r="K437" s="7">
        <v>20789.0</v>
      </c>
      <c r="L437" s="1">
        <v>4027.0</v>
      </c>
      <c r="M437" s="2">
        <v>80540.0</v>
      </c>
      <c r="N437" s="2">
        <v>80540.0</v>
      </c>
      <c r="O437" s="2">
        <f t="shared" si="2"/>
        <v>1610800</v>
      </c>
      <c r="P437" s="2">
        <f t="shared" si="3"/>
        <v>1610800</v>
      </c>
      <c r="Q437" s="1">
        <v>7.0</v>
      </c>
    </row>
    <row r="438">
      <c r="A438" s="3" t="s">
        <v>27</v>
      </c>
      <c r="B438" s="3">
        <v>8.20450304E8</v>
      </c>
      <c r="C438" s="3" t="s">
        <v>1262</v>
      </c>
      <c r="D438" s="3" t="s">
        <v>19</v>
      </c>
      <c r="E438" s="3" t="str">
        <f t="shared" si="1"/>
        <v>ESTATAL</v>
      </c>
      <c r="F438" s="3" t="s">
        <v>20</v>
      </c>
      <c r="G438" s="3" t="s">
        <v>1263</v>
      </c>
      <c r="H438" s="3" t="s">
        <v>1264</v>
      </c>
      <c r="I438" s="3">
        <v>3405.0</v>
      </c>
      <c r="J438" s="3">
        <v>1.5407876E7</v>
      </c>
      <c r="K438" s="5">
        <v>27956.0</v>
      </c>
      <c r="L438" s="3">
        <v>4192.0</v>
      </c>
      <c r="M438" s="6">
        <v>83840.0</v>
      </c>
      <c r="N438" s="6">
        <v>92224.0</v>
      </c>
      <c r="O438" s="6">
        <f t="shared" si="2"/>
        <v>1844480</v>
      </c>
      <c r="P438" s="6">
        <f t="shared" si="3"/>
        <v>1844480</v>
      </c>
      <c r="Q438" s="3">
        <v>6.0</v>
      </c>
    </row>
    <row r="439">
      <c r="A439" s="1" t="s">
        <v>17</v>
      </c>
      <c r="B439" s="1">
        <v>8.60003301E8</v>
      </c>
      <c r="C439" s="1" t="s">
        <v>1265</v>
      </c>
      <c r="D439" s="1" t="s">
        <v>19</v>
      </c>
      <c r="E439" s="1" t="str">
        <f t="shared" si="1"/>
        <v>ESTATAL</v>
      </c>
      <c r="F439" s="1" t="s">
        <v>20</v>
      </c>
      <c r="G439" s="1" t="s">
        <v>1266</v>
      </c>
      <c r="H439" s="1" t="s">
        <v>213</v>
      </c>
      <c r="I439" s="9"/>
      <c r="J439" s="9"/>
      <c r="K439" s="8">
        <v>27411.0</v>
      </c>
      <c r="L439" s="1">
        <v>4918.0</v>
      </c>
      <c r="M439" s="2">
        <v>98360.0</v>
      </c>
      <c r="N439" s="2">
        <v>108196.0</v>
      </c>
      <c r="O439" s="2">
        <f t="shared" si="2"/>
        <v>2163920</v>
      </c>
      <c r="P439" s="2">
        <f t="shared" si="3"/>
        <v>2163920</v>
      </c>
      <c r="Q439" s="1">
        <v>6.0</v>
      </c>
    </row>
    <row r="440">
      <c r="A440" s="3" t="s">
        <v>32</v>
      </c>
      <c r="B440" s="3">
        <v>9.000391E8</v>
      </c>
      <c r="C440" s="3" t="s">
        <v>1267</v>
      </c>
      <c r="D440" s="3" t="s">
        <v>19</v>
      </c>
      <c r="E440" s="3" t="str">
        <f t="shared" si="1"/>
        <v>ESTATAL</v>
      </c>
      <c r="F440" s="3" t="s">
        <v>29</v>
      </c>
      <c r="G440" s="3" t="s">
        <v>1268</v>
      </c>
      <c r="H440" s="3" t="s">
        <v>1269</v>
      </c>
      <c r="I440" s="4"/>
      <c r="J440" s="3" t="s">
        <v>1270</v>
      </c>
      <c r="K440" s="5">
        <v>30703.0</v>
      </c>
      <c r="L440" s="3">
        <v>3704.0</v>
      </c>
      <c r="M440" s="6">
        <v>74080.0</v>
      </c>
      <c r="N440" s="6">
        <v>74080.0</v>
      </c>
      <c r="O440" s="6">
        <f t="shared" si="2"/>
        <v>1481600</v>
      </c>
      <c r="P440" s="6">
        <f t="shared" si="3"/>
        <v>1481600</v>
      </c>
      <c r="Q440" s="3">
        <v>9.0</v>
      </c>
    </row>
    <row r="441">
      <c r="A441" s="1" t="s">
        <v>99</v>
      </c>
      <c r="B441" s="1">
        <v>2.00524E7</v>
      </c>
      <c r="C441" s="1" t="s">
        <v>1271</v>
      </c>
      <c r="D441" s="1" t="s">
        <v>19</v>
      </c>
      <c r="E441" s="1" t="str">
        <f t="shared" si="1"/>
        <v>ESTATAL</v>
      </c>
      <c r="F441" s="1" t="s">
        <v>29</v>
      </c>
      <c r="G441" s="1" t="s">
        <v>1272</v>
      </c>
      <c r="H441" s="1" t="s">
        <v>1273</v>
      </c>
      <c r="I441" s="1">
        <v>11.0</v>
      </c>
      <c r="J441" s="1" t="s">
        <v>1274</v>
      </c>
      <c r="K441" s="8">
        <v>28171.0</v>
      </c>
      <c r="L441" s="1">
        <v>3570.0</v>
      </c>
      <c r="M441" s="2">
        <v>71400.0</v>
      </c>
      <c r="N441" s="2">
        <v>71400.0</v>
      </c>
      <c r="O441" s="2">
        <f t="shared" si="2"/>
        <v>1428000</v>
      </c>
      <c r="P441" s="2">
        <f t="shared" si="3"/>
        <v>1428000</v>
      </c>
      <c r="Q441" s="1">
        <v>3.0</v>
      </c>
    </row>
    <row r="442">
      <c r="A442" s="3" t="s">
        <v>76</v>
      </c>
      <c r="B442" s="3">
        <v>7.000217E8</v>
      </c>
      <c r="C442" s="3" t="s">
        <v>1275</v>
      </c>
      <c r="D442" s="3" t="s">
        <v>19</v>
      </c>
      <c r="E442" s="3" t="str">
        <f t="shared" si="1"/>
        <v>ESTATAL</v>
      </c>
      <c r="F442" s="3" t="s">
        <v>20</v>
      </c>
      <c r="G442" s="3" t="s">
        <v>1276</v>
      </c>
      <c r="H442" s="3" t="s">
        <v>1277</v>
      </c>
      <c r="I442" s="3">
        <v>264.0</v>
      </c>
      <c r="J442" s="3">
        <v>4302156.0</v>
      </c>
      <c r="K442" s="10">
        <v>25490.0</v>
      </c>
      <c r="L442" s="3">
        <v>1595.0</v>
      </c>
      <c r="M442" s="6">
        <v>31900.0</v>
      </c>
      <c r="N442" s="6">
        <v>35090.0</v>
      </c>
      <c r="O442" s="6">
        <f t="shared" si="2"/>
        <v>701800</v>
      </c>
      <c r="P442" s="6">
        <f t="shared" si="3"/>
        <v>701800</v>
      </c>
      <c r="Q442" s="3">
        <v>8.0</v>
      </c>
    </row>
    <row r="443">
      <c r="A443" s="1" t="s">
        <v>155</v>
      </c>
      <c r="B443" s="1">
        <v>3.80015E8</v>
      </c>
      <c r="C443" s="1" t="s">
        <v>1278</v>
      </c>
      <c r="D443" s="1" t="s">
        <v>19</v>
      </c>
      <c r="E443" s="1" t="str">
        <f t="shared" si="1"/>
        <v>ESTATAL</v>
      </c>
      <c r="F443" s="1" t="s">
        <v>20</v>
      </c>
      <c r="G443" s="1" t="s">
        <v>1279</v>
      </c>
      <c r="H443" s="1" t="s">
        <v>1280</v>
      </c>
      <c r="I443" s="1">
        <v>388.0</v>
      </c>
      <c r="J443" s="1" t="s">
        <v>1281</v>
      </c>
      <c r="K443" s="8">
        <v>22766.0</v>
      </c>
      <c r="L443" s="1">
        <v>4614.0</v>
      </c>
      <c r="M443" s="2">
        <v>92280.0</v>
      </c>
      <c r="N443" s="2">
        <v>101508.0</v>
      </c>
      <c r="O443" s="2">
        <f t="shared" si="2"/>
        <v>2030160</v>
      </c>
      <c r="P443" s="2">
        <f t="shared" si="3"/>
        <v>2030160</v>
      </c>
      <c r="Q443" s="1">
        <v>10.0</v>
      </c>
    </row>
    <row r="444">
      <c r="A444" s="3" t="s">
        <v>76</v>
      </c>
      <c r="B444" s="3">
        <v>7.001099E8</v>
      </c>
      <c r="C444" s="3" t="s">
        <v>1282</v>
      </c>
      <c r="D444" s="3" t="s">
        <v>19</v>
      </c>
      <c r="E444" s="3" t="str">
        <f t="shared" si="1"/>
        <v>ESTATAL</v>
      </c>
      <c r="F444" s="3" t="s">
        <v>20</v>
      </c>
      <c r="G444" s="3" t="s">
        <v>1283</v>
      </c>
      <c r="H444" s="4"/>
      <c r="I444" s="3">
        <v>264.0</v>
      </c>
      <c r="J444" s="3">
        <v>4307837.0</v>
      </c>
      <c r="K444" s="5">
        <v>27509.0</v>
      </c>
      <c r="L444" s="3">
        <v>3818.0</v>
      </c>
      <c r="M444" s="6">
        <v>76360.0</v>
      </c>
      <c r="N444" s="6">
        <v>83996.0</v>
      </c>
      <c r="O444" s="6">
        <f t="shared" si="2"/>
        <v>1679920</v>
      </c>
      <c r="P444" s="6">
        <f t="shared" si="3"/>
        <v>1679920</v>
      </c>
      <c r="Q444" s="3">
        <v>8.0</v>
      </c>
    </row>
    <row r="445">
      <c r="A445" s="1" t="s">
        <v>36</v>
      </c>
      <c r="B445" s="1">
        <v>6.05344E7</v>
      </c>
      <c r="C445" s="1" t="s">
        <v>1284</v>
      </c>
      <c r="D445" s="1" t="s">
        <v>19</v>
      </c>
      <c r="E445" s="1" t="str">
        <f t="shared" si="1"/>
        <v>ESTATAL</v>
      </c>
      <c r="F445" s="1" t="s">
        <v>29</v>
      </c>
      <c r="G445" s="1" t="s">
        <v>1285</v>
      </c>
      <c r="H445" s="1">
        <v>6720.0</v>
      </c>
      <c r="I445" s="1">
        <v>2325.0</v>
      </c>
      <c r="J445" s="1" t="s">
        <v>1286</v>
      </c>
      <c r="K445" s="8">
        <v>29639.0</v>
      </c>
      <c r="L445" s="1">
        <v>2072.0</v>
      </c>
      <c r="M445" s="2">
        <v>41440.0</v>
      </c>
      <c r="N445" s="2">
        <v>41440.0</v>
      </c>
      <c r="O445" s="2">
        <f t="shared" si="2"/>
        <v>828800</v>
      </c>
      <c r="P445" s="2">
        <f t="shared" si="3"/>
        <v>828800</v>
      </c>
      <c r="Q445" s="1">
        <v>6.0</v>
      </c>
    </row>
    <row r="446">
      <c r="A446" s="3" t="s">
        <v>68</v>
      </c>
      <c r="B446" s="3">
        <v>3.400267E8</v>
      </c>
      <c r="C446" s="3" t="s">
        <v>1287</v>
      </c>
      <c r="D446" s="3" t="s">
        <v>19</v>
      </c>
      <c r="E446" s="3" t="str">
        <f t="shared" si="1"/>
        <v>ESTATAL</v>
      </c>
      <c r="F446" s="3" t="s">
        <v>20</v>
      </c>
      <c r="G446" s="3" t="s">
        <v>1288</v>
      </c>
      <c r="H446" s="3" t="s">
        <v>1289</v>
      </c>
      <c r="I446" s="4"/>
      <c r="J446" s="3" t="s">
        <v>1290</v>
      </c>
      <c r="K446" s="5">
        <v>20130.0</v>
      </c>
      <c r="L446" s="3">
        <v>2651.0</v>
      </c>
      <c r="M446" s="6">
        <v>53020.0</v>
      </c>
      <c r="N446" s="6">
        <v>58322.0</v>
      </c>
      <c r="O446" s="6">
        <f t="shared" si="2"/>
        <v>1166440</v>
      </c>
      <c r="P446" s="6">
        <f t="shared" si="3"/>
        <v>1166440</v>
      </c>
      <c r="Q446" s="3">
        <v>3.0</v>
      </c>
    </row>
    <row r="447">
      <c r="A447" s="1" t="s">
        <v>167</v>
      </c>
      <c r="B447" s="1">
        <v>4.201036E8</v>
      </c>
      <c r="C447" s="1" t="s">
        <v>1291</v>
      </c>
      <c r="D447" s="1" t="s">
        <v>19</v>
      </c>
      <c r="E447" s="1" t="str">
        <f t="shared" si="1"/>
        <v>ESTATAL</v>
      </c>
      <c r="F447" s="1" t="s">
        <v>29</v>
      </c>
      <c r="G447" s="1" t="s">
        <v>1292</v>
      </c>
      <c r="H447" s="1">
        <v>6360.0</v>
      </c>
      <c r="I447" s="1">
        <v>2302.0</v>
      </c>
      <c r="J447" s="1">
        <v>562770.0</v>
      </c>
      <c r="K447" s="8">
        <v>26309.0</v>
      </c>
      <c r="L447" s="1">
        <v>3974.0</v>
      </c>
      <c r="M447" s="2">
        <v>79480.0</v>
      </c>
      <c r="N447" s="2">
        <v>79480.0</v>
      </c>
      <c r="O447" s="2">
        <f t="shared" si="2"/>
        <v>1589600</v>
      </c>
      <c r="P447" s="2">
        <f t="shared" si="3"/>
        <v>1589600</v>
      </c>
      <c r="Q447" s="1">
        <v>6.0</v>
      </c>
    </row>
    <row r="448">
      <c r="A448" s="3" t="s">
        <v>116</v>
      </c>
      <c r="B448" s="3">
        <v>5.40085901E8</v>
      </c>
      <c r="C448" s="3" t="s">
        <v>1293</v>
      </c>
      <c r="D448" s="3" t="s">
        <v>19</v>
      </c>
      <c r="E448" s="3" t="str">
        <f t="shared" si="1"/>
        <v>ESTATAL</v>
      </c>
      <c r="F448" s="3" t="s">
        <v>29</v>
      </c>
      <c r="G448" s="3" t="s">
        <v>1294</v>
      </c>
      <c r="H448" s="3" t="s">
        <v>205</v>
      </c>
      <c r="I448" s="3">
        <v>3751.0</v>
      </c>
      <c r="J448" s="3" t="s">
        <v>1295</v>
      </c>
      <c r="K448" s="10">
        <v>33205.0</v>
      </c>
      <c r="L448" s="3">
        <v>4369.0</v>
      </c>
      <c r="M448" s="6">
        <v>87380.0</v>
      </c>
      <c r="N448" s="6">
        <v>87380.0</v>
      </c>
      <c r="O448" s="6">
        <f t="shared" si="2"/>
        <v>1747600</v>
      </c>
      <c r="P448" s="6">
        <f t="shared" si="3"/>
        <v>1747600</v>
      </c>
      <c r="Q448" s="3">
        <v>3.0</v>
      </c>
    </row>
    <row r="449">
      <c r="A449" s="1" t="s">
        <v>60</v>
      </c>
      <c r="B449" s="1">
        <v>5.800709E8</v>
      </c>
      <c r="C449" s="1" t="s">
        <v>1296</v>
      </c>
      <c r="D449" s="1" t="s">
        <v>38</v>
      </c>
      <c r="E449" s="1" t="str">
        <f t="shared" si="1"/>
        <v>PRIVADO</v>
      </c>
      <c r="F449" s="1" t="s">
        <v>29</v>
      </c>
      <c r="G449" s="1" t="s">
        <v>1297</v>
      </c>
      <c r="H449" s="1">
        <v>8300.0</v>
      </c>
      <c r="I449" s="1">
        <v>299.0</v>
      </c>
      <c r="J449" s="1">
        <v>4435223.0</v>
      </c>
      <c r="K449" s="8">
        <v>32849.0</v>
      </c>
      <c r="L449" s="1">
        <v>3387.0</v>
      </c>
      <c r="M449" s="2">
        <v>67740.0</v>
      </c>
      <c r="N449" s="2">
        <v>67740.0</v>
      </c>
      <c r="O449" s="2">
        <f t="shared" si="2"/>
        <v>1354800</v>
      </c>
      <c r="P449" s="2">
        <f t="shared" si="3"/>
        <v>1354800</v>
      </c>
      <c r="Q449" s="1">
        <v>3.0</v>
      </c>
    </row>
    <row r="450">
      <c r="A450" s="3" t="s">
        <v>45</v>
      </c>
      <c r="B450" s="3">
        <v>6.600617E8</v>
      </c>
      <c r="C450" s="3" t="s">
        <v>1298</v>
      </c>
      <c r="D450" s="3" t="s">
        <v>19</v>
      </c>
      <c r="E450" s="3" t="str">
        <f t="shared" si="1"/>
        <v>ESTATAL</v>
      </c>
      <c r="F450" s="3" t="s">
        <v>29</v>
      </c>
      <c r="G450" s="3" t="s">
        <v>1299</v>
      </c>
      <c r="H450" s="3" t="s">
        <v>1300</v>
      </c>
      <c r="I450" s="3">
        <v>3878.0</v>
      </c>
      <c r="J450" s="3">
        <v>573538.0</v>
      </c>
      <c r="K450" s="5">
        <v>30262.0</v>
      </c>
      <c r="L450" s="3">
        <v>1891.0</v>
      </c>
      <c r="M450" s="6">
        <v>37820.0</v>
      </c>
      <c r="N450" s="6">
        <v>37820.0</v>
      </c>
      <c r="O450" s="6">
        <f t="shared" si="2"/>
        <v>756400</v>
      </c>
      <c r="P450" s="6">
        <f t="shared" si="3"/>
        <v>756400</v>
      </c>
      <c r="Q450" s="3">
        <v>5.0</v>
      </c>
    </row>
    <row r="451">
      <c r="A451" s="1" t="s">
        <v>83</v>
      </c>
      <c r="B451" s="1">
        <v>2.20020703E8</v>
      </c>
      <c r="C451" s="1" t="s">
        <v>1301</v>
      </c>
      <c r="D451" s="1" t="s">
        <v>532</v>
      </c>
      <c r="E451" s="1" t="str">
        <f t="shared" si="1"/>
        <v>SOCIAL/COOPERATIVA</v>
      </c>
      <c r="F451" s="1" t="s">
        <v>20</v>
      </c>
      <c r="G451" s="1" t="s">
        <v>1302</v>
      </c>
      <c r="H451" s="9"/>
      <c r="I451" s="1">
        <v>3644.0</v>
      </c>
      <c r="J451" s="1">
        <v>226403.0</v>
      </c>
      <c r="K451" s="8">
        <v>26150.0</v>
      </c>
      <c r="L451" s="1">
        <v>1875.0</v>
      </c>
      <c r="M451" s="2">
        <v>37500.0</v>
      </c>
      <c r="N451" s="2">
        <v>41250.0</v>
      </c>
      <c r="O451" s="2">
        <f t="shared" si="2"/>
        <v>825000</v>
      </c>
      <c r="P451" s="2">
        <f t="shared" si="3"/>
        <v>825000</v>
      </c>
      <c r="Q451" s="1">
        <v>7.0</v>
      </c>
    </row>
    <row r="452">
      <c r="A452" s="3" t="s">
        <v>49</v>
      </c>
      <c r="B452" s="3">
        <v>5.00114E8</v>
      </c>
      <c r="C452" s="3" t="s">
        <v>1303</v>
      </c>
      <c r="D452" s="3" t="s">
        <v>19</v>
      </c>
      <c r="E452" s="3" t="str">
        <f t="shared" si="1"/>
        <v>ESTATAL</v>
      </c>
      <c r="F452" s="3" t="s">
        <v>20</v>
      </c>
      <c r="G452" s="3" t="s">
        <v>1304</v>
      </c>
      <c r="H452" s="3" t="s">
        <v>1305</v>
      </c>
      <c r="I452" s="3">
        <v>261.0</v>
      </c>
      <c r="J452" s="3">
        <v>2418656.0</v>
      </c>
      <c r="K452" s="5">
        <v>26671.0</v>
      </c>
      <c r="L452" s="3">
        <v>2923.0</v>
      </c>
      <c r="M452" s="6">
        <v>58460.0</v>
      </c>
      <c r="N452" s="6">
        <v>64306.0</v>
      </c>
      <c r="O452" s="6">
        <f t="shared" si="2"/>
        <v>1286120</v>
      </c>
      <c r="P452" s="6">
        <f t="shared" si="3"/>
        <v>1286120</v>
      </c>
      <c r="Q452" s="3">
        <v>9.0</v>
      </c>
    </row>
    <row r="453">
      <c r="A453" s="1" t="s">
        <v>27</v>
      </c>
      <c r="B453" s="1">
        <v>8.203975E8</v>
      </c>
      <c r="C453" s="1" t="s">
        <v>1306</v>
      </c>
      <c r="D453" s="1" t="s">
        <v>19</v>
      </c>
      <c r="E453" s="1" t="str">
        <f t="shared" si="1"/>
        <v>ESTATAL</v>
      </c>
      <c r="F453" s="1" t="s">
        <v>20</v>
      </c>
      <c r="G453" s="1" t="s">
        <v>1307</v>
      </c>
      <c r="H453" s="1" t="s">
        <v>1308</v>
      </c>
      <c r="I453" s="1">
        <v>3408.0</v>
      </c>
      <c r="J453" s="1">
        <v>1.5671109E7</v>
      </c>
      <c r="K453" s="8">
        <v>19022.0</v>
      </c>
      <c r="L453" s="1">
        <v>4777.0</v>
      </c>
      <c r="M453" s="2">
        <v>95540.0</v>
      </c>
      <c r="N453" s="2">
        <v>105094.0</v>
      </c>
      <c r="O453" s="2">
        <f t="shared" si="2"/>
        <v>2101880</v>
      </c>
      <c r="P453" s="2">
        <f t="shared" si="3"/>
        <v>2101880</v>
      </c>
      <c r="Q453" s="1">
        <v>5.0</v>
      </c>
    </row>
    <row r="454">
      <c r="A454" s="3" t="s">
        <v>946</v>
      </c>
      <c r="B454" s="3">
        <v>9.40013205E8</v>
      </c>
      <c r="C454" s="3" t="s">
        <v>1309</v>
      </c>
      <c r="D454" s="3" t="s">
        <v>19</v>
      </c>
      <c r="E454" s="3" t="str">
        <f t="shared" si="1"/>
        <v>ESTATAL</v>
      </c>
      <c r="F454" s="3" t="s">
        <v>29</v>
      </c>
      <c r="G454" s="3" t="s">
        <v>1310</v>
      </c>
      <c r="H454" s="3">
        <v>9420.0</v>
      </c>
      <c r="I454" s="3">
        <v>2901.0</v>
      </c>
      <c r="J454" s="3">
        <v>443298.0</v>
      </c>
      <c r="K454" s="5">
        <v>22924.0</v>
      </c>
      <c r="L454" s="3">
        <v>2316.0</v>
      </c>
      <c r="M454" s="6">
        <v>46320.0</v>
      </c>
      <c r="N454" s="6">
        <v>46320.0</v>
      </c>
      <c r="O454" s="6">
        <f t="shared" si="2"/>
        <v>926400</v>
      </c>
      <c r="P454" s="6">
        <f t="shared" si="3"/>
        <v>926400</v>
      </c>
      <c r="Q454" s="3">
        <v>6.0</v>
      </c>
    </row>
    <row r="455">
      <c r="A455" s="1" t="s">
        <v>49</v>
      </c>
      <c r="B455" s="1">
        <v>5.000274E8</v>
      </c>
      <c r="C455" s="1" t="s">
        <v>1311</v>
      </c>
      <c r="D455" s="1" t="s">
        <v>19</v>
      </c>
      <c r="E455" s="1" t="str">
        <f t="shared" si="1"/>
        <v>ESTATAL</v>
      </c>
      <c r="F455" s="1" t="s">
        <v>29</v>
      </c>
      <c r="G455" s="1" t="s">
        <v>1312</v>
      </c>
      <c r="H455" s="1" t="s">
        <v>822</v>
      </c>
      <c r="I455" s="1">
        <v>261.0</v>
      </c>
      <c r="J455" s="1">
        <v>0.0</v>
      </c>
      <c r="K455" s="8">
        <v>21814.0</v>
      </c>
      <c r="L455" s="1">
        <v>2394.0</v>
      </c>
      <c r="M455" s="2">
        <v>47880.0</v>
      </c>
      <c r="N455" s="2">
        <v>47880.0</v>
      </c>
      <c r="O455" s="2">
        <f t="shared" si="2"/>
        <v>957600</v>
      </c>
      <c r="P455" s="2">
        <f t="shared" si="3"/>
        <v>957600</v>
      </c>
      <c r="Q455" s="1">
        <v>3.0</v>
      </c>
    </row>
    <row r="456">
      <c r="A456" s="3" t="s">
        <v>49</v>
      </c>
      <c r="B456" s="3">
        <v>5.000835E8</v>
      </c>
      <c r="C456" s="3" t="s">
        <v>1313</v>
      </c>
      <c r="D456" s="3" t="s">
        <v>19</v>
      </c>
      <c r="E456" s="3" t="str">
        <f t="shared" si="1"/>
        <v>ESTATAL</v>
      </c>
      <c r="F456" s="3" t="s">
        <v>20</v>
      </c>
      <c r="G456" s="3" t="s">
        <v>1314</v>
      </c>
      <c r="H456" s="3" t="s">
        <v>1315</v>
      </c>
      <c r="I456" s="4"/>
      <c r="J456" s="3" t="s">
        <v>1316</v>
      </c>
      <c r="K456" s="5">
        <v>29705.0</v>
      </c>
      <c r="L456" s="3">
        <v>3593.0</v>
      </c>
      <c r="M456" s="6">
        <v>71860.0</v>
      </c>
      <c r="N456" s="6">
        <v>79046.0</v>
      </c>
      <c r="O456" s="6">
        <f t="shared" si="2"/>
        <v>1580920</v>
      </c>
      <c r="P456" s="6">
        <f t="shared" si="3"/>
        <v>1580920</v>
      </c>
      <c r="Q456" s="3">
        <v>4.0</v>
      </c>
    </row>
    <row r="457">
      <c r="A457" s="1" t="s">
        <v>355</v>
      </c>
      <c r="B457" s="1">
        <v>7.800202E8</v>
      </c>
      <c r="C457" s="1" t="s">
        <v>1317</v>
      </c>
      <c r="D457" s="1" t="s">
        <v>19</v>
      </c>
      <c r="E457" s="1" t="str">
        <f t="shared" si="1"/>
        <v>ESTATAL</v>
      </c>
      <c r="F457" s="1" t="s">
        <v>29</v>
      </c>
      <c r="G457" s="1" t="s">
        <v>1318</v>
      </c>
      <c r="H457" s="1" t="s">
        <v>524</v>
      </c>
      <c r="I457" s="1">
        <v>2966.0</v>
      </c>
      <c r="J457" s="1">
        <v>442832.0</v>
      </c>
      <c r="K457" s="8">
        <v>33315.0</v>
      </c>
      <c r="L457" s="1">
        <v>2014.0</v>
      </c>
      <c r="M457" s="2">
        <v>40280.0</v>
      </c>
      <c r="N457" s="2">
        <v>40280.0</v>
      </c>
      <c r="O457" s="2">
        <f t="shared" si="2"/>
        <v>805600</v>
      </c>
      <c r="P457" s="2">
        <f t="shared" si="3"/>
        <v>805600</v>
      </c>
      <c r="Q457" s="1">
        <v>3.0</v>
      </c>
    </row>
    <row r="458">
      <c r="A458" s="3" t="s">
        <v>32</v>
      </c>
      <c r="B458" s="3">
        <v>9.00177752E8</v>
      </c>
      <c r="C458" s="3" t="s">
        <v>1319</v>
      </c>
      <c r="D458" s="3" t="s">
        <v>19</v>
      </c>
      <c r="E458" s="3" t="str">
        <f t="shared" si="1"/>
        <v>ESTATAL</v>
      </c>
      <c r="F458" s="3" t="s">
        <v>29</v>
      </c>
      <c r="G458" s="3" t="s">
        <v>1320</v>
      </c>
      <c r="H458" s="3" t="s">
        <v>855</v>
      </c>
      <c r="I458" s="3">
        <v>381.0</v>
      </c>
      <c r="J458" s="3">
        <v>1.54882061E8</v>
      </c>
      <c r="K458" s="5">
        <v>24688.0</v>
      </c>
      <c r="L458" s="3">
        <v>2981.0</v>
      </c>
      <c r="M458" s="6">
        <v>59620.0</v>
      </c>
      <c r="N458" s="6">
        <v>59620.0</v>
      </c>
      <c r="O458" s="6">
        <f t="shared" si="2"/>
        <v>1192400</v>
      </c>
      <c r="P458" s="6">
        <f t="shared" si="3"/>
        <v>1192400</v>
      </c>
      <c r="Q458" s="3">
        <v>7.0</v>
      </c>
    </row>
    <row r="459">
      <c r="A459" s="1" t="s">
        <v>76</v>
      </c>
      <c r="B459" s="1">
        <v>7.000894E8</v>
      </c>
      <c r="C459" s="1" t="s">
        <v>1321</v>
      </c>
      <c r="D459" s="1" t="s">
        <v>19</v>
      </c>
      <c r="E459" s="1" t="str">
        <f t="shared" si="1"/>
        <v>ESTATAL</v>
      </c>
      <c r="F459" s="1" t="s">
        <v>29</v>
      </c>
      <c r="G459" s="1" t="s">
        <v>1322</v>
      </c>
      <c r="H459" s="9"/>
      <c r="I459" s="9"/>
      <c r="J459" s="9"/>
      <c r="K459" s="8">
        <v>33292.0</v>
      </c>
      <c r="L459" s="1">
        <v>4532.0</v>
      </c>
      <c r="M459" s="2">
        <v>90640.0</v>
      </c>
      <c r="N459" s="2">
        <v>90640.0</v>
      </c>
      <c r="O459" s="2">
        <f t="shared" si="2"/>
        <v>1812800</v>
      </c>
      <c r="P459" s="2">
        <f t="shared" si="3"/>
        <v>1812800</v>
      </c>
      <c r="Q459" s="1">
        <v>8.0</v>
      </c>
    </row>
    <row r="460">
      <c r="A460" s="3" t="s">
        <v>27</v>
      </c>
      <c r="B460" s="3">
        <v>8.204592E8</v>
      </c>
      <c r="C460" s="3" t="s">
        <v>1323</v>
      </c>
      <c r="D460" s="3" t="s">
        <v>38</v>
      </c>
      <c r="E460" s="3" t="str">
        <f t="shared" si="1"/>
        <v>PRIVADO</v>
      </c>
      <c r="F460" s="3" t="s">
        <v>29</v>
      </c>
      <c r="G460" s="3" t="s">
        <v>1324</v>
      </c>
      <c r="H460" s="3" t="s">
        <v>31</v>
      </c>
      <c r="I460" s="3">
        <v>342.0</v>
      </c>
      <c r="J460" s="3">
        <v>4892667.0</v>
      </c>
      <c r="K460" s="5">
        <v>29386.0</v>
      </c>
      <c r="L460" s="3">
        <v>4180.0</v>
      </c>
      <c r="M460" s="6">
        <v>83600.0</v>
      </c>
      <c r="N460" s="6">
        <v>83600.0</v>
      </c>
      <c r="O460" s="6">
        <f t="shared" si="2"/>
        <v>1672000</v>
      </c>
      <c r="P460" s="6">
        <f t="shared" si="3"/>
        <v>1672000</v>
      </c>
      <c r="Q460" s="3">
        <v>10.0</v>
      </c>
    </row>
    <row r="461">
      <c r="A461" s="1" t="s">
        <v>120</v>
      </c>
      <c r="B461" s="1">
        <v>1.000363E8</v>
      </c>
      <c r="C461" s="1" t="s">
        <v>1325</v>
      </c>
      <c r="D461" s="1" t="s">
        <v>19</v>
      </c>
      <c r="E461" s="1" t="str">
        <f t="shared" si="1"/>
        <v>ESTATAL</v>
      </c>
      <c r="F461" s="1" t="s">
        <v>20</v>
      </c>
      <c r="G461" s="1" t="s">
        <v>1326</v>
      </c>
      <c r="H461" s="1" t="s">
        <v>1327</v>
      </c>
      <c r="I461" s="9"/>
      <c r="J461" s="1">
        <v>3.856977711E9</v>
      </c>
      <c r="K461" s="8">
        <v>20675.0</v>
      </c>
      <c r="L461" s="1">
        <v>2074.0</v>
      </c>
      <c r="M461" s="2">
        <v>41480.0</v>
      </c>
      <c r="N461" s="2">
        <v>45628.0</v>
      </c>
      <c r="O461" s="2">
        <f t="shared" si="2"/>
        <v>912560</v>
      </c>
      <c r="P461" s="2">
        <f t="shared" si="3"/>
        <v>912560</v>
      </c>
      <c r="Q461" s="1">
        <v>4.0</v>
      </c>
    </row>
    <row r="462">
      <c r="A462" s="3" t="s">
        <v>41</v>
      </c>
      <c r="B462" s="3">
        <v>3.000252E8</v>
      </c>
      <c r="C462" s="3" t="s">
        <v>1328</v>
      </c>
      <c r="D462" s="3" t="s">
        <v>19</v>
      </c>
      <c r="E462" s="3" t="str">
        <f t="shared" si="1"/>
        <v>ESTATAL</v>
      </c>
      <c r="F462" s="3" t="s">
        <v>29</v>
      </c>
      <c r="G462" s="3" t="s">
        <v>1329</v>
      </c>
      <c r="H462" s="3" t="s">
        <v>386</v>
      </c>
      <c r="I462" s="3">
        <v>-3436.0</v>
      </c>
      <c r="J462" s="3">
        <v>428186.0</v>
      </c>
      <c r="K462" s="5">
        <v>25382.0</v>
      </c>
      <c r="L462" s="3">
        <v>2550.0</v>
      </c>
      <c r="M462" s="6">
        <v>51000.0</v>
      </c>
      <c r="N462" s="6">
        <v>51000.0</v>
      </c>
      <c r="O462" s="6">
        <f t="shared" si="2"/>
        <v>1020000</v>
      </c>
      <c r="P462" s="6">
        <f t="shared" si="3"/>
        <v>1020000</v>
      </c>
      <c r="Q462" s="3">
        <v>10.0</v>
      </c>
    </row>
    <row r="463">
      <c r="A463" s="1" t="s">
        <v>45</v>
      </c>
      <c r="B463" s="1">
        <v>6.600859E8</v>
      </c>
      <c r="C463" s="1" t="s">
        <v>1330</v>
      </c>
      <c r="D463" s="1" t="s">
        <v>19</v>
      </c>
      <c r="E463" s="1" t="str">
        <f t="shared" si="1"/>
        <v>ESTATAL</v>
      </c>
      <c r="F463" s="1" t="s">
        <v>20</v>
      </c>
      <c r="G463" s="1" t="s">
        <v>1331</v>
      </c>
      <c r="H463" s="1" t="s">
        <v>300</v>
      </c>
      <c r="I463" s="1">
        <v>3873.0</v>
      </c>
      <c r="J463" s="1">
        <v>453503.0</v>
      </c>
      <c r="K463" s="8">
        <v>29797.0</v>
      </c>
      <c r="L463" s="1">
        <v>2272.0</v>
      </c>
      <c r="M463" s="2">
        <v>45440.0</v>
      </c>
      <c r="N463" s="2">
        <v>49984.0</v>
      </c>
      <c r="O463" s="2">
        <f t="shared" si="2"/>
        <v>999680</v>
      </c>
      <c r="P463" s="2">
        <f t="shared" si="3"/>
        <v>999680</v>
      </c>
      <c r="Q463" s="1">
        <v>6.0</v>
      </c>
    </row>
    <row r="464">
      <c r="A464" s="3" t="s">
        <v>27</v>
      </c>
      <c r="B464" s="3">
        <v>8.20019802E8</v>
      </c>
      <c r="C464" s="3" t="s">
        <v>1332</v>
      </c>
      <c r="D464" s="3" t="s">
        <v>19</v>
      </c>
      <c r="E464" s="3" t="str">
        <f t="shared" si="1"/>
        <v>ESTATAL</v>
      </c>
      <c r="F464" s="3" t="s">
        <v>29</v>
      </c>
      <c r="G464" s="3" t="s">
        <v>1333</v>
      </c>
      <c r="H464" s="3" t="s">
        <v>31</v>
      </c>
      <c r="I464" s="3">
        <v>342.0</v>
      </c>
      <c r="J464" s="3">
        <v>4525787.0</v>
      </c>
      <c r="K464" s="5">
        <v>28624.0</v>
      </c>
      <c r="L464" s="3">
        <v>1866.0</v>
      </c>
      <c r="M464" s="6">
        <v>37320.0</v>
      </c>
      <c r="N464" s="6">
        <v>37320.0</v>
      </c>
      <c r="O464" s="6">
        <f t="shared" si="2"/>
        <v>746400</v>
      </c>
      <c r="P464" s="6">
        <f t="shared" si="3"/>
        <v>746400</v>
      </c>
      <c r="Q464" s="3">
        <v>7.0</v>
      </c>
    </row>
    <row r="465">
      <c r="A465" s="1" t="s">
        <v>27</v>
      </c>
      <c r="B465" s="1">
        <v>8.20391606E8</v>
      </c>
      <c r="C465" s="1" t="s">
        <v>1334</v>
      </c>
      <c r="D465" s="1" t="s">
        <v>19</v>
      </c>
      <c r="E465" s="1" t="str">
        <f t="shared" si="1"/>
        <v>ESTATAL</v>
      </c>
      <c r="F465" s="1" t="s">
        <v>29</v>
      </c>
      <c r="G465" s="1" t="s">
        <v>1335</v>
      </c>
      <c r="H465" s="1" t="s">
        <v>1336</v>
      </c>
      <c r="I465" s="1">
        <v>3482.0</v>
      </c>
      <c r="J465" s="1">
        <v>494191.0</v>
      </c>
      <c r="K465" s="8">
        <v>31749.0</v>
      </c>
      <c r="L465" s="1">
        <v>3567.0</v>
      </c>
      <c r="M465" s="2">
        <v>71340.0</v>
      </c>
      <c r="N465" s="2">
        <v>71340.0</v>
      </c>
      <c r="O465" s="2">
        <f t="shared" si="2"/>
        <v>1426800</v>
      </c>
      <c r="P465" s="2">
        <f t="shared" si="3"/>
        <v>1426800</v>
      </c>
      <c r="Q465" s="1">
        <v>10.0</v>
      </c>
    </row>
    <row r="466">
      <c r="A466" s="3" t="s">
        <v>99</v>
      </c>
      <c r="B466" s="3">
        <v>2.01224E7</v>
      </c>
      <c r="C466" s="3" t="s">
        <v>1337</v>
      </c>
      <c r="D466" s="3" t="s">
        <v>38</v>
      </c>
      <c r="E466" s="3" t="str">
        <f t="shared" si="1"/>
        <v>PRIVADO</v>
      </c>
      <c r="F466" s="3" t="s">
        <v>29</v>
      </c>
      <c r="G466" s="3" t="s">
        <v>1338</v>
      </c>
      <c r="H466" s="3" t="s">
        <v>1339</v>
      </c>
      <c r="I466" s="3">
        <v>11.0</v>
      </c>
      <c r="J466" s="3" t="s">
        <v>1340</v>
      </c>
      <c r="K466" s="5">
        <v>24983.0</v>
      </c>
      <c r="L466" s="3">
        <v>3400.0</v>
      </c>
      <c r="M466" s="6">
        <v>68000.0</v>
      </c>
      <c r="N466" s="6">
        <v>68000.0</v>
      </c>
      <c r="O466" s="6">
        <f t="shared" si="2"/>
        <v>1360000</v>
      </c>
      <c r="P466" s="6">
        <f t="shared" si="3"/>
        <v>1360000</v>
      </c>
      <c r="Q466" s="3">
        <v>4.0</v>
      </c>
    </row>
    <row r="467">
      <c r="A467" s="1" t="s">
        <v>32</v>
      </c>
      <c r="B467" s="1">
        <v>9.002256E8</v>
      </c>
      <c r="C467" s="1" t="s">
        <v>1341</v>
      </c>
      <c r="D467" s="1" t="s">
        <v>19</v>
      </c>
      <c r="E467" s="1" t="str">
        <f t="shared" si="1"/>
        <v>ESTATAL</v>
      </c>
      <c r="F467" s="1" t="s">
        <v>29</v>
      </c>
      <c r="G467" s="1" t="s">
        <v>1342</v>
      </c>
      <c r="H467" s="1">
        <v>4182.0</v>
      </c>
      <c r="I467" s="1">
        <v>381.0</v>
      </c>
      <c r="J467" s="1">
        <v>1.53007736E8</v>
      </c>
      <c r="K467" s="8">
        <v>22796.0</v>
      </c>
      <c r="L467" s="1">
        <v>2520.0</v>
      </c>
      <c r="M467" s="2">
        <v>50400.0</v>
      </c>
      <c r="N467" s="2">
        <v>50400.0</v>
      </c>
      <c r="O467" s="2">
        <f t="shared" si="2"/>
        <v>1008000</v>
      </c>
      <c r="P467" s="2">
        <f t="shared" si="3"/>
        <v>1008000</v>
      </c>
      <c r="Q467" s="1">
        <v>9.0</v>
      </c>
    </row>
    <row r="468">
      <c r="A468" s="3" t="s">
        <v>36</v>
      </c>
      <c r="B468" s="3">
        <v>6.04339E7</v>
      </c>
      <c r="C468" s="3" t="s">
        <v>1343</v>
      </c>
      <c r="D468" s="3" t="s">
        <v>19</v>
      </c>
      <c r="E468" s="3" t="str">
        <f t="shared" si="1"/>
        <v>ESTATAL</v>
      </c>
      <c r="F468" s="3" t="s">
        <v>20</v>
      </c>
      <c r="G468" s="3" t="s">
        <v>1344</v>
      </c>
      <c r="H468" s="3">
        <v>2754.0</v>
      </c>
      <c r="I468" s="3">
        <v>2478.0</v>
      </c>
      <c r="J468" s="3" t="s">
        <v>1345</v>
      </c>
      <c r="K468" s="10">
        <v>18223.0</v>
      </c>
      <c r="L468" s="3">
        <v>2782.0</v>
      </c>
      <c r="M468" s="6">
        <v>55640.0</v>
      </c>
      <c r="N468" s="6">
        <v>61204.0</v>
      </c>
      <c r="O468" s="6">
        <f t="shared" si="2"/>
        <v>1224080</v>
      </c>
      <c r="P468" s="6">
        <f t="shared" si="3"/>
        <v>1224080</v>
      </c>
      <c r="Q468" s="3">
        <v>7.0</v>
      </c>
    </row>
    <row r="469">
      <c r="A469" s="1" t="s">
        <v>217</v>
      </c>
      <c r="B469" s="1">
        <v>4.600509E8</v>
      </c>
      <c r="C469" s="1" t="s">
        <v>1346</v>
      </c>
      <c r="D469" s="1" t="s">
        <v>19</v>
      </c>
      <c r="E469" s="1" t="str">
        <f t="shared" si="1"/>
        <v>ESTATAL</v>
      </c>
      <c r="F469" s="1" t="s">
        <v>20</v>
      </c>
      <c r="G469" s="1" t="s">
        <v>1347</v>
      </c>
      <c r="H469" s="1" t="s">
        <v>1348</v>
      </c>
      <c r="I469" s="9"/>
      <c r="J469" s="9"/>
      <c r="K469" s="8">
        <v>21435.0</v>
      </c>
      <c r="L469" s="1">
        <v>4685.0</v>
      </c>
      <c r="M469" s="2">
        <v>93700.0</v>
      </c>
      <c r="N469" s="2">
        <v>103070.0</v>
      </c>
      <c r="O469" s="2">
        <f t="shared" si="2"/>
        <v>2061400</v>
      </c>
      <c r="P469" s="2">
        <f t="shared" si="3"/>
        <v>2061400</v>
      </c>
      <c r="Q469" s="1">
        <v>6.0</v>
      </c>
    </row>
    <row r="470">
      <c r="A470" s="3" t="s">
        <v>23</v>
      </c>
      <c r="B470" s="3">
        <v>6.20110301E8</v>
      </c>
      <c r="C470" s="3" t="s">
        <v>1349</v>
      </c>
      <c r="D470" s="3" t="s">
        <v>38</v>
      </c>
      <c r="E470" s="3" t="str">
        <f t="shared" si="1"/>
        <v>PRIVADO</v>
      </c>
      <c r="F470" s="3" t="s">
        <v>29</v>
      </c>
      <c r="G470" s="3" t="s">
        <v>1350</v>
      </c>
      <c r="H470" s="3" t="s">
        <v>708</v>
      </c>
      <c r="I470" s="4"/>
      <c r="J470" s="4"/>
      <c r="K470" s="5">
        <v>21292.0</v>
      </c>
      <c r="L470" s="3">
        <v>3632.0</v>
      </c>
      <c r="M470" s="6">
        <v>72640.0</v>
      </c>
      <c r="N470" s="6">
        <v>72640.0</v>
      </c>
      <c r="O470" s="6">
        <f t="shared" si="2"/>
        <v>1452800</v>
      </c>
      <c r="P470" s="6">
        <f t="shared" si="3"/>
        <v>1452800</v>
      </c>
      <c r="Q470" s="3">
        <v>5.0</v>
      </c>
    </row>
    <row r="471">
      <c r="A471" s="1" t="s">
        <v>27</v>
      </c>
      <c r="B471" s="1">
        <v>8.204336E8</v>
      </c>
      <c r="C471" s="1" t="s">
        <v>1351</v>
      </c>
      <c r="D471" s="1" t="s">
        <v>19</v>
      </c>
      <c r="E471" s="1" t="str">
        <f t="shared" si="1"/>
        <v>ESTATAL</v>
      </c>
      <c r="F471" s="1" t="s">
        <v>29</v>
      </c>
      <c r="G471" s="1" t="s">
        <v>1352</v>
      </c>
      <c r="H471" s="1" t="s">
        <v>111</v>
      </c>
      <c r="I471" s="1">
        <v>341.0</v>
      </c>
      <c r="J471" s="1">
        <v>4727558.0</v>
      </c>
      <c r="K471" s="8">
        <v>25097.0</v>
      </c>
      <c r="L471" s="1">
        <v>2091.0</v>
      </c>
      <c r="M471" s="2">
        <v>41820.0</v>
      </c>
      <c r="N471" s="2">
        <v>41820.0</v>
      </c>
      <c r="O471" s="2">
        <f t="shared" si="2"/>
        <v>836400</v>
      </c>
      <c r="P471" s="2">
        <f t="shared" si="3"/>
        <v>836400</v>
      </c>
      <c r="Q471" s="1">
        <v>3.0</v>
      </c>
    </row>
    <row r="472">
      <c r="A472" s="3" t="s">
        <v>36</v>
      </c>
      <c r="B472" s="3">
        <v>6.02065E7</v>
      </c>
      <c r="C472" s="3" t="s">
        <v>1353</v>
      </c>
      <c r="D472" s="3" t="s">
        <v>38</v>
      </c>
      <c r="E472" s="3" t="str">
        <f t="shared" si="1"/>
        <v>PRIVADO</v>
      </c>
      <c r="F472" s="3" t="s">
        <v>29</v>
      </c>
      <c r="G472" s="3" t="s">
        <v>1354</v>
      </c>
      <c r="H472" s="3">
        <v>1882.0</v>
      </c>
      <c r="I472" s="3">
        <v>11.0</v>
      </c>
      <c r="J472" s="3" t="s">
        <v>1355</v>
      </c>
      <c r="K472" s="5">
        <v>25698.0</v>
      </c>
      <c r="L472" s="3">
        <v>3245.0</v>
      </c>
      <c r="M472" s="6">
        <v>64900.0</v>
      </c>
      <c r="N472" s="6">
        <v>64900.0</v>
      </c>
      <c r="O472" s="6">
        <f t="shared" si="2"/>
        <v>1298000</v>
      </c>
      <c r="P472" s="6">
        <f t="shared" si="3"/>
        <v>1298000</v>
      </c>
      <c r="Q472" s="3">
        <v>3.0</v>
      </c>
    </row>
    <row r="473">
      <c r="A473" s="1" t="s">
        <v>27</v>
      </c>
      <c r="B473" s="1">
        <v>8.204319E8</v>
      </c>
      <c r="C473" s="1" t="s">
        <v>1356</v>
      </c>
      <c r="D473" s="1" t="s">
        <v>19</v>
      </c>
      <c r="E473" s="1" t="str">
        <f t="shared" si="1"/>
        <v>ESTATAL</v>
      </c>
      <c r="F473" s="1" t="s">
        <v>29</v>
      </c>
      <c r="G473" s="1" t="s">
        <v>1357</v>
      </c>
      <c r="H473" s="1" t="s">
        <v>831</v>
      </c>
      <c r="I473" s="1">
        <v>3482.0</v>
      </c>
      <c r="J473" s="1">
        <v>438891.0</v>
      </c>
      <c r="K473" s="8">
        <v>33580.0</v>
      </c>
      <c r="L473" s="1">
        <v>1940.0</v>
      </c>
      <c r="M473" s="2">
        <v>38800.0</v>
      </c>
      <c r="N473" s="2">
        <v>38800.0</v>
      </c>
      <c r="O473" s="2">
        <f t="shared" si="2"/>
        <v>776000</v>
      </c>
      <c r="P473" s="2">
        <f t="shared" si="3"/>
        <v>776000</v>
      </c>
      <c r="Q473" s="1">
        <v>9.0</v>
      </c>
    </row>
    <row r="474">
      <c r="A474" s="3" t="s">
        <v>76</v>
      </c>
      <c r="B474" s="3">
        <v>7.00066322E8</v>
      </c>
      <c r="C474" s="3" t="s">
        <v>1358</v>
      </c>
      <c r="D474" s="3" t="s">
        <v>19</v>
      </c>
      <c r="E474" s="3" t="str">
        <f t="shared" si="1"/>
        <v>ESTATAL</v>
      </c>
      <c r="F474" s="3" t="s">
        <v>20</v>
      </c>
      <c r="G474" s="3" t="s">
        <v>1359</v>
      </c>
      <c r="H474" s="3" t="s">
        <v>1360</v>
      </c>
      <c r="I474" s="4"/>
      <c r="J474" s="4"/>
      <c r="K474" s="5">
        <v>19806.0</v>
      </c>
      <c r="L474" s="3">
        <v>3628.0</v>
      </c>
      <c r="M474" s="6">
        <v>72560.0</v>
      </c>
      <c r="N474" s="6">
        <v>79816.0</v>
      </c>
      <c r="O474" s="6">
        <f t="shared" si="2"/>
        <v>1596320</v>
      </c>
      <c r="P474" s="6">
        <f t="shared" si="3"/>
        <v>1596320</v>
      </c>
      <c r="Q474" s="3">
        <v>3.0</v>
      </c>
    </row>
    <row r="475">
      <c r="A475" s="1" t="s">
        <v>32</v>
      </c>
      <c r="B475" s="1">
        <v>9.000859E8</v>
      </c>
      <c r="C475" s="1" t="s">
        <v>1361</v>
      </c>
      <c r="D475" s="1" t="s">
        <v>38</v>
      </c>
      <c r="E475" s="1" t="str">
        <f t="shared" si="1"/>
        <v>PRIVADO</v>
      </c>
      <c r="F475" s="1" t="s">
        <v>29</v>
      </c>
      <c r="G475" s="1" t="s">
        <v>1362</v>
      </c>
      <c r="H475" s="1" t="s">
        <v>35</v>
      </c>
      <c r="I475" s="1">
        <v>0.0</v>
      </c>
      <c r="J475" s="1">
        <v>0.0</v>
      </c>
      <c r="K475" s="7">
        <v>24800.0</v>
      </c>
      <c r="L475" s="1">
        <v>4630.0</v>
      </c>
      <c r="M475" s="2">
        <v>92600.0</v>
      </c>
      <c r="N475" s="2">
        <v>92600.0</v>
      </c>
      <c r="O475" s="2">
        <f t="shared" si="2"/>
        <v>1852000</v>
      </c>
      <c r="P475" s="2">
        <f t="shared" si="3"/>
        <v>1852000</v>
      </c>
      <c r="Q475" s="1">
        <v>7.0</v>
      </c>
    </row>
    <row r="476">
      <c r="A476" s="3" t="s">
        <v>17</v>
      </c>
      <c r="B476" s="3">
        <v>8.600777E8</v>
      </c>
      <c r="C476" s="3" t="s">
        <v>1363</v>
      </c>
      <c r="D476" s="3" t="s">
        <v>19</v>
      </c>
      <c r="E476" s="3" t="str">
        <f t="shared" si="1"/>
        <v>ESTATAL</v>
      </c>
      <c r="F476" s="3" t="s">
        <v>20</v>
      </c>
      <c r="G476" s="3" t="s">
        <v>1364</v>
      </c>
      <c r="H476" s="3" t="s">
        <v>1365</v>
      </c>
      <c r="I476" s="4"/>
      <c r="J476" s="4"/>
      <c r="K476" s="10">
        <v>32872.0</v>
      </c>
      <c r="L476" s="3">
        <v>2233.0</v>
      </c>
      <c r="M476" s="6">
        <v>44660.0</v>
      </c>
      <c r="N476" s="6">
        <v>49126.0</v>
      </c>
      <c r="O476" s="6">
        <f t="shared" si="2"/>
        <v>982520</v>
      </c>
      <c r="P476" s="6">
        <f t="shared" si="3"/>
        <v>982520</v>
      </c>
      <c r="Q476" s="3">
        <v>6.0</v>
      </c>
    </row>
    <row r="477">
      <c r="A477" s="1" t="s">
        <v>49</v>
      </c>
      <c r="B477" s="1">
        <v>5.000729E8</v>
      </c>
      <c r="C477" s="1" t="s">
        <v>1366</v>
      </c>
      <c r="D477" s="1" t="s">
        <v>38</v>
      </c>
      <c r="E477" s="1" t="str">
        <f t="shared" si="1"/>
        <v>PRIVADO</v>
      </c>
      <c r="F477" s="1" t="s">
        <v>29</v>
      </c>
      <c r="G477" s="1" t="s">
        <v>1367</v>
      </c>
      <c r="H477" s="1" t="s">
        <v>625</v>
      </c>
      <c r="I477" s="9"/>
      <c r="J477" s="1" t="s">
        <v>1368</v>
      </c>
      <c r="K477" s="7">
        <v>18987.0</v>
      </c>
      <c r="L477" s="1">
        <v>3988.0</v>
      </c>
      <c r="M477" s="2">
        <v>79760.0</v>
      </c>
      <c r="N477" s="2">
        <v>79760.0</v>
      </c>
      <c r="O477" s="2">
        <f t="shared" si="2"/>
        <v>1595200</v>
      </c>
      <c r="P477" s="2">
        <f t="shared" si="3"/>
        <v>1595200</v>
      </c>
      <c r="Q477" s="1">
        <v>8.0</v>
      </c>
    </row>
    <row r="478">
      <c r="A478" s="3" t="s">
        <v>49</v>
      </c>
      <c r="B478" s="3">
        <v>5.00138502E8</v>
      </c>
      <c r="C478" s="3" t="s">
        <v>1369</v>
      </c>
      <c r="D478" s="3" t="s">
        <v>19</v>
      </c>
      <c r="E478" s="3" t="str">
        <f t="shared" si="1"/>
        <v>ESTATAL</v>
      </c>
      <c r="F478" s="3" t="s">
        <v>29</v>
      </c>
      <c r="G478" s="3" t="s">
        <v>1370</v>
      </c>
      <c r="H478" s="3" t="s">
        <v>978</v>
      </c>
      <c r="I478" s="3">
        <v>2623.0</v>
      </c>
      <c r="J478" s="3">
        <v>494057.0</v>
      </c>
      <c r="K478" s="5">
        <v>23197.0</v>
      </c>
      <c r="L478" s="3">
        <v>4282.0</v>
      </c>
      <c r="M478" s="6">
        <v>85640.0</v>
      </c>
      <c r="N478" s="6">
        <v>85640.0</v>
      </c>
      <c r="O478" s="6">
        <f t="shared" si="2"/>
        <v>1712800</v>
      </c>
      <c r="P478" s="6">
        <f t="shared" si="3"/>
        <v>1712800</v>
      </c>
      <c r="Q478" s="3">
        <v>8.0</v>
      </c>
    </row>
    <row r="479">
      <c r="A479" s="1" t="s">
        <v>76</v>
      </c>
      <c r="B479" s="1">
        <v>7.000929E8</v>
      </c>
      <c r="C479" s="1" t="s">
        <v>1371</v>
      </c>
      <c r="D479" s="1" t="s">
        <v>19</v>
      </c>
      <c r="E479" s="1" t="str">
        <f t="shared" si="1"/>
        <v>ESTATAL</v>
      </c>
      <c r="F479" s="1" t="s">
        <v>20</v>
      </c>
      <c r="G479" s="1" t="s">
        <v>1372</v>
      </c>
      <c r="H479" s="1" t="s">
        <v>391</v>
      </c>
      <c r="I479" s="1">
        <v>264.0</v>
      </c>
      <c r="J479" s="1">
        <v>4302404.0</v>
      </c>
      <c r="K479" s="8">
        <v>33837.0</v>
      </c>
      <c r="L479" s="1">
        <v>2368.0</v>
      </c>
      <c r="M479" s="2">
        <v>47360.0</v>
      </c>
      <c r="N479" s="2">
        <v>52096.0</v>
      </c>
      <c r="O479" s="2">
        <f t="shared" si="2"/>
        <v>1041920</v>
      </c>
      <c r="P479" s="2">
        <f t="shared" si="3"/>
        <v>1041920</v>
      </c>
      <c r="Q479" s="1">
        <v>8.0</v>
      </c>
    </row>
    <row r="480">
      <c r="A480" s="3" t="s">
        <v>36</v>
      </c>
      <c r="B480" s="3">
        <v>6.02747E7</v>
      </c>
      <c r="C480" s="3" t="s">
        <v>1373</v>
      </c>
      <c r="D480" s="3" t="s">
        <v>38</v>
      </c>
      <c r="E480" s="3" t="str">
        <f t="shared" si="1"/>
        <v>PRIVADO</v>
      </c>
      <c r="F480" s="3" t="s">
        <v>29</v>
      </c>
      <c r="G480" s="3" t="s">
        <v>1374</v>
      </c>
      <c r="H480" s="3">
        <v>1884.0</v>
      </c>
      <c r="I480" s="3">
        <v>11.0</v>
      </c>
      <c r="J480" s="3" t="s">
        <v>1375</v>
      </c>
      <c r="K480" s="5">
        <v>31855.0</v>
      </c>
      <c r="L480" s="3">
        <v>4805.0</v>
      </c>
      <c r="M480" s="6">
        <v>96100.0</v>
      </c>
      <c r="N480" s="6">
        <v>96100.0</v>
      </c>
      <c r="O480" s="6">
        <f t="shared" si="2"/>
        <v>1922000</v>
      </c>
      <c r="P480" s="6">
        <f t="shared" si="3"/>
        <v>1922000</v>
      </c>
      <c r="Q480" s="3">
        <v>5.0</v>
      </c>
    </row>
    <row r="481">
      <c r="A481" s="1" t="s">
        <v>167</v>
      </c>
      <c r="B481" s="1">
        <v>4.200128E8</v>
      </c>
      <c r="C481" s="1" t="s">
        <v>1376</v>
      </c>
      <c r="D481" s="1" t="s">
        <v>19</v>
      </c>
      <c r="E481" s="1" t="str">
        <f t="shared" si="1"/>
        <v>ESTATAL</v>
      </c>
      <c r="F481" s="1" t="s">
        <v>29</v>
      </c>
      <c r="G481" s="1" t="s">
        <v>1377</v>
      </c>
      <c r="H481" s="1" t="s">
        <v>225</v>
      </c>
      <c r="I481" s="1">
        <v>2302.0</v>
      </c>
      <c r="J481" s="1">
        <v>427447.0</v>
      </c>
      <c r="K481" s="8">
        <v>26869.0</v>
      </c>
      <c r="L481" s="1">
        <v>3756.0</v>
      </c>
      <c r="M481" s="2">
        <v>75120.0</v>
      </c>
      <c r="N481" s="2">
        <v>75120.0</v>
      </c>
      <c r="O481" s="2">
        <f t="shared" si="2"/>
        <v>1502400</v>
      </c>
      <c r="P481" s="2">
        <f t="shared" si="3"/>
        <v>1502400</v>
      </c>
      <c r="Q481" s="1">
        <v>3.0</v>
      </c>
    </row>
    <row r="482">
      <c r="A482" s="3" t="s">
        <v>17</v>
      </c>
      <c r="B482" s="3">
        <v>8.602221E8</v>
      </c>
      <c r="C482" s="3" t="s">
        <v>1378</v>
      </c>
      <c r="D482" s="3" t="s">
        <v>19</v>
      </c>
      <c r="E482" s="3" t="str">
        <f t="shared" si="1"/>
        <v>ESTATAL</v>
      </c>
      <c r="F482" s="3" t="s">
        <v>29</v>
      </c>
      <c r="G482" s="3" t="s">
        <v>1379</v>
      </c>
      <c r="H482" s="4"/>
      <c r="I482" s="4"/>
      <c r="J482" s="4"/>
      <c r="K482" s="5">
        <v>27871.0</v>
      </c>
      <c r="L482" s="3">
        <v>3751.0</v>
      </c>
      <c r="M482" s="6">
        <v>75020.0</v>
      </c>
      <c r="N482" s="6">
        <v>75020.0</v>
      </c>
      <c r="O482" s="6">
        <f t="shared" si="2"/>
        <v>1500400</v>
      </c>
      <c r="P482" s="6">
        <f t="shared" si="3"/>
        <v>1500400</v>
      </c>
      <c r="Q482" s="3">
        <v>6.0</v>
      </c>
    </row>
    <row r="483">
      <c r="A483" s="1" t="s">
        <v>17</v>
      </c>
      <c r="B483" s="1">
        <v>8.60143E8</v>
      </c>
      <c r="C483" s="1" t="s">
        <v>1380</v>
      </c>
      <c r="D483" s="1" t="s">
        <v>19</v>
      </c>
      <c r="E483" s="1" t="str">
        <f t="shared" si="1"/>
        <v>ESTATAL</v>
      </c>
      <c r="F483" s="1" t="s">
        <v>20</v>
      </c>
      <c r="G483" s="1" t="s">
        <v>1381</v>
      </c>
      <c r="H483" s="1">
        <v>4184.0</v>
      </c>
      <c r="I483" s="9"/>
      <c r="J483" s="9"/>
      <c r="K483" s="8">
        <v>26549.0</v>
      </c>
      <c r="L483" s="1">
        <v>2815.0</v>
      </c>
      <c r="M483" s="2">
        <v>56300.0</v>
      </c>
      <c r="N483" s="2">
        <v>61930.0</v>
      </c>
      <c r="O483" s="2">
        <f t="shared" si="2"/>
        <v>1238600</v>
      </c>
      <c r="P483" s="2">
        <f t="shared" si="3"/>
        <v>1238600</v>
      </c>
      <c r="Q483" s="1">
        <v>6.0</v>
      </c>
    </row>
    <row r="484">
      <c r="A484" s="3" t="s">
        <v>17</v>
      </c>
      <c r="B484" s="3">
        <v>8.600882E8</v>
      </c>
      <c r="C484" s="3" t="s">
        <v>1382</v>
      </c>
      <c r="D484" s="3" t="s">
        <v>19</v>
      </c>
      <c r="E484" s="3" t="str">
        <f t="shared" si="1"/>
        <v>ESTATAL</v>
      </c>
      <c r="F484" s="3" t="s">
        <v>20</v>
      </c>
      <c r="G484" s="3" t="s">
        <v>1383</v>
      </c>
      <c r="H484" s="3" t="s">
        <v>1384</v>
      </c>
      <c r="I484" s="4"/>
      <c r="J484" s="4"/>
      <c r="K484" s="5">
        <v>23048.0</v>
      </c>
      <c r="L484" s="3">
        <v>4363.0</v>
      </c>
      <c r="M484" s="6">
        <v>87260.0</v>
      </c>
      <c r="N484" s="6">
        <v>95986.0</v>
      </c>
      <c r="O484" s="6">
        <f t="shared" si="2"/>
        <v>1919720</v>
      </c>
      <c r="P484" s="6">
        <f t="shared" si="3"/>
        <v>1919720</v>
      </c>
      <c r="Q484" s="3">
        <v>4.0</v>
      </c>
    </row>
    <row r="485">
      <c r="A485" s="1" t="s">
        <v>27</v>
      </c>
      <c r="B485" s="1">
        <v>8.203122E8</v>
      </c>
      <c r="C485" s="1" t="s">
        <v>1385</v>
      </c>
      <c r="D485" s="1" t="s">
        <v>38</v>
      </c>
      <c r="E485" s="1" t="str">
        <f t="shared" si="1"/>
        <v>PRIVADO</v>
      </c>
      <c r="F485" s="1" t="s">
        <v>29</v>
      </c>
      <c r="G485" s="1" t="s">
        <v>1386</v>
      </c>
      <c r="H485" s="1" t="s">
        <v>1387</v>
      </c>
      <c r="I485" s="1">
        <v>3402.0</v>
      </c>
      <c r="J485" s="1">
        <v>461246.0</v>
      </c>
      <c r="K485" s="8">
        <v>28101.0</v>
      </c>
      <c r="L485" s="1">
        <v>4434.0</v>
      </c>
      <c r="M485" s="2">
        <v>88680.0</v>
      </c>
      <c r="N485" s="2">
        <v>88680.0</v>
      </c>
      <c r="O485" s="2">
        <f t="shared" si="2"/>
        <v>1773600</v>
      </c>
      <c r="P485" s="2">
        <f t="shared" si="3"/>
        <v>1773600</v>
      </c>
      <c r="Q485" s="1">
        <v>5.0</v>
      </c>
    </row>
    <row r="486">
      <c r="A486" s="3" t="s">
        <v>36</v>
      </c>
      <c r="B486" s="3">
        <v>6.00048E7</v>
      </c>
      <c r="C486" s="3" t="s">
        <v>1388</v>
      </c>
      <c r="D486" s="3" t="s">
        <v>38</v>
      </c>
      <c r="E486" s="3" t="str">
        <f t="shared" si="1"/>
        <v>PRIVADO</v>
      </c>
      <c r="F486" s="3" t="s">
        <v>29</v>
      </c>
      <c r="G486" s="3" t="s">
        <v>1389</v>
      </c>
      <c r="H486" s="3">
        <v>7600.0</v>
      </c>
      <c r="I486" s="3">
        <v>223.0</v>
      </c>
      <c r="J486" s="3" t="s">
        <v>1390</v>
      </c>
      <c r="K486" s="5">
        <v>21639.0</v>
      </c>
      <c r="L486" s="3">
        <v>4750.0</v>
      </c>
      <c r="M486" s="6">
        <v>95000.0</v>
      </c>
      <c r="N486" s="6">
        <v>95000.0</v>
      </c>
      <c r="O486" s="6">
        <f t="shared" si="2"/>
        <v>1900000</v>
      </c>
      <c r="P486" s="6">
        <f t="shared" si="3"/>
        <v>1900000</v>
      </c>
      <c r="Q486" s="3">
        <v>7.0</v>
      </c>
    </row>
    <row r="487">
      <c r="A487" s="1" t="s">
        <v>217</v>
      </c>
      <c r="B487" s="1">
        <v>4.600205E8</v>
      </c>
      <c r="C487" s="1" t="s">
        <v>1391</v>
      </c>
      <c r="D487" s="1" t="s">
        <v>19</v>
      </c>
      <c r="E487" s="1" t="str">
        <f t="shared" si="1"/>
        <v>ESTATAL</v>
      </c>
      <c r="F487" s="1" t="s">
        <v>29</v>
      </c>
      <c r="G487" s="1" t="s">
        <v>1392</v>
      </c>
      <c r="H487" s="1" t="s">
        <v>1393</v>
      </c>
      <c r="I487" s="9"/>
      <c r="J487" s="1" t="s">
        <v>1394</v>
      </c>
      <c r="K487" s="7">
        <v>24390.0</v>
      </c>
      <c r="L487" s="1">
        <v>4049.0</v>
      </c>
      <c r="M487" s="2">
        <v>80980.0</v>
      </c>
      <c r="N487" s="2">
        <v>80980.0</v>
      </c>
      <c r="O487" s="2">
        <f t="shared" si="2"/>
        <v>1619600</v>
      </c>
      <c r="P487" s="2">
        <f t="shared" si="3"/>
        <v>1619600</v>
      </c>
      <c r="Q487" s="1">
        <v>4.0</v>
      </c>
    </row>
    <row r="488">
      <c r="A488" s="3" t="s">
        <v>76</v>
      </c>
      <c r="B488" s="3">
        <v>7.000425E8</v>
      </c>
      <c r="C488" s="3" t="s">
        <v>1395</v>
      </c>
      <c r="D488" s="3" t="s">
        <v>38</v>
      </c>
      <c r="E488" s="3" t="str">
        <f t="shared" si="1"/>
        <v>PRIVADO</v>
      </c>
      <c r="F488" s="3" t="s">
        <v>20</v>
      </c>
      <c r="G488" s="3" t="s">
        <v>1396</v>
      </c>
      <c r="H488" s="3" t="s">
        <v>1397</v>
      </c>
      <c r="I488" s="3">
        <v>264.0</v>
      </c>
      <c r="J488" s="3">
        <v>4971266.0</v>
      </c>
      <c r="K488" s="10">
        <v>30644.0</v>
      </c>
      <c r="L488" s="3">
        <v>2155.0</v>
      </c>
      <c r="M488" s="6">
        <v>43100.0</v>
      </c>
      <c r="N488" s="6">
        <v>47410.0</v>
      </c>
      <c r="O488" s="6">
        <f t="shared" si="2"/>
        <v>948200</v>
      </c>
      <c r="P488" s="6">
        <f t="shared" si="3"/>
        <v>948200</v>
      </c>
      <c r="Q488" s="3">
        <v>9.0</v>
      </c>
    </row>
    <row r="489">
      <c r="A489" s="1" t="s">
        <v>99</v>
      </c>
      <c r="B489" s="1">
        <v>2.00476E7</v>
      </c>
      <c r="C489" s="1" t="s">
        <v>1398</v>
      </c>
      <c r="D489" s="1" t="s">
        <v>19</v>
      </c>
      <c r="E489" s="1" t="str">
        <f t="shared" si="1"/>
        <v>ESTATAL</v>
      </c>
      <c r="F489" s="1" t="s">
        <v>29</v>
      </c>
      <c r="G489" s="1" t="s">
        <v>1399</v>
      </c>
      <c r="H489" s="1" t="s">
        <v>1400</v>
      </c>
      <c r="I489" s="1">
        <v>11.0</v>
      </c>
      <c r="J489" s="1" t="s">
        <v>1401</v>
      </c>
      <c r="K489" s="8">
        <v>28354.0</v>
      </c>
      <c r="L489" s="1">
        <v>4537.0</v>
      </c>
      <c r="M489" s="2">
        <v>90740.0</v>
      </c>
      <c r="N489" s="2">
        <v>90740.0</v>
      </c>
      <c r="O489" s="2">
        <f t="shared" si="2"/>
        <v>1814800</v>
      </c>
      <c r="P489" s="2">
        <f t="shared" si="3"/>
        <v>1814800</v>
      </c>
      <c r="Q489" s="1">
        <v>3.0</v>
      </c>
    </row>
    <row r="490">
      <c r="A490" s="3" t="s">
        <v>36</v>
      </c>
      <c r="B490" s="3">
        <v>6.03277E7</v>
      </c>
      <c r="C490" s="3" t="s">
        <v>1402</v>
      </c>
      <c r="D490" s="3" t="s">
        <v>19</v>
      </c>
      <c r="E490" s="3" t="str">
        <f t="shared" si="1"/>
        <v>ESTATAL</v>
      </c>
      <c r="F490" s="3" t="s">
        <v>29</v>
      </c>
      <c r="G490" s="3" t="s">
        <v>1403</v>
      </c>
      <c r="H490" s="3">
        <v>1742.0</v>
      </c>
      <c r="I490" s="3">
        <v>237.0</v>
      </c>
      <c r="J490" s="3" t="s">
        <v>1404</v>
      </c>
      <c r="K490" s="10">
        <v>31362.0</v>
      </c>
      <c r="L490" s="3">
        <v>2301.0</v>
      </c>
      <c r="M490" s="6">
        <v>46020.0</v>
      </c>
      <c r="N490" s="6">
        <v>46020.0</v>
      </c>
      <c r="O490" s="6">
        <f t="shared" si="2"/>
        <v>920400</v>
      </c>
      <c r="P490" s="6">
        <f t="shared" si="3"/>
        <v>920400</v>
      </c>
      <c r="Q490" s="3">
        <v>3.0</v>
      </c>
    </row>
    <row r="491">
      <c r="A491" s="1" t="s">
        <v>41</v>
      </c>
      <c r="B491" s="1">
        <v>3.001065E8</v>
      </c>
      <c r="C491" s="1" t="s">
        <v>1405</v>
      </c>
      <c r="D491" s="1" t="s">
        <v>19</v>
      </c>
      <c r="E491" s="1" t="str">
        <f t="shared" si="1"/>
        <v>ESTATAL</v>
      </c>
      <c r="F491" s="1" t="s">
        <v>20</v>
      </c>
      <c r="G491" s="1" t="s">
        <v>1406</v>
      </c>
      <c r="H491" s="1" t="s">
        <v>1407</v>
      </c>
      <c r="I491" s="1">
        <v>0.0</v>
      </c>
      <c r="J491" s="1">
        <v>0.0</v>
      </c>
      <c r="K491" s="8">
        <v>31864.0</v>
      </c>
      <c r="L491" s="1">
        <v>2063.0</v>
      </c>
      <c r="M491" s="2">
        <v>41260.0</v>
      </c>
      <c r="N491" s="2">
        <v>45386.0</v>
      </c>
      <c r="O491" s="2">
        <f t="shared" si="2"/>
        <v>907720</v>
      </c>
      <c r="P491" s="2">
        <f t="shared" si="3"/>
        <v>907720</v>
      </c>
      <c r="Q491" s="1">
        <v>5.0</v>
      </c>
    </row>
    <row r="492">
      <c r="A492" s="3" t="s">
        <v>63</v>
      </c>
      <c r="B492" s="3">
        <v>7.400009E8</v>
      </c>
      <c r="C492" s="3" t="s">
        <v>1408</v>
      </c>
      <c r="D492" s="3" t="s">
        <v>19</v>
      </c>
      <c r="E492" s="3" t="str">
        <f t="shared" si="1"/>
        <v>ESTATAL</v>
      </c>
      <c r="F492" s="3" t="s">
        <v>20</v>
      </c>
      <c r="G492" s="3" t="s">
        <v>1409</v>
      </c>
      <c r="H492" s="3" t="s">
        <v>1410</v>
      </c>
      <c r="I492" s="4"/>
      <c r="J492" s="3" t="s">
        <v>1411</v>
      </c>
      <c r="K492" s="5">
        <v>24925.0</v>
      </c>
      <c r="L492" s="3">
        <v>1886.0</v>
      </c>
      <c r="M492" s="6">
        <v>37720.0</v>
      </c>
      <c r="N492" s="6">
        <v>41492.0</v>
      </c>
      <c r="O492" s="6">
        <f t="shared" si="2"/>
        <v>829840</v>
      </c>
      <c r="P492" s="6">
        <f t="shared" si="3"/>
        <v>829840</v>
      </c>
      <c r="Q492" s="3">
        <v>8.0</v>
      </c>
    </row>
    <row r="493">
      <c r="A493" s="1" t="s">
        <v>167</v>
      </c>
      <c r="B493" s="1">
        <v>4.200199E8</v>
      </c>
      <c r="C493" s="1" t="s">
        <v>1412</v>
      </c>
      <c r="D493" s="1" t="s">
        <v>19</v>
      </c>
      <c r="E493" s="1" t="str">
        <f t="shared" si="1"/>
        <v>ESTATAL</v>
      </c>
      <c r="F493" s="1" t="s">
        <v>29</v>
      </c>
      <c r="G493" s="1" t="s">
        <v>1413</v>
      </c>
      <c r="H493" s="1" t="s">
        <v>1414</v>
      </c>
      <c r="I493" s="1">
        <v>2954.0</v>
      </c>
      <c r="J493" s="1">
        <v>704943.0</v>
      </c>
      <c r="K493" s="8">
        <v>21958.0</v>
      </c>
      <c r="L493" s="1">
        <v>1677.0</v>
      </c>
      <c r="M493" s="2">
        <v>33540.0</v>
      </c>
      <c r="N493" s="2">
        <v>33540.0</v>
      </c>
      <c r="O493" s="2">
        <f t="shared" si="2"/>
        <v>670800</v>
      </c>
      <c r="P493" s="2">
        <f t="shared" si="3"/>
        <v>670800</v>
      </c>
      <c r="Q493" s="1">
        <v>7.0</v>
      </c>
    </row>
    <row r="494">
      <c r="A494" s="3" t="s">
        <v>27</v>
      </c>
      <c r="B494" s="3">
        <v>8.20069502E8</v>
      </c>
      <c r="C494" s="3" t="s">
        <v>1415</v>
      </c>
      <c r="D494" s="3" t="s">
        <v>19</v>
      </c>
      <c r="E494" s="3" t="str">
        <f t="shared" si="1"/>
        <v>ESTATAL</v>
      </c>
      <c r="F494" s="3" t="s">
        <v>29</v>
      </c>
      <c r="G494" s="3" t="s">
        <v>1416</v>
      </c>
      <c r="H494" s="3" t="s">
        <v>1417</v>
      </c>
      <c r="I494" s="3">
        <v>342.0</v>
      </c>
      <c r="J494" s="3">
        <v>4578971.0</v>
      </c>
      <c r="K494" s="5">
        <v>18535.0</v>
      </c>
      <c r="L494" s="3">
        <v>4117.0</v>
      </c>
      <c r="M494" s="6">
        <v>82340.0</v>
      </c>
      <c r="N494" s="6">
        <v>82340.0</v>
      </c>
      <c r="O494" s="6">
        <f t="shared" si="2"/>
        <v>1646800</v>
      </c>
      <c r="P494" s="6">
        <f t="shared" si="3"/>
        <v>1646800</v>
      </c>
      <c r="Q494" s="3">
        <v>7.0</v>
      </c>
    </row>
    <row r="495">
      <c r="A495" s="1" t="s">
        <v>120</v>
      </c>
      <c r="B495" s="1">
        <v>1.00040801E8</v>
      </c>
      <c r="C495" s="1" t="s">
        <v>1418</v>
      </c>
      <c r="D495" s="1" t="s">
        <v>19</v>
      </c>
      <c r="E495" s="1" t="str">
        <f t="shared" si="1"/>
        <v>ESTATAL</v>
      </c>
      <c r="F495" s="1" t="s">
        <v>20</v>
      </c>
      <c r="G495" s="1" t="s">
        <v>1419</v>
      </c>
      <c r="H495" s="1" t="s">
        <v>1420</v>
      </c>
      <c r="I495" s="1">
        <v>0.0</v>
      </c>
      <c r="J495" s="1">
        <v>0.0</v>
      </c>
      <c r="K495" s="8">
        <v>20096.0</v>
      </c>
      <c r="L495" s="1">
        <v>3463.0</v>
      </c>
      <c r="M495" s="2">
        <v>69260.0</v>
      </c>
      <c r="N495" s="2">
        <v>76186.0</v>
      </c>
      <c r="O495" s="2">
        <f t="shared" si="2"/>
        <v>1523720</v>
      </c>
      <c r="P495" s="2">
        <f t="shared" si="3"/>
        <v>1523720</v>
      </c>
      <c r="Q495" s="1">
        <v>8.0</v>
      </c>
    </row>
    <row r="496">
      <c r="A496" s="3" t="s">
        <v>49</v>
      </c>
      <c r="B496" s="3">
        <v>5.000076E8</v>
      </c>
      <c r="C496" s="3" t="s">
        <v>1421</v>
      </c>
      <c r="D496" s="3" t="s">
        <v>19</v>
      </c>
      <c r="E496" s="3" t="str">
        <f t="shared" si="1"/>
        <v>ESTATAL</v>
      </c>
      <c r="F496" s="3" t="s">
        <v>29</v>
      </c>
      <c r="G496" s="3" t="s">
        <v>1422</v>
      </c>
      <c r="H496" s="3" t="s">
        <v>239</v>
      </c>
      <c r="I496" s="3">
        <v>261.0</v>
      </c>
      <c r="J496" s="3">
        <v>4265887.0</v>
      </c>
      <c r="K496" s="5">
        <v>26828.0</v>
      </c>
      <c r="L496" s="3">
        <v>1712.0</v>
      </c>
      <c r="M496" s="6">
        <v>34240.0</v>
      </c>
      <c r="N496" s="6">
        <v>34240.0</v>
      </c>
      <c r="O496" s="6">
        <f t="shared" si="2"/>
        <v>684800</v>
      </c>
      <c r="P496" s="6">
        <f t="shared" si="3"/>
        <v>684800</v>
      </c>
      <c r="Q496" s="3">
        <v>5.0</v>
      </c>
    </row>
    <row r="497">
      <c r="A497" s="1" t="s">
        <v>217</v>
      </c>
      <c r="B497" s="1">
        <v>4.600004E8</v>
      </c>
      <c r="C497" s="1" t="s">
        <v>1423</v>
      </c>
      <c r="D497" s="1" t="s">
        <v>19</v>
      </c>
      <c r="E497" s="1" t="str">
        <f t="shared" si="1"/>
        <v>ESTATAL</v>
      </c>
      <c r="F497" s="1" t="s">
        <v>29</v>
      </c>
      <c r="G497" s="1" t="s">
        <v>1424</v>
      </c>
      <c r="H497" s="1" t="s">
        <v>267</v>
      </c>
      <c r="I497" s="9"/>
      <c r="J497" s="1" t="s">
        <v>1425</v>
      </c>
      <c r="K497" s="8">
        <v>31095.0</v>
      </c>
      <c r="L497" s="1">
        <v>4828.0</v>
      </c>
      <c r="M497" s="2">
        <v>96560.0</v>
      </c>
      <c r="N497" s="2">
        <v>96560.0</v>
      </c>
      <c r="O497" s="2">
        <f t="shared" si="2"/>
        <v>1931200</v>
      </c>
      <c r="P497" s="2">
        <f t="shared" si="3"/>
        <v>1931200</v>
      </c>
      <c r="Q497" s="1">
        <v>8.0</v>
      </c>
    </row>
    <row r="498">
      <c r="A498" s="3" t="s">
        <v>41</v>
      </c>
      <c r="B498" s="3">
        <v>3.001063E8</v>
      </c>
      <c r="C498" s="3" t="s">
        <v>1426</v>
      </c>
      <c r="D498" s="3" t="s">
        <v>19</v>
      </c>
      <c r="E498" s="3" t="str">
        <f t="shared" si="1"/>
        <v>ESTATAL</v>
      </c>
      <c r="F498" s="3" t="s">
        <v>20</v>
      </c>
      <c r="G498" s="3" t="s">
        <v>1427</v>
      </c>
      <c r="H498" s="3" t="s">
        <v>1407</v>
      </c>
      <c r="I498" s="3">
        <v>0.0</v>
      </c>
      <c r="J498" s="3">
        <v>0.0</v>
      </c>
      <c r="K498" s="5">
        <v>20722.0</v>
      </c>
      <c r="L498" s="3">
        <v>3650.0</v>
      </c>
      <c r="M498" s="6">
        <v>73000.0</v>
      </c>
      <c r="N498" s="6">
        <v>80300.0</v>
      </c>
      <c r="O498" s="6">
        <f t="shared" si="2"/>
        <v>1606000</v>
      </c>
      <c r="P498" s="6">
        <f t="shared" si="3"/>
        <v>1606000</v>
      </c>
      <c r="Q498" s="3">
        <v>9.0</v>
      </c>
    </row>
    <row r="499">
      <c r="A499" s="1" t="s">
        <v>116</v>
      </c>
      <c r="B499" s="1">
        <v>5.401345E8</v>
      </c>
      <c r="C499" s="1" t="s">
        <v>1428</v>
      </c>
      <c r="D499" s="1" t="s">
        <v>19</v>
      </c>
      <c r="E499" s="1" t="str">
        <f t="shared" si="1"/>
        <v>ESTATAL</v>
      </c>
      <c r="F499" s="1" t="s">
        <v>29</v>
      </c>
      <c r="G499" s="1" t="s">
        <v>1429</v>
      </c>
      <c r="H499" s="1" t="s">
        <v>205</v>
      </c>
      <c r="I499" s="1">
        <v>3751.0</v>
      </c>
      <c r="J499" s="1" t="s">
        <v>1430</v>
      </c>
      <c r="K499" s="8">
        <v>31459.0</v>
      </c>
      <c r="L499" s="1">
        <v>2547.0</v>
      </c>
      <c r="M499" s="2">
        <v>50940.0</v>
      </c>
      <c r="N499" s="2">
        <v>50940.0</v>
      </c>
      <c r="O499" s="2">
        <f t="shared" si="2"/>
        <v>1018800</v>
      </c>
      <c r="P499" s="2">
        <f t="shared" si="3"/>
        <v>1018800</v>
      </c>
      <c r="Q499" s="1">
        <v>7.0</v>
      </c>
    </row>
    <row r="500">
      <c r="A500" s="3" t="s">
        <v>45</v>
      </c>
      <c r="B500" s="3">
        <v>6.600813E8</v>
      </c>
      <c r="C500" s="3" t="s">
        <v>1431</v>
      </c>
      <c r="D500" s="3" t="s">
        <v>19</v>
      </c>
      <c r="E500" s="3" t="str">
        <f t="shared" si="1"/>
        <v>ESTATAL</v>
      </c>
      <c r="F500" s="3" t="s">
        <v>29</v>
      </c>
      <c r="G500" s="3" t="s">
        <v>1432</v>
      </c>
      <c r="H500" s="3" t="s">
        <v>717</v>
      </c>
      <c r="I500" s="3">
        <v>387.0</v>
      </c>
      <c r="J500" s="3">
        <v>4236098.0</v>
      </c>
      <c r="K500" s="5">
        <v>30164.0</v>
      </c>
      <c r="L500" s="3">
        <v>2586.0</v>
      </c>
      <c r="M500" s="6">
        <v>51720.0</v>
      </c>
      <c r="N500" s="6">
        <v>51720.0</v>
      </c>
      <c r="O500" s="6">
        <f t="shared" si="2"/>
        <v>1034400</v>
      </c>
      <c r="P500" s="6">
        <f t="shared" si="3"/>
        <v>1034400</v>
      </c>
      <c r="Q500" s="3">
        <v>6.0</v>
      </c>
    </row>
    <row r="501">
      <c r="A501" s="1" t="s">
        <v>112</v>
      </c>
      <c r="B501" s="1">
        <v>1.400965E8</v>
      </c>
      <c r="C501" s="1" t="s">
        <v>1433</v>
      </c>
      <c r="D501" s="1" t="s">
        <v>19</v>
      </c>
      <c r="E501" s="1" t="str">
        <f t="shared" si="1"/>
        <v>ESTATAL</v>
      </c>
      <c r="F501" s="1" t="s">
        <v>29</v>
      </c>
      <c r="G501" s="1" t="s">
        <v>1434</v>
      </c>
      <c r="H501" s="1" t="s">
        <v>1435</v>
      </c>
      <c r="I501" s="1">
        <v>351.0</v>
      </c>
      <c r="J501" s="1">
        <v>4337999.0</v>
      </c>
      <c r="K501" s="8">
        <v>25459.0</v>
      </c>
      <c r="L501" s="1">
        <v>2923.0</v>
      </c>
      <c r="M501" s="2">
        <v>58460.0</v>
      </c>
      <c r="N501" s="2">
        <v>58460.0</v>
      </c>
      <c r="O501" s="2">
        <f t="shared" si="2"/>
        <v>1169200</v>
      </c>
      <c r="P501" s="2">
        <f t="shared" si="3"/>
        <v>1169200</v>
      </c>
      <c r="Q501" s="1">
        <v>3.0</v>
      </c>
    </row>
    <row r="502">
      <c r="A502" s="3" t="s">
        <v>76</v>
      </c>
      <c r="B502" s="3">
        <v>7.000258E8</v>
      </c>
      <c r="C502" s="3" t="s">
        <v>1436</v>
      </c>
      <c r="D502" s="3" t="s">
        <v>19</v>
      </c>
      <c r="E502" s="3" t="str">
        <f t="shared" si="1"/>
        <v>ESTATAL</v>
      </c>
      <c r="F502" s="3" t="s">
        <v>20</v>
      </c>
      <c r="G502" s="3" t="s">
        <v>1437</v>
      </c>
      <c r="H502" s="3" t="s">
        <v>1360</v>
      </c>
      <c r="I502" s="3">
        <v>264.0</v>
      </c>
      <c r="J502" s="3">
        <v>4307695.0</v>
      </c>
      <c r="K502" s="5">
        <v>18629.0</v>
      </c>
      <c r="L502" s="3">
        <v>3344.0</v>
      </c>
      <c r="M502" s="6">
        <v>66880.0</v>
      </c>
      <c r="N502" s="6">
        <v>73568.0</v>
      </c>
      <c r="O502" s="6">
        <f t="shared" si="2"/>
        <v>1471360</v>
      </c>
      <c r="P502" s="6">
        <f t="shared" si="3"/>
        <v>1471360</v>
      </c>
      <c r="Q502" s="3">
        <v>3.0</v>
      </c>
    </row>
    <row r="503">
      <c r="A503" s="1" t="s">
        <v>17</v>
      </c>
      <c r="B503" s="1">
        <v>8.60165802E8</v>
      </c>
      <c r="C503" s="1" t="s">
        <v>1438</v>
      </c>
      <c r="D503" s="1" t="s">
        <v>19</v>
      </c>
      <c r="E503" s="1" t="str">
        <f t="shared" si="1"/>
        <v>ESTATAL</v>
      </c>
      <c r="F503" s="1" t="s">
        <v>20</v>
      </c>
      <c r="G503" s="1" t="s">
        <v>1439</v>
      </c>
      <c r="H503" s="1" t="s">
        <v>22</v>
      </c>
      <c r="I503" s="9"/>
      <c r="J503" s="9"/>
      <c r="K503" s="8">
        <v>31852.0</v>
      </c>
      <c r="L503" s="1">
        <v>4037.0</v>
      </c>
      <c r="M503" s="2">
        <v>80740.0</v>
      </c>
      <c r="N503" s="2">
        <v>88814.0</v>
      </c>
      <c r="O503" s="2">
        <f t="shared" si="2"/>
        <v>1776280</v>
      </c>
      <c r="P503" s="2">
        <f t="shared" si="3"/>
        <v>1776280</v>
      </c>
      <c r="Q503" s="1">
        <v>7.0</v>
      </c>
    </row>
    <row r="504">
      <c r="A504" s="3" t="s">
        <v>116</v>
      </c>
      <c r="B504" s="3">
        <v>5.40194903E8</v>
      </c>
      <c r="C504" s="3" t="s">
        <v>1440</v>
      </c>
      <c r="D504" s="3" t="s">
        <v>19</v>
      </c>
      <c r="E504" s="3" t="str">
        <f t="shared" si="1"/>
        <v>ESTATAL</v>
      </c>
      <c r="F504" s="3" t="s">
        <v>29</v>
      </c>
      <c r="G504" s="3" t="s">
        <v>1441</v>
      </c>
      <c r="H504" s="3">
        <v>3315.0</v>
      </c>
      <c r="I504" s="3">
        <v>3754.0</v>
      </c>
      <c r="J504" s="3">
        <v>1.547874E7</v>
      </c>
      <c r="K504" s="5">
        <v>19524.0</v>
      </c>
      <c r="L504" s="3">
        <v>3849.0</v>
      </c>
      <c r="M504" s="6">
        <v>76980.0</v>
      </c>
      <c r="N504" s="6">
        <v>76980.0</v>
      </c>
      <c r="O504" s="6">
        <f t="shared" si="2"/>
        <v>1539600</v>
      </c>
      <c r="P504" s="6">
        <f t="shared" si="3"/>
        <v>1539600</v>
      </c>
      <c r="Q504" s="3">
        <v>9.0</v>
      </c>
    </row>
    <row r="505">
      <c r="A505" s="1" t="s">
        <v>23</v>
      </c>
      <c r="B505" s="1">
        <v>6.20080901E8</v>
      </c>
      <c r="C505" s="1" t="s">
        <v>1442</v>
      </c>
      <c r="D505" s="1" t="s">
        <v>19</v>
      </c>
      <c r="E505" s="1" t="str">
        <f t="shared" si="1"/>
        <v>ESTATAL</v>
      </c>
      <c r="F505" s="1" t="s">
        <v>20</v>
      </c>
      <c r="G505" s="1" t="s">
        <v>1443</v>
      </c>
      <c r="H505" s="1" t="s">
        <v>1444</v>
      </c>
      <c r="I505" s="1">
        <v>299.0</v>
      </c>
      <c r="J505" s="1">
        <v>4790397.0</v>
      </c>
      <c r="K505" s="8">
        <v>23461.0</v>
      </c>
      <c r="L505" s="1">
        <v>4935.0</v>
      </c>
      <c r="M505" s="2">
        <v>98700.0</v>
      </c>
      <c r="N505" s="2">
        <v>108570.0</v>
      </c>
      <c r="O505" s="2">
        <f t="shared" si="2"/>
        <v>2171400</v>
      </c>
      <c r="P505" s="2">
        <f t="shared" si="3"/>
        <v>2171400</v>
      </c>
      <c r="Q505" s="1">
        <v>6.0</v>
      </c>
    </row>
    <row r="506">
      <c r="A506" s="3" t="s">
        <v>63</v>
      </c>
      <c r="B506" s="3">
        <v>7.40065679E8</v>
      </c>
      <c r="C506" s="3" t="s">
        <v>1445</v>
      </c>
      <c r="D506" s="3" t="s">
        <v>19</v>
      </c>
      <c r="E506" s="3" t="str">
        <f t="shared" si="1"/>
        <v>ESTATAL</v>
      </c>
      <c r="F506" s="3" t="s">
        <v>29</v>
      </c>
      <c r="G506" s="3" t="s">
        <v>1446</v>
      </c>
      <c r="H506" s="4"/>
      <c r="I506" s="3">
        <v>266.0</v>
      </c>
      <c r="J506" s="3">
        <v>266.0</v>
      </c>
      <c r="K506" s="5">
        <v>29892.0</v>
      </c>
      <c r="L506" s="3">
        <v>4671.0</v>
      </c>
      <c r="M506" s="6">
        <v>93420.0</v>
      </c>
      <c r="N506" s="6">
        <v>93420.0</v>
      </c>
      <c r="O506" s="6">
        <f t="shared" si="2"/>
        <v>1868400</v>
      </c>
      <c r="P506" s="6">
        <f t="shared" si="3"/>
        <v>1868400</v>
      </c>
      <c r="Q506" s="3">
        <v>3.0</v>
      </c>
    </row>
    <row r="507">
      <c r="A507" s="1" t="s">
        <v>271</v>
      </c>
      <c r="B507" s="1">
        <v>2.600401E8</v>
      </c>
      <c r="C507" s="1" t="s">
        <v>1447</v>
      </c>
      <c r="D507" s="1" t="s">
        <v>19</v>
      </c>
      <c r="E507" s="1" t="str">
        <f t="shared" si="1"/>
        <v>ESTATAL</v>
      </c>
      <c r="F507" s="1" t="s">
        <v>29</v>
      </c>
      <c r="G507" s="1" t="s">
        <v>1448</v>
      </c>
      <c r="H507" s="1" t="s">
        <v>287</v>
      </c>
      <c r="I507" s="1">
        <v>280.0</v>
      </c>
      <c r="J507" s="1">
        <v>4421913.0</v>
      </c>
      <c r="K507" s="8">
        <v>30770.0</v>
      </c>
      <c r="L507" s="1">
        <v>4621.0</v>
      </c>
      <c r="M507" s="2">
        <v>92420.0</v>
      </c>
      <c r="N507" s="2">
        <v>92420.0</v>
      </c>
      <c r="O507" s="2">
        <f t="shared" si="2"/>
        <v>1848400</v>
      </c>
      <c r="P507" s="2">
        <f t="shared" si="3"/>
        <v>1848400</v>
      </c>
      <c r="Q507" s="1">
        <v>9.0</v>
      </c>
    </row>
    <row r="508">
      <c r="A508" s="3" t="s">
        <v>32</v>
      </c>
      <c r="B508" s="3">
        <v>9.000771E8</v>
      </c>
      <c r="C508" s="3" t="s">
        <v>1449</v>
      </c>
      <c r="D508" s="3" t="s">
        <v>38</v>
      </c>
      <c r="E508" s="3" t="str">
        <f t="shared" si="1"/>
        <v>PRIVADO</v>
      </c>
      <c r="F508" s="3" t="s">
        <v>29</v>
      </c>
      <c r="G508" s="3" t="s">
        <v>1450</v>
      </c>
      <c r="H508" s="3" t="s">
        <v>1451</v>
      </c>
      <c r="I508" s="3">
        <v>381.0</v>
      </c>
      <c r="J508" s="3">
        <v>4251880.0</v>
      </c>
      <c r="K508" s="5">
        <v>30700.0</v>
      </c>
      <c r="L508" s="3">
        <v>4097.0</v>
      </c>
      <c r="M508" s="6">
        <v>81940.0</v>
      </c>
      <c r="N508" s="6">
        <v>81940.0</v>
      </c>
      <c r="O508" s="6">
        <f t="shared" si="2"/>
        <v>1638800</v>
      </c>
      <c r="P508" s="6">
        <f t="shared" si="3"/>
        <v>1638800</v>
      </c>
      <c r="Q508" s="3">
        <v>3.0</v>
      </c>
    </row>
    <row r="509">
      <c r="A509" s="1" t="s">
        <v>41</v>
      </c>
      <c r="B509" s="1">
        <v>3.000583E8</v>
      </c>
      <c r="C509" s="1" t="s">
        <v>1452</v>
      </c>
      <c r="D509" s="1" t="s">
        <v>19</v>
      </c>
      <c r="E509" s="1" t="str">
        <f t="shared" si="1"/>
        <v>ESTATAL</v>
      </c>
      <c r="F509" s="1" t="s">
        <v>20</v>
      </c>
      <c r="G509" s="1" t="s">
        <v>1453</v>
      </c>
      <c r="H509" s="1" t="s">
        <v>1454</v>
      </c>
      <c r="I509" s="9"/>
      <c r="J509" s="9"/>
      <c r="K509" s="7">
        <v>29514.0</v>
      </c>
      <c r="L509" s="1">
        <v>3204.0</v>
      </c>
      <c r="M509" s="2">
        <v>64080.0</v>
      </c>
      <c r="N509" s="2">
        <v>70488.0</v>
      </c>
      <c r="O509" s="2">
        <f t="shared" si="2"/>
        <v>1409760</v>
      </c>
      <c r="P509" s="2">
        <f t="shared" si="3"/>
        <v>1409760</v>
      </c>
      <c r="Q509" s="1">
        <v>7.0</v>
      </c>
    </row>
    <row r="510">
      <c r="A510" s="3" t="s">
        <v>355</v>
      </c>
      <c r="B510" s="3">
        <v>7.800064E8</v>
      </c>
      <c r="C510" s="3" t="s">
        <v>1455</v>
      </c>
      <c r="D510" s="3" t="s">
        <v>19</v>
      </c>
      <c r="E510" s="3" t="str">
        <f t="shared" si="1"/>
        <v>ESTATAL</v>
      </c>
      <c r="F510" s="3" t="s">
        <v>29</v>
      </c>
      <c r="G510" s="3" t="s">
        <v>1456</v>
      </c>
      <c r="H510" s="3" t="s">
        <v>1457</v>
      </c>
      <c r="I510" s="3">
        <v>2963.0</v>
      </c>
      <c r="J510" s="3">
        <v>432697.0</v>
      </c>
      <c r="K510" s="5">
        <v>31828.0</v>
      </c>
      <c r="L510" s="3">
        <v>2198.0</v>
      </c>
      <c r="M510" s="6">
        <v>43960.0</v>
      </c>
      <c r="N510" s="6">
        <v>43960.0</v>
      </c>
      <c r="O510" s="6">
        <f t="shared" si="2"/>
        <v>879200</v>
      </c>
      <c r="P510" s="6">
        <f t="shared" si="3"/>
        <v>879200</v>
      </c>
      <c r="Q510" s="3">
        <v>4.0</v>
      </c>
    </row>
    <row r="511">
      <c r="A511" s="1" t="s">
        <v>32</v>
      </c>
      <c r="B511" s="1">
        <v>9.001591E8</v>
      </c>
      <c r="C511" s="1" t="s">
        <v>1458</v>
      </c>
      <c r="D511" s="1" t="s">
        <v>19</v>
      </c>
      <c r="E511" s="1" t="str">
        <f t="shared" si="1"/>
        <v>ESTATAL</v>
      </c>
      <c r="F511" s="1" t="s">
        <v>29</v>
      </c>
      <c r="G511" s="1" t="s">
        <v>1459</v>
      </c>
      <c r="H511" s="1" t="s">
        <v>1460</v>
      </c>
      <c r="I511" s="1">
        <v>0.0</v>
      </c>
      <c r="J511" s="1">
        <v>0.0</v>
      </c>
      <c r="K511" s="8">
        <v>34156.0</v>
      </c>
      <c r="L511" s="1">
        <v>2473.0</v>
      </c>
      <c r="M511" s="2">
        <v>49460.0</v>
      </c>
      <c r="N511" s="2">
        <v>49460.0</v>
      </c>
      <c r="O511" s="2">
        <f t="shared" si="2"/>
        <v>989200</v>
      </c>
      <c r="P511" s="2">
        <f t="shared" si="3"/>
        <v>989200</v>
      </c>
      <c r="Q511" s="1">
        <v>6.0</v>
      </c>
    </row>
    <row r="512">
      <c r="A512" s="3" t="s">
        <v>116</v>
      </c>
      <c r="B512" s="3">
        <v>5.400389E8</v>
      </c>
      <c r="C512" s="3" t="s">
        <v>1461</v>
      </c>
      <c r="D512" s="3" t="s">
        <v>19</v>
      </c>
      <c r="E512" s="3" t="str">
        <f t="shared" si="1"/>
        <v>ESTATAL</v>
      </c>
      <c r="F512" s="3" t="s">
        <v>29</v>
      </c>
      <c r="G512" s="3" t="s">
        <v>1462</v>
      </c>
      <c r="H512" s="3" t="s">
        <v>397</v>
      </c>
      <c r="I512" s="3">
        <v>376.0</v>
      </c>
      <c r="J512" s="3">
        <v>4250561.0</v>
      </c>
      <c r="K512" s="5">
        <v>30875.0</v>
      </c>
      <c r="L512" s="3">
        <v>3084.0</v>
      </c>
      <c r="M512" s="6">
        <v>61680.0</v>
      </c>
      <c r="N512" s="6">
        <v>61680.0</v>
      </c>
      <c r="O512" s="6">
        <f t="shared" si="2"/>
        <v>1233600</v>
      </c>
      <c r="P512" s="6">
        <f t="shared" si="3"/>
        <v>1233600</v>
      </c>
      <c r="Q512" s="3">
        <v>10.0</v>
      </c>
    </row>
    <row r="513">
      <c r="A513" s="1" t="s">
        <v>32</v>
      </c>
      <c r="B513" s="1">
        <v>9.000731E8</v>
      </c>
      <c r="C513" s="1" t="s">
        <v>1463</v>
      </c>
      <c r="D513" s="1" t="s">
        <v>38</v>
      </c>
      <c r="E513" s="1" t="str">
        <f t="shared" si="1"/>
        <v>PRIVADO</v>
      </c>
      <c r="F513" s="1" t="s">
        <v>29</v>
      </c>
      <c r="G513" s="1" t="s">
        <v>1464</v>
      </c>
      <c r="H513" s="1" t="s">
        <v>1465</v>
      </c>
      <c r="I513" s="9"/>
      <c r="J513" s="1" t="s">
        <v>1466</v>
      </c>
      <c r="K513" s="8">
        <v>22809.0</v>
      </c>
      <c r="L513" s="1">
        <v>2912.0</v>
      </c>
      <c r="M513" s="2">
        <v>58240.0</v>
      </c>
      <c r="N513" s="2">
        <v>58240.0</v>
      </c>
      <c r="O513" s="2">
        <f t="shared" si="2"/>
        <v>1164800</v>
      </c>
      <c r="P513" s="2">
        <f t="shared" si="3"/>
        <v>1164800</v>
      </c>
      <c r="Q513" s="1">
        <v>6.0</v>
      </c>
    </row>
    <row r="514">
      <c r="A514" s="3" t="s">
        <v>36</v>
      </c>
      <c r="B514" s="3">
        <v>6.04246E7</v>
      </c>
      <c r="C514" s="3" t="s">
        <v>1467</v>
      </c>
      <c r="D514" s="3" t="s">
        <v>38</v>
      </c>
      <c r="E514" s="3" t="str">
        <f t="shared" si="1"/>
        <v>PRIVADO</v>
      </c>
      <c r="F514" s="3" t="s">
        <v>29</v>
      </c>
      <c r="G514" s="3" t="s">
        <v>1468</v>
      </c>
      <c r="H514" s="3">
        <v>7000.0</v>
      </c>
      <c r="I514" s="3">
        <v>2293.0</v>
      </c>
      <c r="J514" s="3" t="s">
        <v>1469</v>
      </c>
      <c r="K514" s="5">
        <v>20842.0</v>
      </c>
      <c r="L514" s="3">
        <v>4967.0</v>
      </c>
      <c r="M514" s="6">
        <v>99340.0</v>
      </c>
      <c r="N514" s="6">
        <v>99340.0</v>
      </c>
      <c r="O514" s="6">
        <f t="shared" si="2"/>
        <v>1986800</v>
      </c>
      <c r="P514" s="6">
        <f t="shared" si="3"/>
        <v>1986800</v>
      </c>
      <c r="Q514" s="3">
        <v>9.0</v>
      </c>
    </row>
    <row r="515">
      <c r="A515" s="1" t="s">
        <v>49</v>
      </c>
      <c r="B515" s="1">
        <v>5.001529E8</v>
      </c>
      <c r="C515" s="1" t="s">
        <v>1470</v>
      </c>
      <c r="D515" s="1" t="s">
        <v>532</v>
      </c>
      <c r="E515" s="1" t="str">
        <f t="shared" si="1"/>
        <v>SOCIAL/COOPERATIVA</v>
      </c>
      <c r="F515" s="1" t="s">
        <v>20</v>
      </c>
      <c r="G515" s="1" t="s">
        <v>1471</v>
      </c>
      <c r="H515" s="1" t="s">
        <v>1472</v>
      </c>
      <c r="I515" s="1">
        <v>1.0</v>
      </c>
      <c r="J515" s="1" t="s">
        <v>1473</v>
      </c>
      <c r="K515" s="8">
        <v>31445.0</v>
      </c>
      <c r="L515" s="1">
        <v>1502.0</v>
      </c>
      <c r="M515" s="2">
        <v>30040.0</v>
      </c>
      <c r="N515" s="2">
        <v>33044.0</v>
      </c>
      <c r="O515" s="2">
        <f t="shared" si="2"/>
        <v>660880</v>
      </c>
      <c r="P515" s="2">
        <f t="shared" si="3"/>
        <v>660880</v>
      </c>
      <c r="Q515" s="1">
        <v>3.0</v>
      </c>
    </row>
    <row r="516">
      <c r="A516" s="3" t="s">
        <v>112</v>
      </c>
      <c r="B516" s="3">
        <v>1.40082001E8</v>
      </c>
      <c r="C516" s="3" t="s">
        <v>1474</v>
      </c>
      <c r="D516" s="3" t="s">
        <v>19</v>
      </c>
      <c r="E516" s="3" t="str">
        <f t="shared" si="1"/>
        <v>ESTATAL</v>
      </c>
      <c r="F516" s="3" t="s">
        <v>29</v>
      </c>
      <c r="G516" s="3" t="s">
        <v>1475</v>
      </c>
      <c r="H516" s="3" t="s">
        <v>1476</v>
      </c>
      <c r="I516" s="3">
        <v>3547.0</v>
      </c>
      <c r="J516" s="3">
        <v>494932.0</v>
      </c>
      <c r="K516" s="5">
        <v>30769.0</v>
      </c>
      <c r="L516" s="3">
        <v>4991.0</v>
      </c>
      <c r="M516" s="6">
        <v>99820.0</v>
      </c>
      <c r="N516" s="6">
        <v>99820.0</v>
      </c>
      <c r="O516" s="6">
        <f t="shared" si="2"/>
        <v>1996400</v>
      </c>
      <c r="P516" s="6">
        <f t="shared" si="3"/>
        <v>1996400</v>
      </c>
      <c r="Q516" s="3">
        <v>4.0</v>
      </c>
    </row>
    <row r="517">
      <c r="A517" s="1" t="s">
        <v>32</v>
      </c>
      <c r="B517" s="1">
        <v>9.000789E8</v>
      </c>
      <c r="C517" s="1" t="s">
        <v>1477</v>
      </c>
      <c r="D517" s="1" t="s">
        <v>19</v>
      </c>
      <c r="E517" s="1" t="str">
        <f t="shared" si="1"/>
        <v>ESTATAL</v>
      </c>
      <c r="F517" s="1" t="s">
        <v>29</v>
      </c>
      <c r="G517" s="1" t="s">
        <v>1478</v>
      </c>
      <c r="H517" s="1" t="s">
        <v>193</v>
      </c>
      <c r="I517" s="9"/>
      <c r="J517" s="1">
        <v>4299596.0</v>
      </c>
      <c r="K517" s="8">
        <v>24683.0</v>
      </c>
      <c r="L517" s="1">
        <v>4220.0</v>
      </c>
      <c r="M517" s="2">
        <v>84400.0</v>
      </c>
      <c r="N517" s="2">
        <v>84400.0</v>
      </c>
      <c r="O517" s="2">
        <f t="shared" si="2"/>
        <v>1688000</v>
      </c>
      <c r="P517" s="2">
        <f t="shared" si="3"/>
        <v>1688000</v>
      </c>
      <c r="Q517" s="1">
        <v>10.0</v>
      </c>
    </row>
    <row r="518">
      <c r="A518" s="3" t="s">
        <v>36</v>
      </c>
      <c r="B518" s="3">
        <v>6.03887E7</v>
      </c>
      <c r="C518" s="3" t="s">
        <v>1479</v>
      </c>
      <c r="D518" s="3" t="s">
        <v>19</v>
      </c>
      <c r="E518" s="3" t="str">
        <f t="shared" si="1"/>
        <v>ESTATAL</v>
      </c>
      <c r="F518" s="3" t="s">
        <v>29</v>
      </c>
      <c r="G518" s="3" t="s">
        <v>1480</v>
      </c>
      <c r="H518" s="3">
        <v>1824.0</v>
      </c>
      <c r="I518" s="3">
        <v>11.0</v>
      </c>
      <c r="J518" s="3" t="s">
        <v>1481</v>
      </c>
      <c r="K518" s="10">
        <v>28850.0</v>
      </c>
      <c r="L518" s="3">
        <v>3566.0</v>
      </c>
      <c r="M518" s="6">
        <v>71320.0</v>
      </c>
      <c r="N518" s="6">
        <v>71320.0</v>
      </c>
      <c r="O518" s="6">
        <f t="shared" si="2"/>
        <v>1426400</v>
      </c>
      <c r="P518" s="6">
        <f t="shared" si="3"/>
        <v>1426400</v>
      </c>
      <c r="Q518" s="3">
        <v>3.0</v>
      </c>
    </row>
    <row r="519">
      <c r="A519" s="1" t="s">
        <v>17</v>
      </c>
      <c r="B519" s="1">
        <v>8.60206E8</v>
      </c>
      <c r="C519" s="1" t="s">
        <v>1482</v>
      </c>
      <c r="D519" s="1" t="s">
        <v>19</v>
      </c>
      <c r="E519" s="1" t="str">
        <f t="shared" si="1"/>
        <v>ESTATAL</v>
      </c>
      <c r="F519" s="1" t="s">
        <v>29</v>
      </c>
      <c r="G519" s="1" t="s">
        <v>1483</v>
      </c>
      <c r="H519" s="1" t="s">
        <v>22</v>
      </c>
      <c r="I519" s="9"/>
      <c r="J519" s="9"/>
      <c r="K519" s="8">
        <v>22168.0</v>
      </c>
      <c r="L519" s="1">
        <v>2342.0</v>
      </c>
      <c r="M519" s="2">
        <v>46840.0</v>
      </c>
      <c r="N519" s="2">
        <v>46840.0</v>
      </c>
      <c r="O519" s="2">
        <f t="shared" si="2"/>
        <v>936800</v>
      </c>
      <c r="P519" s="2">
        <f t="shared" si="3"/>
        <v>936800</v>
      </c>
      <c r="Q519" s="1">
        <v>8.0</v>
      </c>
    </row>
    <row r="520">
      <c r="A520" s="3" t="s">
        <v>23</v>
      </c>
      <c r="B520" s="3">
        <v>6.200904E8</v>
      </c>
      <c r="C520" s="3" t="s">
        <v>1484</v>
      </c>
      <c r="D520" s="3" t="s">
        <v>19</v>
      </c>
      <c r="E520" s="3" t="str">
        <f t="shared" si="1"/>
        <v>ESTATAL</v>
      </c>
      <c r="F520" s="3" t="s">
        <v>29</v>
      </c>
      <c r="G520" s="3" t="s">
        <v>1485</v>
      </c>
      <c r="H520" s="3" t="s">
        <v>936</v>
      </c>
      <c r="I520" s="3">
        <v>2934.0</v>
      </c>
      <c r="J520" s="3">
        <v>421059.0</v>
      </c>
      <c r="K520" s="5">
        <v>30013.0</v>
      </c>
      <c r="L520" s="3">
        <v>1645.0</v>
      </c>
      <c r="M520" s="6">
        <v>32900.0</v>
      </c>
      <c r="N520" s="6">
        <v>32900.0</v>
      </c>
      <c r="O520" s="6">
        <f t="shared" si="2"/>
        <v>658000</v>
      </c>
      <c r="P520" s="6">
        <f t="shared" si="3"/>
        <v>658000</v>
      </c>
      <c r="Q520" s="3">
        <v>3.0</v>
      </c>
    </row>
    <row r="521">
      <c r="A521" s="1" t="s">
        <v>116</v>
      </c>
      <c r="B521" s="1">
        <v>5.400578E8</v>
      </c>
      <c r="C521" s="1" t="s">
        <v>1486</v>
      </c>
      <c r="D521" s="1" t="s">
        <v>38</v>
      </c>
      <c r="E521" s="1" t="str">
        <f t="shared" si="1"/>
        <v>PRIVADO</v>
      </c>
      <c r="F521" s="1" t="s">
        <v>29</v>
      </c>
      <c r="G521" s="1" t="s">
        <v>1487</v>
      </c>
      <c r="H521" s="1" t="s">
        <v>1488</v>
      </c>
      <c r="I521" s="1">
        <v>3755.0</v>
      </c>
      <c r="J521" s="1">
        <v>495108.0</v>
      </c>
      <c r="K521" s="8">
        <v>20248.0</v>
      </c>
      <c r="L521" s="1">
        <v>2342.0</v>
      </c>
      <c r="M521" s="2">
        <v>46840.0</v>
      </c>
      <c r="N521" s="2">
        <v>46840.0</v>
      </c>
      <c r="O521" s="2">
        <f t="shared" si="2"/>
        <v>936800</v>
      </c>
      <c r="P521" s="2">
        <f t="shared" si="3"/>
        <v>936800</v>
      </c>
      <c r="Q521" s="1">
        <v>8.0</v>
      </c>
    </row>
    <row r="522">
      <c r="A522" s="3" t="s">
        <v>49</v>
      </c>
      <c r="B522" s="3">
        <v>5.000901E8</v>
      </c>
      <c r="C522" s="3" t="s">
        <v>1489</v>
      </c>
      <c r="D522" s="3" t="s">
        <v>19</v>
      </c>
      <c r="E522" s="3" t="str">
        <f t="shared" si="1"/>
        <v>ESTATAL</v>
      </c>
      <c r="F522" s="3" t="s">
        <v>29</v>
      </c>
      <c r="G522" s="3" t="s">
        <v>1490</v>
      </c>
      <c r="H522" s="3" t="s">
        <v>822</v>
      </c>
      <c r="I522" s="3">
        <v>261.0</v>
      </c>
      <c r="J522" s="3">
        <v>1.56639387E8</v>
      </c>
      <c r="K522" s="5">
        <v>21633.0</v>
      </c>
      <c r="L522" s="3">
        <v>2316.0</v>
      </c>
      <c r="M522" s="6">
        <v>46320.0</v>
      </c>
      <c r="N522" s="6">
        <v>46320.0</v>
      </c>
      <c r="O522" s="6">
        <f t="shared" si="2"/>
        <v>926400</v>
      </c>
      <c r="P522" s="6">
        <f t="shared" si="3"/>
        <v>926400</v>
      </c>
      <c r="Q522" s="3">
        <v>10.0</v>
      </c>
    </row>
    <row r="523">
      <c r="A523" s="1" t="s">
        <v>76</v>
      </c>
      <c r="B523" s="1">
        <v>7.000294E8</v>
      </c>
      <c r="C523" s="1" t="s">
        <v>1491</v>
      </c>
      <c r="D523" s="1" t="s">
        <v>19</v>
      </c>
      <c r="E523" s="1" t="str">
        <f t="shared" si="1"/>
        <v>ESTATAL</v>
      </c>
      <c r="F523" s="1" t="s">
        <v>20</v>
      </c>
      <c r="G523" s="1" t="s">
        <v>1492</v>
      </c>
      <c r="H523" s="1" t="s">
        <v>1493</v>
      </c>
      <c r="I523" s="1">
        <v>264.0</v>
      </c>
      <c r="J523" s="1">
        <v>4307719.0</v>
      </c>
      <c r="K523" s="7">
        <v>27378.0</v>
      </c>
      <c r="L523" s="1">
        <v>1766.0</v>
      </c>
      <c r="M523" s="2">
        <v>35320.0</v>
      </c>
      <c r="N523" s="2">
        <v>38852.0</v>
      </c>
      <c r="O523" s="2">
        <f t="shared" si="2"/>
        <v>777040</v>
      </c>
      <c r="P523" s="2">
        <f t="shared" si="3"/>
        <v>777040</v>
      </c>
      <c r="Q523" s="1">
        <v>7.0</v>
      </c>
    </row>
    <row r="524">
      <c r="A524" s="3" t="s">
        <v>36</v>
      </c>
      <c r="B524" s="3">
        <v>6.05114E7</v>
      </c>
      <c r="C524" s="3" t="s">
        <v>1494</v>
      </c>
      <c r="D524" s="3" t="s">
        <v>19</v>
      </c>
      <c r="E524" s="3" t="str">
        <f t="shared" si="1"/>
        <v>ESTATAL</v>
      </c>
      <c r="F524" s="3" t="s">
        <v>20</v>
      </c>
      <c r="G524" s="3" t="s">
        <v>1495</v>
      </c>
      <c r="H524" s="3">
        <v>8101.0</v>
      </c>
      <c r="I524" s="3">
        <v>2932.0</v>
      </c>
      <c r="J524" s="3" t="s">
        <v>1496</v>
      </c>
      <c r="K524" s="5">
        <v>19517.0</v>
      </c>
      <c r="L524" s="3">
        <v>3288.0</v>
      </c>
      <c r="M524" s="6">
        <v>65760.0</v>
      </c>
      <c r="N524" s="6">
        <v>72336.0</v>
      </c>
      <c r="O524" s="6">
        <f t="shared" si="2"/>
        <v>1446720</v>
      </c>
      <c r="P524" s="6">
        <f t="shared" si="3"/>
        <v>1446720</v>
      </c>
      <c r="Q524" s="3">
        <v>5.0</v>
      </c>
    </row>
    <row r="525">
      <c r="A525" s="1" t="s">
        <v>36</v>
      </c>
      <c r="B525" s="1">
        <v>6.02653E7</v>
      </c>
      <c r="C525" s="1" t="s">
        <v>1497</v>
      </c>
      <c r="D525" s="1" t="s">
        <v>19</v>
      </c>
      <c r="E525" s="1" t="str">
        <f t="shared" si="1"/>
        <v>ESTATAL</v>
      </c>
      <c r="F525" s="1" t="s">
        <v>29</v>
      </c>
      <c r="G525" s="1" t="s">
        <v>1498</v>
      </c>
      <c r="H525" s="1">
        <v>6640.0</v>
      </c>
      <c r="I525" s="1">
        <v>2342.0</v>
      </c>
      <c r="J525" s="1" t="s">
        <v>1499</v>
      </c>
      <c r="K525" s="7">
        <v>18612.0</v>
      </c>
      <c r="L525" s="1">
        <v>4406.0</v>
      </c>
      <c r="M525" s="2">
        <v>88120.0</v>
      </c>
      <c r="N525" s="2">
        <v>88120.0</v>
      </c>
      <c r="O525" s="2">
        <f t="shared" si="2"/>
        <v>1762400</v>
      </c>
      <c r="P525" s="2">
        <f t="shared" si="3"/>
        <v>1762400</v>
      </c>
      <c r="Q525" s="1">
        <v>5.0</v>
      </c>
    </row>
    <row r="526">
      <c r="A526" s="3" t="s">
        <v>36</v>
      </c>
      <c r="B526" s="3">
        <v>6.04351E7</v>
      </c>
      <c r="C526" s="3" t="s">
        <v>1500</v>
      </c>
      <c r="D526" s="3" t="s">
        <v>38</v>
      </c>
      <c r="E526" s="3" t="str">
        <f t="shared" si="1"/>
        <v>PRIVADO</v>
      </c>
      <c r="F526" s="3" t="s">
        <v>29</v>
      </c>
      <c r="G526" s="3" t="s">
        <v>1501</v>
      </c>
      <c r="H526" s="3">
        <v>1824.0</v>
      </c>
      <c r="I526" s="3">
        <v>11.0</v>
      </c>
      <c r="J526" s="3" t="s">
        <v>1502</v>
      </c>
      <c r="K526" s="10">
        <v>26282.0</v>
      </c>
      <c r="L526" s="3">
        <v>2383.0</v>
      </c>
      <c r="M526" s="6">
        <v>47660.0</v>
      </c>
      <c r="N526" s="6">
        <v>47660.0</v>
      </c>
      <c r="O526" s="6">
        <f t="shared" si="2"/>
        <v>953200</v>
      </c>
      <c r="P526" s="6">
        <f t="shared" si="3"/>
        <v>953200</v>
      </c>
      <c r="Q526" s="3">
        <v>6.0</v>
      </c>
    </row>
    <row r="527">
      <c r="A527" s="1" t="s">
        <v>76</v>
      </c>
      <c r="B527" s="1">
        <v>7.000502E8</v>
      </c>
      <c r="C527" s="1" t="s">
        <v>1503</v>
      </c>
      <c r="D527" s="1" t="s">
        <v>19</v>
      </c>
      <c r="E527" s="1" t="str">
        <f t="shared" si="1"/>
        <v>ESTATAL</v>
      </c>
      <c r="F527" s="1" t="s">
        <v>20</v>
      </c>
      <c r="G527" s="1" t="s">
        <v>1504</v>
      </c>
      <c r="H527" s="1" t="s">
        <v>79</v>
      </c>
      <c r="I527" s="1">
        <v>264.0</v>
      </c>
      <c r="J527" s="1" t="s">
        <v>1505</v>
      </c>
      <c r="K527" s="8">
        <v>34784.0</v>
      </c>
      <c r="L527" s="1">
        <v>3390.0</v>
      </c>
      <c r="M527" s="2">
        <v>67800.0</v>
      </c>
      <c r="N527" s="2">
        <v>74580.0</v>
      </c>
      <c r="O527" s="2">
        <f t="shared" si="2"/>
        <v>1491600</v>
      </c>
      <c r="P527" s="2">
        <f t="shared" si="3"/>
        <v>1491600</v>
      </c>
      <c r="Q527" s="1">
        <v>7.0</v>
      </c>
    </row>
    <row r="528">
      <c r="A528" s="3" t="s">
        <v>217</v>
      </c>
      <c r="B528" s="3">
        <v>4.600902E8</v>
      </c>
      <c r="C528" s="3" t="s">
        <v>1506</v>
      </c>
      <c r="D528" s="3" t="s">
        <v>19</v>
      </c>
      <c r="E528" s="3" t="str">
        <f t="shared" si="1"/>
        <v>ESTATAL</v>
      </c>
      <c r="F528" s="3" t="s">
        <v>29</v>
      </c>
      <c r="G528" s="3" t="s">
        <v>1507</v>
      </c>
      <c r="H528" s="3">
        <v>5300.0</v>
      </c>
      <c r="I528" s="3">
        <v>3804.0</v>
      </c>
      <c r="J528" s="3">
        <v>948653.0</v>
      </c>
      <c r="K528" s="10">
        <v>29185.0</v>
      </c>
      <c r="L528" s="3">
        <v>3263.0</v>
      </c>
      <c r="M528" s="6">
        <v>65260.0</v>
      </c>
      <c r="N528" s="6">
        <v>65260.0</v>
      </c>
      <c r="O528" s="6">
        <f t="shared" si="2"/>
        <v>1305200</v>
      </c>
      <c r="P528" s="6">
        <f t="shared" si="3"/>
        <v>1305200</v>
      </c>
      <c r="Q528" s="3">
        <v>7.0</v>
      </c>
    </row>
    <row r="529">
      <c r="A529" s="1" t="s">
        <v>36</v>
      </c>
      <c r="B529" s="1">
        <v>6.04204E7</v>
      </c>
      <c r="C529" s="1" t="s">
        <v>1508</v>
      </c>
      <c r="D529" s="1" t="s">
        <v>19</v>
      </c>
      <c r="E529" s="1" t="str">
        <f t="shared" si="1"/>
        <v>ESTATAL</v>
      </c>
      <c r="F529" s="1" t="s">
        <v>29</v>
      </c>
      <c r="G529" s="1" t="s">
        <v>1509</v>
      </c>
      <c r="H529" s="1">
        <v>1822.0</v>
      </c>
      <c r="I529" s="1">
        <v>11.0</v>
      </c>
      <c r="J529" s="1" t="s">
        <v>1510</v>
      </c>
      <c r="K529" s="8">
        <v>31827.0</v>
      </c>
      <c r="L529" s="1">
        <v>1586.0</v>
      </c>
      <c r="M529" s="2">
        <v>31720.0</v>
      </c>
      <c r="N529" s="2">
        <v>31720.0</v>
      </c>
      <c r="O529" s="2">
        <f t="shared" si="2"/>
        <v>634400</v>
      </c>
      <c r="P529" s="2">
        <f t="shared" si="3"/>
        <v>634400</v>
      </c>
      <c r="Q529" s="1">
        <v>4.0</v>
      </c>
    </row>
    <row r="530">
      <c r="A530" s="3" t="s">
        <v>76</v>
      </c>
      <c r="B530" s="3">
        <v>7.00094203E8</v>
      </c>
      <c r="C530" s="3" t="s">
        <v>1511</v>
      </c>
      <c r="D530" s="3" t="s">
        <v>19</v>
      </c>
      <c r="E530" s="3" t="str">
        <f t="shared" si="1"/>
        <v>ESTATAL</v>
      </c>
      <c r="F530" s="3" t="s">
        <v>29</v>
      </c>
      <c r="G530" s="3" t="s">
        <v>1512</v>
      </c>
      <c r="H530" s="3" t="s">
        <v>1513</v>
      </c>
      <c r="I530" s="3">
        <v>264.0</v>
      </c>
      <c r="J530" s="3">
        <v>4307728.0</v>
      </c>
      <c r="K530" s="5">
        <v>19574.0</v>
      </c>
      <c r="L530" s="3">
        <v>3729.0</v>
      </c>
      <c r="M530" s="6">
        <v>74580.0</v>
      </c>
      <c r="N530" s="6">
        <v>74580.0</v>
      </c>
      <c r="O530" s="6">
        <f t="shared" si="2"/>
        <v>1491600</v>
      </c>
      <c r="P530" s="6">
        <f t="shared" si="3"/>
        <v>1491600</v>
      </c>
      <c r="Q530" s="3">
        <v>6.0</v>
      </c>
    </row>
    <row r="531">
      <c r="A531" s="1" t="s">
        <v>27</v>
      </c>
      <c r="B531" s="1">
        <v>8.204574E8</v>
      </c>
      <c r="C531" s="1" t="s">
        <v>1514</v>
      </c>
      <c r="D531" s="1" t="s">
        <v>19</v>
      </c>
      <c r="E531" s="1" t="str">
        <f t="shared" si="1"/>
        <v>ESTATAL</v>
      </c>
      <c r="F531" s="1" t="s">
        <v>29</v>
      </c>
      <c r="G531" s="1" t="s">
        <v>1515</v>
      </c>
      <c r="H531" s="1" t="s">
        <v>111</v>
      </c>
      <c r="I531" s="1">
        <v>341.0</v>
      </c>
      <c r="J531" s="1">
        <v>4727617.0</v>
      </c>
      <c r="K531" s="8">
        <v>22716.0</v>
      </c>
      <c r="L531" s="1">
        <v>2119.0</v>
      </c>
      <c r="M531" s="2">
        <v>42380.0</v>
      </c>
      <c r="N531" s="2">
        <v>42380.0</v>
      </c>
      <c r="O531" s="2">
        <f t="shared" si="2"/>
        <v>847600</v>
      </c>
      <c r="P531" s="2">
        <f t="shared" si="3"/>
        <v>847600</v>
      </c>
      <c r="Q531" s="1">
        <v>3.0</v>
      </c>
    </row>
    <row r="532">
      <c r="A532" s="3" t="s">
        <v>112</v>
      </c>
      <c r="B532" s="3">
        <v>1.400492E8</v>
      </c>
      <c r="C532" s="3" t="s">
        <v>1516</v>
      </c>
      <c r="D532" s="3" t="s">
        <v>19</v>
      </c>
      <c r="E532" s="3" t="str">
        <f t="shared" si="1"/>
        <v>ESTATAL</v>
      </c>
      <c r="F532" s="3" t="s">
        <v>29</v>
      </c>
      <c r="G532" s="3" t="s">
        <v>1517</v>
      </c>
      <c r="H532" s="3" t="s">
        <v>1518</v>
      </c>
      <c r="I532" s="3">
        <v>351.0</v>
      </c>
      <c r="J532" s="3">
        <v>4343324.0</v>
      </c>
      <c r="K532" s="5">
        <v>22546.0</v>
      </c>
      <c r="L532" s="3">
        <v>4719.0</v>
      </c>
      <c r="M532" s="6">
        <v>94380.0</v>
      </c>
      <c r="N532" s="6">
        <v>94380.0</v>
      </c>
      <c r="O532" s="6">
        <f t="shared" si="2"/>
        <v>1887600</v>
      </c>
      <c r="P532" s="6">
        <f t="shared" si="3"/>
        <v>1887600</v>
      </c>
      <c r="Q532" s="3">
        <v>10.0</v>
      </c>
    </row>
    <row r="533">
      <c r="A533" s="1" t="s">
        <v>49</v>
      </c>
      <c r="B533" s="1">
        <v>5.00072701E8</v>
      </c>
      <c r="C533" s="1" t="s">
        <v>1519</v>
      </c>
      <c r="D533" s="1" t="s">
        <v>19</v>
      </c>
      <c r="E533" s="1" t="str">
        <f t="shared" si="1"/>
        <v>ESTATAL</v>
      </c>
      <c r="F533" s="1" t="s">
        <v>29</v>
      </c>
      <c r="G533" s="1" t="s">
        <v>1520</v>
      </c>
      <c r="H533" s="1" t="s">
        <v>1521</v>
      </c>
      <c r="I533" s="9"/>
      <c r="J533" s="1" t="s">
        <v>1522</v>
      </c>
      <c r="K533" s="8">
        <v>32408.0</v>
      </c>
      <c r="L533" s="1">
        <v>3765.0</v>
      </c>
      <c r="M533" s="2">
        <v>75300.0</v>
      </c>
      <c r="N533" s="2">
        <v>75300.0</v>
      </c>
      <c r="O533" s="2">
        <f t="shared" si="2"/>
        <v>1506000</v>
      </c>
      <c r="P533" s="2">
        <f t="shared" si="3"/>
        <v>1506000</v>
      </c>
      <c r="Q533" s="1">
        <v>8.0</v>
      </c>
    </row>
    <row r="534">
      <c r="A534" s="3" t="s">
        <v>116</v>
      </c>
      <c r="B534" s="3">
        <v>5.40092605E8</v>
      </c>
      <c r="C534" s="3" t="s">
        <v>1523</v>
      </c>
      <c r="D534" s="3" t="s">
        <v>19</v>
      </c>
      <c r="E534" s="3" t="str">
        <f t="shared" si="1"/>
        <v>ESTATAL</v>
      </c>
      <c r="F534" s="3" t="s">
        <v>29</v>
      </c>
      <c r="G534" s="3" t="s">
        <v>1524</v>
      </c>
      <c r="H534" s="3">
        <v>3364.0</v>
      </c>
      <c r="I534" s="4"/>
      <c r="J534" s="3" t="s">
        <v>1525</v>
      </c>
      <c r="K534" s="5">
        <v>23650.0</v>
      </c>
      <c r="L534" s="3">
        <v>3914.0</v>
      </c>
      <c r="M534" s="6">
        <v>78280.0</v>
      </c>
      <c r="N534" s="6">
        <v>78280.0</v>
      </c>
      <c r="O534" s="6">
        <f t="shared" si="2"/>
        <v>1565600</v>
      </c>
      <c r="P534" s="6">
        <f t="shared" si="3"/>
        <v>1565600</v>
      </c>
      <c r="Q534" s="3">
        <v>3.0</v>
      </c>
    </row>
    <row r="535">
      <c r="A535" s="1" t="s">
        <v>41</v>
      </c>
      <c r="B535" s="1">
        <v>3.000688E8</v>
      </c>
      <c r="C535" s="1" t="s">
        <v>1526</v>
      </c>
      <c r="D535" s="1" t="s">
        <v>19</v>
      </c>
      <c r="E535" s="1" t="str">
        <f t="shared" si="1"/>
        <v>ESTATAL</v>
      </c>
      <c r="F535" s="1" t="s">
        <v>20</v>
      </c>
      <c r="G535" s="1" t="s">
        <v>1527</v>
      </c>
      <c r="H535" s="1" t="s">
        <v>1528</v>
      </c>
      <c r="I535" s="9"/>
      <c r="J535" s="9"/>
      <c r="K535" s="8">
        <v>28349.0</v>
      </c>
      <c r="L535" s="1">
        <v>2057.0</v>
      </c>
      <c r="M535" s="2">
        <v>41140.0</v>
      </c>
      <c r="N535" s="2">
        <v>45254.0</v>
      </c>
      <c r="O535" s="2">
        <f t="shared" si="2"/>
        <v>905080</v>
      </c>
      <c r="P535" s="2">
        <f t="shared" si="3"/>
        <v>905080</v>
      </c>
      <c r="Q535" s="1">
        <v>9.0</v>
      </c>
    </row>
    <row r="536">
      <c r="A536" s="3" t="s">
        <v>99</v>
      </c>
      <c r="B536" s="3">
        <v>2.0023902E7</v>
      </c>
      <c r="C536" s="3" t="s">
        <v>1529</v>
      </c>
      <c r="D536" s="3" t="s">
        <v>19</v>
      </c>
      <c r="E536" s="3" t="str">
        <f t="shared" si="1"/>
        <v>ESTATAL</v>
      </c>
      <c r="F536" s="3" t="s">
        <v>29</v>
      </c>
      <c r="G536" s="3" t="s">
        <v>1530</v>
      </c>
      <c r="H536" s="3" t="s">
        <v>1531</v>
      </c>
      <c r="I536" s="3">
        <v>11.0</v>
      </c>
      <c r="J536" s="3" t="s">
        <v>1532</v>
      </c>
      <c r="K536" s="5">
        <v>32209.0</v>
      </c>
      <c r="L536" s="3">
        <v>2450.0</v>
      </c>
      <c r="M536" s="6">
        <v>49000.0</v>
      </c>
      <c r="N536" s="6">
        <v>49000.0</v>
      </c>
      <c r="O536" s="6">
        <f t="shared" si="2"/>
        <v>980000</v>
      </c>
      <c r="P536" s="6">
        <f t="shared" si="3"/>
        <v>980000</v>
      </c>
      <c r="Q536" s="3">
        <v>9.0</v>
      </c>
    </row>
    <row r="537">
      <c r="A537" s="1" t="s">
        <v>41</v>
      </c>
      <c r="B537" s="1">
        <v>3.000324E8</v>
      </c>
      <c r="C537" s="1" t="s">
        <v>1533</v>
      </c>
      <c r="D537" s="1" t="s">
        <v>19</v>
      </c>
      <c r="E537" s="1" t="str">
        <f t="shared" si="1"/>
        <v>ESTATAL</v>
      </c>
      <c r="F537" s="1" t="s">
        <v>20</v>
      </c>
      <c r="G537" s="1" t="s">
        <v>1534</v>
      </c>
      <c r="H537" s="1" t="s">
        <v>262</v>
      </c>
      <c r="I537" s="1">
        <v>0.0</v>
      </c>
      <c r="J537" s="1">
        <v>0.0</v>
      </c>
      <c r="K537" s="8">
        <v>29272.0</v>
      </c>
      <c r="L537" s="1">
        <v>2192.0</v>
      </c>
      <c r="M537" s="2">
        <v>43840.0</v>
      </c>
      <c r="N537" s="2">
        <v>48224.0</v>
      </c>
      <c r="O537" s="2">
        <f t="shared" si="2"/>
        <v>964480</v>
      </c>
      <c r="P537" s="2">
        <f t="shared" si="3"/>
        <v>964480</v>
      </c>
      <c r="Q537" s="1">
        <v>5.0</v>
      </c>
    </row>
    <row r="538">
      <c r="A538" s="3" t="s">
        <v>36</v>
      </c>
      <c r="B538" s="3">
        <v>6.03552E7</v>
      </c>
      <c r="C538" s="3" t="s">
        <v>1535</v>
      </c>
      <c r="D538" s="3" t="s">
        <v>19</v>
      </c>
      <c r="E538" s="3" t="str">
        <f t="shared" si="1"/>
        <v>ESTATAL</v>
      </c>
      <c r="F538" s="3" t="s">
        <v>20</v>
      </c>
      <c r="G538" s="3" t="s">
        <v>1536</v>
      </c>
      <c r="H538" s="3">
        <v>6075.0</v>
      </c>
      <c r="I538" s="3">
        <v>2355.0</v>
      </c>
      <c r="J538" s="3" t="s">
        <v>1537</v>
      </c>
      <c r="K538" s="10">
        <v>18984.0</v>
      </c>
      <c r="L538" s="3">
        <v>2442.0</v>
      </c>
      <c r="M538" s="6">
        <v>48840.0</v>
      </c>
      <c r="N538" s="6">
        <v>53724.0</v>
      </c>
      <c r="O538" s="6">
        <f t="shared" si="2"/>
        <v>1074480</v>
      </c>
      <c r="P538" s="6">
        <f t="shared" si="3"/>
        <v>1074480</v>
      </c>
      <c r="Q538" s="3">
        <v>7.0</v>
      </c>
    </row>
    <row r="539">
      <c r="A539" s="1" t="s">
        <v>27</v>
      </c>
      <c r="B539" s="1">
        <v>8.201335E8</v>
      </c>
      <c r="C539" s="1" t="s">
        <v>1538</v>
      </c>
      <c r="D539" s="1" t="s">
        <v>19</v>
      </c>
      <c r="E539" s="1" t="str">
        <f t="shared" si="1"/>
        <v>ESTATAL</v>
      </c>
      <c r="F539" s="1" t="s">
        <v>29</v>
      </c>
      <c r="G539" s="1" t="s">
        <v>1539</v>
      </c>
      <c r="H539" s="1" t="s">
        <v>1540</v>
      </c>
      <c r="I539" s="1">
        <v>3405.0</v>
      </c>
      <c r="J539" s="1">
        <v>470547.0</v>
      </c>
      <c r="K539" s="8">
        <v>21222.0</v>
      </c>
      <c r="L539" s="1">
        <v>2836.0</v>
      </c>
      <c r="M539" s="2">
        <v>56720.0</v>
      </c>
      <c r="N539" s="2">
        <v>56720.0</v>
      </c>
      <c r="O539" s="2">
        <f t="shared" si="2"/>
        <v>1134400</v>
      </c>
      <c r="P539" s="2">
        <f t="shared" si="3"/>
        <v>1134400</v>
      </c>
      <c r="Q539" s="1">
        <v>8.0</v>
      </c>
    </row>
    <row r="540">
      <c r="A540" s="3" t="s">
        <v>49</v>
      </c>
      <c r="B540" s="3">
        <v>5.000314E8</v>
      </c>
      <c r="C540" s="3" t="s">
        <v>1541</v>
      </c>
      <c r="D540" s="3" t="s">
        <v>19</v>
      </c>
      <c r="E540" s="3" t="str">
        <f t="shared" si="1"/>
        <v>ESTATAL</v>
      </c>
      <c r="F540" s="3" t="s">
        <v>20</v>
      </c>
      <c r="G540" s="3" t="s">
        <v>1542</v>
      </c>
      <c r="H540" s="3" t="s">
        <v>1543</v>
      </c>
      <c r="I540" s="4"/>
      <c r="J540" s="3" t="s">
        <v>1544</v>
      </c>
      <c r="K540" s="5">
        <v>33790.0</v>
      </c>
      <c r="L540" s="3">
        <v>4204.0</v>
      </c>
      <c r="M540" s="6">
        <v>84080.0</v>
      </c>
      <c r="N540" s="6">
        <v>92488.0</v>
      </c>
      <c r="O540" s="6">
        <f t="shared" si="2"/>
        <v>1849760</v>
      </c>
      <c r="P540" s="6">
        <f t="shared" si="3"/>
        <v>1849760</v>
      </c>
      <c r="Q540" s="3">
        <v>3.0</v>
      </c>
    </row>
    <row r="541">
      <c r="A541" s="1" t="s">
        <v>116</v>
      </c>
      <c r="B541" s="1">
        <v>5.400305E8</v>
      </c>
      <c r="C541" s="1" t="s">
        <v>1545</v>
      </c>
      <c r="D541" s="1" t="s">
        <v>19</v>
      </c>
      <c r="E541" s="1" t="str">
        <f t="shared" si="1"/>
        <v>ESTATAL</v>
      </c>
      <c r="F541" s="1" t="s">
        <v>20</v>
      </c>
      <c r="G541" s="1" t="s">
        <v>1546</v>
      </c>
      <c r="H541" s="1" t="s">
        <v>1547</v>
      </c>
      <c r="I541" s="1">
        <v>3755.0</v>
      </c>
      <c r="J541" s="1" t="s">
        <v>1548</v>
      </c>
      <c r="K541" s="8">
        <v>34833.0</v>
      </c>
      <c r="L541" s="1">
        <v>2019.0</v>
      </c>
      <c r="M541" s="2">
        <v>40380.0</v>
      </c>
      <c r="N541" s="2">
        <v>44418.0</v>
      </c>
      <c r="O541" s="2">
        <f t="shared" si="2"/>
        <v>888360</v>
      </c>
      <c r="P541" s="2">
        <f t="shared" si="3"/>
        <v>888360</v>
      </c>
      <c r="Q541" s="1">
        <v>3.0</v>
      </c>
    </row>
    <row r="542">
      <c r="A542" s="3" t="s">
        <v>27</v>
      </c>
      <c r="B542" s="3">
        <v>8.201726E8</v>
      </c>
      <c r="C542" s="3" t="s">
        <v>1549</v>
      </c>
      <c r="D542" s="3" t="s">
        <v>19</v>
      </c>
      <c r="E542" s="3" t="str">
        <f t="shared" si="1"/>
        <v>ESTATAL</v>
      </c>
      <c r="F542" s="3" t="s">
        <v>20</v>
      </c>
      <c r="G542" s="3" t="s">
        <v>1550</v>
      </c>
      <c r="H542" s="3" t="s">
        <v>1551</v>
      </c>
      <c r="I542" s="3">
        <v>3404.0</v>
      </c>
      <c r="J542" s="3">
        <v>495102.0</v>
      </c>
      <c r="K542" s="5">
        <v>20510.0</v>
      </c>
      <c r="L542" s="3">
        <v>4085.0</v>
      </c>
      <c r="M542" s="6">
        <v>81700.0</v>
      </c>
      <c r="N542" s="6">
        <v>89870.0</v>
      </c>
      <c r="O542" s="6">
        <f t="shared" si="2"/>
        <v>1797400</v>
      </c>
      <c r="P542" s="6">
        <f t="shared" si="3"/>
        <v>1797400</v>
      </c>
      <c r="Q542" s="3">
        <v>8.0</v>
      </c>
    </row>
    <row r="543">
      <c r="A543" s="1" t="s">
        <v>63</v>
      </c>
      <c r="B543" s="1">
        <v>7.400084E8</v>
      </c>
      <c r="C543" s="1" t="s">
        <v>1552</v>
      </c>
      <c r="D543" s="1" t="s">
        <v>19</v>
      </c>
      <c r="E543" s="1" t="str">
        <f t="shared" si="1"/>
        <v>ESTATAL</v>
      </c>
      <c r="F543" s="1" t="s">
        <v>29</v>
      </c>
      <c r="G543" s="1" t="s">
        <v>1553</v>
      </c>
      <c r="H543" s="1" t="s">
        <v>1086</v>
      </c>
      <c r="I543" s="9"/>
      <c r="J543" s="1" t="s">
        <v>1554</v>
      </c>
      <c r="K543" s="8">
        <v>22539.0</v>
      </c>
      <c r="L543" s="1">
        <v>3410.0</v>
      </c>
      <c r="M543" s="2">
        <v>68200.0</v>
      </c>
      <c r="N543" s="2">
        <v>68200.0</v>
      </c>
      <c r="O543" s="2">
        <f t="shared" si="2"/>
        <v>1364000</v>
      </c>
      <c r="P543" s="2">
        <f t="shared" si="3"/>
        <v>1364000</v>
      </c>
      <c r="Q543" s="1">
        <v>7.0</v>
      </c>
    </row>
    <row r="544">
      <c r="A544" s="3" t="s">
        <v>83</v>
      </c>
      <c r="B544" s="3">
        <v>2.20012901E8</v>
      </c>
      <c r="C544" s="3" t="s">
        <v>918</v>
      </c>
      <c r="D544" s="3" t="s">
        <v>19</v>
      </c>
      <c r="E544" s="3" t="str">
        <f t="shared" si="1"/>
        <v>ESTATAL</v>
      </c>
      <c r="F544" s="3" t="s">
        <v>29</v>
      </c>
      <c r="G544" s="3" t="s">
        <v>1555</v>
      </c>
      <c r="H544" s="3" t="s">
        <v>861</v>
      </c>
      <c r="I544" s="3">
        <v>3731.0</v>
      </c>
      <c r="J544" s="3">
        <v>533533.0</v>
      </c>
      <c r="K544" s="5">
        <v>30347.0</v>
      </c>
      <c r="L544" s="3">
        <v>3469.0</v>
      </c>
      <c r="M544" s="6">
        <v>69380.0</v>
      </c>
      <c r="N544" s="6">
        <v>69380.0</v>
      </c>
      <c r="O544" s="6">
        <f t="shared" si="2"/>
        <v>1387600</v>
      </c>
      <c r="P544" s="6">
        <f t="shared" si="3"/>
        <v>1387600</v>
      </c>
      <c r="Q544" s="3">
        <v>10.0</v>
      </c>
    </row>
    <row r="545">
      <c r="A545" s="1" t="s">
        <v>112</v>
      </c>
      <c r="B545" s="1">
        <v>1.40061802E8</v>
      </c>
      <c r="C545" s="1" t="s">
        <v>1556</v>
      </c>
      <c r="D545" s="1" t="s">
        <v>19</v>
      </c>
      <c r="E545" s="1" t="str">
        <f t="shared" si="1"/>
        <v>ESTATAL</v>
      </c>
      <c r="F545" s="1" t="s">
        <v>29</v>
      </c>
      <c r="G545" s="1" t="s">
        <v>1557</v>
      </c>
      <c r="H545" s="1" t="s">
        <v>1134</v>
      </c>
      <c r="I545" s="1">
        <v>351.0</v>
      </c>
      <c r="J545" s="1" t="s">
        <v>1558</v>
      </c>
      <c r="K545" s="7">
        <v>29581.0</v>
      </c>
      <c r="L545" s="1">
        <v>3785.0</v>
      </c>
      <c r="M545" s="2">
        <v>75700.0</v>
      </c>
      <c r="N545" s="2">
        <v>75700.0</v>
      </c>
      <c r="O545" s="2">
        <f t="shared" si="2"/>
        <v>1514000</v>
      </c>
      <c r="P545" s="2">
        <f t="shared" si="3"/>
        <v>1514000</v>
      </c>
      <c r="Q545" s="1">
        <v>10.0</v>
      </c>
    </row>
    <row r="546">
      <c r="A546" s="3" t="s">
        <v>17</v>
      </c>
      <c r="B546" s="3">
        <v>8.600763E8</v>
      </c>
      <c r="C546" s="3" t="s">
        <v>1559</v>
      </c>
      <c r="D546" s="3" t="s">
        <v>19</v>
      </c>
      <c r="E546" s="3" t="str">
        <f t="shared" si="1"/>
        <v>ESTATAL</v>
      </c>
      <c r="F546" s="3" t="s">
        <v>20</v>
      </c>
      <c r="G546" s="3" t="s">
        <v>1560</v>
      </c>
      <c r="H546" s="3" t="s">
        <v>1561</v>
      </c>
      <c r="I546" s="4"/>
      <c r="J546" s="4"/>
      <c r="K546" s="5">
        <v>27527.0</v>
      </c>
      <c r="L546" s="3">
        <v>3419.0</v>
      </c>
      <c r="M546" s="6">
        <v>68380.0</v>
      </c>
      <c r="N546" s="6">
        <v>75218.0</v>
      </c>
      <c r="O546" s="6">
        <f t="shared" si="2"/>
        <v>1504360</v>
      </c>
      <c r="P546" s="6">
        <f t="shared" si="3"/>
        <v>1504360</v>
      </c>
      <c r="Q546" s="3">
        <v>10.0</v>
      </c>
    </row>
    <row r="547">
      <c r="A547" s="1" t="s">
        <v>49</v>
      </c>
      <c r="B547" s="1">
        <v>5.0014E8</v>
      </c>
      <c r="C547" s="1" t="s">
        <v>1562</v>
      </c>
      <c r="D547" s="1" t="s">
        <v>19</v>
      </c>
      <c r="E547" s="1" t="str">
        <f t="shared" si="1"/>
        <v>ESTATAL</v>
      </c>
      <c r="F547" s="1" t="s">
        <v>20</v>
      </c>
      <c r="G547" s="1" t="s">
        <v>1563</v>
      </c>
      <c r="H547" s="1">
        <v>5589.0</v>
      </c>
      <c r="I547" s="1">
        <v>2634.0</v>
      </c>
      <c r="J547" s="1">
        <v>496032.0</v>
      </c>
      <c r="K547" s="8">
        <v>28172.0</v>
      </c>
      <c r="L547" s="1">
        <v>2138.0</v>
      </c>
      <c r="M547" s="2">
        <v>42760.0</v>
      </c>
      <c r="N547" s="2">
        <v>47036.0</v>
      </c>
      <c r="O547" s="2">
        <f t="shared" si="2"/>
        <v>940720</v>
      </c>
      <c r="P547" s="2">
        <f t="shared" si="3"/>
        <v>940720</v>
      </c>
      <c r="Q547" s="1">
        <v>9.0</v>
      </c>
    </row>
    <row r="548">
      <c r="A548" s="3" t="s">
        <v>36</v>
      </c>
      <c r="B548" s="3">
        <v>6.00358E7</v>
      </c>
      <c r="C548" s="3" t="s">
        <v>1564</v>
      </c>
      <c r="D548" s="3" t="s">
        <v>19</v>
      </c>
      <c r="E548" s="3" t="str">
        <f t="shared" si="1"/>
        <v>ESTATAL</v>
      </c>
      <c r="F548" s="3" t="s">
        <v>29</v>
      </c>
      <c r="G548" s="3" t="s">
        <v>1565</v>
      </c>
      <c r="H548" s="3">
        <v>7500.0</v>
      </c>
      <c r="I548" s="3">
        <v>2983.0</v>
      </c>
      <c r="J548" s="3" t="s">
        <v>1566</v>
      </c>
      <c r="K548" s="5">
        <v>33804.0</v>
      </c>
      <c r="L548" s="3">
        <v>4631.0</v>
      </c>
      <c r="M548" s="6">
        <v>92620.0</v>
      </c>
      <c r="N548" s="6">
        <v>92620.0</v>
      </c>
      <c r="O548" s="6">
        <f t="shared" si="2"/>
        <v>1852400</v>
      </c>
      <c r="P548" s="6">
        <f t="shared" si="3"/>
        <v>1852400</v>
      </c>
      <c r="Q548" s="3">
        <v>7.0</v>
      </c>
    </row>
    <row r="549">
      <c r="A549" s="1" t="s">
        <v>49</v>
      </c>
      <c r="B549" s="1">
        <v>5.00262601E8</v>
      </c>
      <c r="C549" s="1" t="s">
        <v>1567</v>
      </c>
      <c r="D549" s="1" t="s">
        <v>532</v>
      </c>
      <c r="E549" s="1" t="str">
        <f t="shared" si="1"/>
        <v>SOCIAL/COOPERATIVA</v>
      </c>
      <c r="F549" s="1" t="s">
        <v>20</v>
      </c>
      <c r="G549" s="1" t="s">
        <v>1568</v>
      </c>
      <c r="H549" s="1">
        <v>5594.0</v>
      </c>
      <c r="I549" s="9"/>
      <c r="J549" s="9"/>
      <c r="K549" s="8">
        <v>30779.0</v>
      </c>
      <c r="L549" s="1">
        <v>3795.0</v>
      </c>
      <c r="M549" s="2">
        <v>75900.0</v>
      </c>
      <c r="N549" s="2">
        <v>83490.0</v>
      </c>
      <c r="O549" s="2">
        <f t="shared" si="2"/>
        <v>1669800</v>
      </c>
      <c r="P549" s="2">
        <f t="shared" si="3"/>
        <v>1669800</v>
      </c>
      <c r="Q549" s="1">
        <v>5.0</v>
      </c>
    </row>
    <row r="550">
      <c r="A550" s="3" t="s">
        <v>23</v>
      </c>
      <c r="B550" s="3">
        <v>6.200805E8</v>
      </c>
      <c r="C550" s="3" t="s">
        <v>1569</v>
      </c>
      <c r="D550" s="3" t="s">
        <v>38</v>
      </c>
      <c r="E550" s="3" t="str">
        <f t="shared" si="1"/>
        <v>PRIVADO</v>
      </c>
      <c r="F550" s="3" t="s">
        <v>29</v>
      </c>
      <c r="G550" s="3" t="s">
        <v>1570</v>
      </c>
      <c r="H550" s="3" t="s">
        <v>708</v>
      </c>
      <c r="I550" s="3">
        <v>2944.0</v>
      </c>
      <c r="J550" s="3">
        <v>435790.0</v>
      </c>
      <c r="K550" s="10">
        <v>33952.0</v>
      </c>
      <c r="L550" s="3">
        <v>4837.0</v>
      </c>
      <c r="M550" s="6">
        <v>96740.0</v>
      </c>
      <c r="N550" s="6">
        <v>96740.0</v>
      </c>
      <c r="O550" s="6">
        <f t="shared" si="2"/>
        <v>1934800</v>
      </c>
      <c r="P550" s="6">
        <f t="shared" si="3"/>
        <v>1934800</v>
      </c>
      <c r="Q550" s="3">
        <v>8.0</v>
      </c>
    </row>
    <row r="551">
      <c r="A551" s="1" t="s">
        <v>946</v>
      </c>
      <c r="B551" s="1">
        <v>9.400063E8</v>
      </c>
      <c r="C551" s="1" t="s">
        <v>1571</v>
      </c>
      <c r="D551" s="1" t="s">
        <v>38</v>
      </c>
      <c r="E551" s="1" t="str">
        <f t="shared" si="1"/>
        <v>PRIVADO</v>
      </c>
      <c r="F551" s="1" t="s">
        <v>29</v>
      </c>
      <c r="G551" s="1" t="s">
        <v>1572</v>
      </c>
      <c r="H551" s="1" t="s">
        <v>1573</v>
      </c>
      <c r="I551" s="1">
        <v>2901.0</v>
      </c>
      <c r="J551" s="1">
        <v>445285.0</v>
      </c>
      <c r="K551" s="8">
        <v>28914.0</v>
      </c>
      <c r="L551" s="1">
        <v>4575.0</v>
      </c>
      <c r="M551" s="2">
        <v>91500.0</v>
      </c>
      <c r="N551" s="2">
        <v>91500.0</v>
      </c>
      <c r="O551" s="2">
        <f t="shared" si="2"/>
        <v>1830000</v>
      </c>
      <c r="P551" s="2">
        <f t="shared" si="3"/>
        <v>1830000</v>
      </c>
      <c r="Q551" s="1">
        <v>10.0</v>
      </c>
    </row>
    <row r="552">
      <c r="A552" s="3" t="s">
        <v>32</v>
      </c>
      <c r="B552" s="3">
        <v>9.000409E8</v>
      </c>
      <c r="C552" s="3" t="s">
        <v>1574</v>
      </c>
      <c r="D552" s="3" t="s">
        <v>19</v>
      </c>
      <c r="E552" s="3" t="str">
        <f t="shared" si="1"/>
        <v>ESTATAL</v>
      </c>
      <c r="F552" s="3" t="s">
        <v>20</v>
      </c>
      <c r="G552" s="3" t="s">
        <v>1575</v>
      </c>
      <c r="H552" s="3" t="s">
        <v>1576</v>
      </c>
      <c r="I552" s="4"/>
      <c r="J552" s="4"/>
      <c r="K552" s="5">
        <v>20982.0</v>
      </c>
      <c r="L552" s="3">
        <v>1810.0</v>
      </c>
      <c r="M552" s="6">
        <v>36200.0</v>
      </c>
      <c r="N552" s="6">
        <v>39820.0</v>
      </c>
      <c r="O552" s="6">
        <f t="shared" si="2"/>
        <v>796400</v>
      </c>
      <c r="P552" s="6">
        <f t="shared" si="3"/>
        <v>796400</v>
      </c>
      <c r="Q552" s="3">
        <v>7.0</v>
      </c>
    </row>
    <row r="553">
      <c r="A553" s="1" t="s">
        <v>27</v>
      </c>
      <c r="B553" s="1">
        <v>8.204029E8</v>
      </c>
      <c r="C553" s="1" t="s">
        <v>1577</v>
      </c>
      <c r="D553" s="1" t="s">
        <v>19</v>
      </c>
      <c r="E553" s="1" t="str">
        <f t="shared" si="1"/>
        <v>ESTATAL</v>
      </c>
      <c r="F553" s="1" t="s">
        <v>29</v>
      </c>
      <c r="G553" s="1" t="s">
        <v>1578</v>
      </c>
      <c r="H553" s="1" t="s">
        <v>228</v>
      </c>
      <c r="I553" s="1">
        <v>3491.0</v>
      </c>
      <c r="J553" s="1">
        <v>472518.0</v>
      </c>
      <c r="K553" s="8">
        <v>27130.0</v>
      </c>
      <c r="L553" s="1">
        <v>2803.0</v>
      </c>
      <c r="M553" s="2">
        <v>56060.0</v>
      </c>
      <c r="N553" s="2">
        <v>56060.0</v>
      </c>
      <c r="O553" s="2">
        <f t="shared" si="2"/>
        <v>1121200</v>
      </c>
      <c r="P553" s="2">
        <f t="shared" si="3"/>
        <v>1121200</v>
      </c>
      <c r="Q553" s="1">
        <v>6.0</v>
      </c>
    </row>
    <row r="554">
      <c r="A554" s="3" t="s">
        <v>32</v>
      </c>
      <c r="B554" s="3">
        <v>9.00177971E8</v>
      </c>
      <c r="C554" s="3" t="s">
        <v>1579</v>
      </c>
      <c r="D554" s="3" t="s">
        <v>19</v>
      </c>
      <c r="E554" s="3" t="str">
        <f t="shared" si="1"/>
        <v>ESTATAL</v>
      </c>
      <c r="F554" s="3" t="s">
        <v>29</v>
      </c>
      <c r="G554" s="3" t="s">
        <v>1580</v>
      </c>
      <c r="H554" s="3" t="s">
        <v>1581</v>
      </c>
      <c r="I554" s="3">
        <v>3865.0</v>
      </c>
      <c r="J554" s="3">
        <v>1.5630734E7</v>
      </c>
      <c r="K554" s="5">
        <v>21599.0</v>
      </c>
      <c r="L554" s="3">
        <v>2531.0</v>
      </c>
      <c r="M554" s="6">
        <v>50620.0</v>
      </c>
      <c r="N554" s="6">
        <v>50620.0</v>
      </c>
      <c r="O554" s="6">
        <f t="shared" si="2"/>
        <v>1012400</v>
      </c>
      <c r="P554" s="6">
        <f t="shared" si="3"/>
        <v>1012400</v>
      </c>
      <c r="Q554" s="3">
        <v>6.0</v>
      </c>
    </row>
    <row r="555">
      <c r="A555" s="1" t="s">
        <v>36</v>
      </c>
      <c r="B555" s="1">
        <v>6.03574E7</v>
      </c>
      <c r="C555" s="1" t="s">
        <v>1582</v>
      </c>
      <c r="D555" s="1" t="s">
        <v>19</v>
      </c>
      <c r="E555" s="1" t="str">
        <f t="shared" si="1"/>
        <v>ESTATAL</v>
      </c>
      <c r="F555" s="1" t="s">
        <v>29</v>
      </c>
      <c r="G555" s="1" t="s">
        <v>1583</v>
      </c>
      <c r="H555" s="1">
        <v>6070.0</v>
      </c>
      <c r="I555" s="1">
        <v>2355.0</v>
      </c>
      <c r="J555" s="1" t="s">
        <v>1584</v>
      </c>
      <c r="K555" s="8">
        <v>34063.0</v>
      </c>
      <c r="L555" s="1">
        <v>3870.0</v>
      </c>
      <c r="M555" s="2">
        <v>77400.0</v>
      </c>
      <c r="N555" s="2">
        <v>77400.0</v>
      </c>
      <c r="O555" s="2">
        <f t="shared" si="2"/>
        <v>1548000</v>
      </c>
      <c r="P555" s="2">
        <f t="shared" si="3"/>
        <v>1548000</v>
      </c>
      <c r="Q555" s="1">
        <v>5.0</v>
      </c>
    </row>
    <row r="556">
      <c r="A556" s="3" t="s">
        <v>68</v>
      </c>
      <c r="B556" s="3">
        <v>3.400065E8</v>
      </c>
      <c r="C556" s="3" t="s">
        <v>1585</v>
      </c>
      <c r="D556" s="3" t="s">
        <v>19</v>
      </c>
      <c r="E556" s="3" t="str">
        <f t="shared" si="1"/>
        <v>ESTATAL</v>
      </c>
      <c r="F556" s="3" t="s">
        <v>29</v>
      </c>
      <c r="G556" s="3" t="s">
        <v>1586</v>
      </c>
      <c r="H556" s="3" t="s">
        <v>1587</v>
      </c>
      <c r="I556" s="3">
        <v>3716.0</v>
      </c>
      <c r="J556" s="3">
        <v>432110.0</v>
      </c>
      <c r="K556" s="5">
        <v>29684.0</v>
      </c>
      <c r="L556" s="3">
        <v>3842.0</v>
      </c>
      <c r="M556" s="6">
        <v>76840.0</v>
      </c>
      <c r="N556" s="6">
        <v>76840.0</v>
      </c>
      <c r="O556" s="6">
        <f t="shared" si="2"/>
        <v>1536800</v>
      </c>
      <c r="P556" s="6">
        <f t="shared" si="3"/>
        <v>1536800</v>
      </c>
      <c r="Q556" s="3">
        <v>4.0</v>
      </c>
    </row>
    <row r="557">
      <c r="A557" s="1" t="s">
        <v>49</v>
      </c>
      <c r="B557" s="1">
        <v>5.000273E8</v>
      </c>
      <c r="C557" s="1" t="s">
        <v>1588</v>
      </c>
      <c r="D557" s="1" t="s">
        <v>19</v>
      </c>
      <c r="E557" s="1" t="str">
        <f t="shared" si="1"/>
        <v>ESTATAL</v>
      </c>
      <c r="F557" s="1" t="s">
        <v>29</v>
      </c>
      <c r="G557" s="1" t="s">
        <v>1589</v>
      </c>
      <c r="H557" s="1" t="s">
        <v>822</v>
      </c>
      <c r="I557" s="1">
        <v>261.0</v>
      </c>
      <c r="J557" s="1" t="s">
        <v>1590</v>
      </c>
      <c r="K557" s="8">
        <v>25381.0</v>
      </c>
      <c r="L557" s="1">
        <v>4910.0</v>
      </c>
      <c r="M557" s="2">
        <v>98200.0</v>
      </c>
      <c r="N557" s="2">
        <v>98200.0</v>
      </c>
      <c r="O557" s="2">
        <f t="shared" si="2"/>
        <v>1964000</v>
      </c>
      <c r="P557" s="2">
        <f t="shared" si="3"/>
        <v>1964000</v>
      </c>
      <c r="Q557" s="1">
        <v>6.0</v>
      </c>
    </row>
    <row r="558">
      <c r="A558" s="3" t="s">
        <v>36</v>
      </c>
      <c r="B558" s="3">
        <v>6.03056E7</v>
      </c>
      <c r="C558" s="3" t="s">
        <v>1591</v>
      </c>
      <c r="D558" s="3" t="s">
        <v>38</v>
      </c>
      <c r="E558" s="3" t="str">
        <f t="shared" si="1"/>
        <v>PRIVADO</v>
      </c>
      <c r="F558" s="3" t="s">
        <v>29</v>
      </c>
      <c r="G558" s="3" t="s">
        <v>1592</v>
      </c>
      <c r="H558" s="3">
        <v>1896.0</v>
      </c>
      <c r="I558" s="3">
        <v>221.0</v>
      </c>
      <c r="J558" s="3" t="s">
        <v>1593</v>
      </c>
      <c r="K558" s="5">
        <v>27806.0</v>
      </c>
      <c r="L558" s="3">
        <v>4994.0</v>
      </c>
      <c r="M558" s="6">
        <v>99880.0</v>
      </c>
      <c r="N558" s="6">
        <v>99880.0</v>
      </c>
      <c r="O558" s="6">
        <f t="shared" si="2"/>
        <v>1997600</v>
      </c>
      <c r="P558" s="6">
        <f t="shared" si="3"/>
        <v>1997600</v>
      </c>
      <c r="Q558" s="3">
        <v>5.0</v>
      </c>
    </row>
    <row r="559">
      <c r="A559" s="1" t="s">
        <v>36</v>
      </c>
      <c r="B559" s="1">
        <v>6.03912E7</v>
      </c>
      <c r="C559" s="1" t="s">
        <v>1594</v>
      </c>
      <c r="D559" s="1" t="s">
        <v>19</v>
      </c>
      <c r="E559" s="1" t="str">
        <f t="shared" si="1"/>
        <v>ESTATAL</v>
      </c>
      <c r="F559" s="1" t="s">
        <v>29</v>
      </c>
      <c r="G559" s="1" t="s">
        <v>1595</v>
      </c>
      <c r="H559" s="1">
        <v>1850.0</v>
      </c>
      <c r="I559" s="1">
        <v>11.0</v>
      </c>
      <c r="J559" s="1" t="s">
        <v>1596</v>
      </c>
      <c r="K559" s="8">
        <v>33801.0</v>
      </c>
      <c r="L559" s="1">
        <v>1613.0</v>
      </c>
      <c r="M559" s="2">
        <v>32260.0</v>
      </c>
      <c r="N559" s="2">
        <v>32260.0</v>
      </c>
      <c r="O559" s="2">
        <f t="shared" si="2"/>
        <v>645200</v>
      </c>
      <c r="P559" s="2">
        <f t="shared" si="3"/>
        <v>645200</v>
      </c>
      <c r="Q559" s="1">
        <v>3.0</v>
      </c>
    </row>
    <row r="560">
      <c r="A560" s="3" t="s">
        <v>99</v>
      </c>
      <c r="B560" s="3">
        <v>2.00237E7</v>
      </c>
      <c r="C560" s="3" t="s">
        <v>1597</v>
      </c>
      <c r="D560" s="3" t="s">
        <v>19</v>
      </c>
      <c r="E560" s="3" t="str">
        <f t="shared" si="1"/>
        <v>ESTATAL</v>
      </c>
      <c r="F560" s="3" t="s">
        <v>29</v>
      </c>
      <c r="G560" s="3" t="s">
        <v>1598</v>
      </c>
      <c r="H560" s="3" t="s">
        <v>1599</v>
      </c>
      <c r="I560" s="3">
        <v>11.0</v>
      </c>
      <c r="J560" s="3" t="s">
        <v>1600</v>
      </c>
      <c r="K560" s="5">
        <v>31982.0</v>
      </c>
      <c r="L560" s="3">
        <v>4661.0</v>
      </c>
      <c r="M560" s="6">
        <v>93220.0</v>
      </c>
      <c r="N560" s="6">
        <v>93220.0</v>
      </c>
      <c r="O560" s="6">
        <f t="shared" si="2"/>
        <v>1864400</v>
      </c>
      <c r="P560" s="6">
        <f t="shared" si="3"/>
        <v>1864400</v>
      </c>
      <c r="Q560" s="3">
        <v>3.0</v>
      </c>
    </row>
    <row r="561">
      <c r="A561" s="1" t="s">
        <v>116</v>
      </c>
      <c r="B561" s="1">
        <v>5.40193302E8</v>
      </c>
      <c r="C561" s="1" t="s">
        <v>1601</v>
      </c>
      <c r="D561" s="1" t="s">
        <v>19</v>
      </c>
      <c r="E561" s="1" t="str">
        <f t="shared" si="1"/>
        <v>ESTATAL</v>
      </c>
      <c r="F561" s="1" t="s">
        <v>29</v>
      </c>
      <c r="G561" s="1" t="s">
        <v>1602</v>
      </c>
      <c r="H561" s="1">
        <v>3315.0</v>
      </c>
      <c r="I561" s="1">
        <v>3754.0</v>
      </c>
      <c r="J561" s="1">
        <v>1.5473734E7</v>
      </c>
      <c r="K561" s="7">
        <v>34662.0</v>
      </c>
      <c r="L561" s="1">
        <v>4754.0</v>
      </c>
      <c r="M561" s="2">
        <v>95080.0</v>
      </c>
      <c r="N561" s="2">
        <v>95080.0</v>
      </c>
      <c r="O561" s="2">
        <f t="shared" si="2"/>
        <v>1901600</v>
      </c>
      <c r="P561" s="2">
        <f t="shared" si="3"/>
        <v>1901600</v>
      </c>
      <c r="Q561" s="1">
        <v>5.0</v>
      </c>
    </row>
    <row r="562">
      <c r="A562" s="3" t="s">
        <v>23</v>
      </c>
      <c r="B562" s="3">
        <v>6.200793E8</v>
      </c>
      <c r="C562" s="3" t="s">
        <v>1603</v>
      </c>
      <c r="D562" s="3" t="s">
        <v>38</v>
      </c>
      <c r="E562" s="3" t="str">
        <f t="shared" si="1"/>
        <v>PRIVADO</v>
      </c>
      <c r="F562" s="3" t="s">
        <v>29</v>
      </c>
      <c r="G562" s="3" t="s">
        <v>1604</v>
      </c>
      <c r="H562" s="3" t="s">
        <v>735</v>
      </c>
      <c r="I562" s="3">
        <v>298.0</v>
      </c>
      <c r="J562" s="3">
        <v>4430212.0</v>
      </c>
      <c r="K562" s="5">
        <v>30141.0</v>
      </c>
      <c r="L562" s="3">
        <v>2448.0</v>
      </c>
      <c r="M562" s="6">
        <v>48960.0</v>
      </c>
      <c r="N562" s="6">
        <v>48960.0</v>
      </c>
      <c r="O562" s="6">
        <f t="shared" si="2"/>
        <v>979200</v>
      </c>
      <c r="P562" s="6">
        <f t="shared" si="3"/>
        <v>979200</v>
      </c>
      <c r="Q562" s="3">
        <v>10.0</v>
      </c>
    </row>
    <row r="563">
      <c r="A563" s="1" t="s">
        <v>45</v>
      </c>
      <c r="B563" s="1">
        <v>6.601148E8</v>
      </c>
      <c r="C563" s="1" t="s">
        <v>1605</v>
      </c>
      <c r="D563" s="1" t="s">
        <v>38</v>
      </c>
      <c r="E563" s="1" t="str">
        <f t="shared" si="1"/>
        <v>PRIVADO</v>
      </c>
      <c r="F563" s="1" t="s">
        <v>29</v>
      </c>
      <c r="G563" s="1" t="s">
        <v>1606</v>
      </c>
      <c r="H563" s="1" t="s">
        <v>1607</v>
      </c>
      <c r="I563" s="1">
        <v>387.0</v>
      </c>
      <c r="J563" s="1">
        <v>4290034.0</v>
      </c>
      <c r="K563" s="8">
        <v>19139.0</v>
      </c>
      <c r="L563" s="1">
        <v>2200.0</v>
      </c>
      <c r="M563" s="2">
        <v>44000.0</v>
      </c>
      <c r="N563" s="2">
        <v>44000.0</v>
      </c>
      <c r="O563" s="2">
        <f t="shared" si="2"/>
        <v>880000</v>
      </c>
      <c r="P563" s="2">
        <f t="shared" si="3"/>
        <v>880000</v>
      </c>
      <c r="Q563" s="1">
        <v>8.0</v>
      </c>
    </row>
    <row r="564">
      <c r="A564" s="3" t="s">
        <v>36</v>
      </c>
      <c r="B564" s="3">
        <v>6.05155E7</v>
      </c>
      <c r="C564" s="3" t="s">
        <v>1608</v>
      </c>
      <c r="D564" s="3" t="s">
        <v>19</v>
      </c>
      <c r="E564" s="3" t="str">
        <f t="shared" si="1"/>
        <v>ESTATAL</v>
      </c>
      <c r="F564" s="3" t="s">
        <v>29</v>
      </c>
      <c r="G564" s="3" t="s">
        <v>1609</v>
      </c>
      <c r="H564" s="3">
        <v>7311.0</v>
      </c>
      <c r="I564" s="3">
        <v>2281.0</v>
      </c>
      <c r="J564" s="3" t="s">
        <v>1610</v>
      </c>
      <c r="K564" s="10">
        <v>26647.0</v>
      </c>
      <c r="L564" s="3">
        <v>2114.0</v>
      </c>
      <c r="M564" s="6">
        <v>42280.0</v>
      </c>
      <c r="N564" s="6">
        <v>42280.0</v>
      </c>
      <c r="O564" s="6">
        <f t="shared" si="2"/>
        <v>845600</v>
      </c>
      <c r="P564" s="6">
        <f t="shared" si="3"/>
        <v>845600</v>
      </c>
      <c r="Q564" s="3">
        <v>9.0</v>
      </c>
    </row>
    <row r="565">
      <c r="A565" s="1" t="s">
        <v>49</v>
      </c>
      <c r="B565" s="1">
        <v>5.000676E8</v>
      </c>
      <c r="C565" s="1" t="s">
        <v>1611</v>
      </c>
      <c r="D565" s="1" t="s">
        <v>19</v>
      </c>
      <c r="E565" s="1" t="str">
        <f t="shared" si="1"/>
        <v>ESTATAL</v>
      </c>
      <c r="F565" s="1" t="s">
        <v>20</v>
      </c>
      <c r="G565" s="1" t="s">
        <v>1612</v>
      </c>
      <c r="H565" s="1" t="s">
        <v>1315</v>
      </c>
      <c r="I565" s="1">
        <v>261.0</v>
      </c>
      <c r="J565" s="1">
        <v>0.0</v>
      </c>
      <c r="K565" s="8">
        <v>20940.0</v>
      </c>
      <c r="L565" s="1">
        <v>4658.0</v>
      </c>
      <c r="M565" s="2">
        <v>93160.0</v>
      </c>
      <c r="N565" s="2">
        <v>102476.0</v>
      </c>
      <c r="O565" s="2">
        <f t="shared" si="2"/>
        <v>2049520</v>
      </c>
      <c r="P565" s="2">
        <f t="shared" si="3"/>
        <v>2049520</v>
      </c>
      <c r="Q565" s="1">
        <v>10.0</v>
      </c>
    </row>
    <row r="566">
      <c r="A566" s="3" t="s">
        <v>36</v>
      </c>
      <c r="B566" s="3">
        <v>6.03646E7</v>
      </c>
      <c r="C566" s="3" t="s">
        <v>1613</v>
      </c>
      <c r="D566" s="3" t="s">
        <v>38</v>
      </c>
      <c r="E566" s="3" t="str">
        <f t="shared" si="1"/>
        <v>PRIVADO</v>
      </c>
      <c r="F566" s="3" t="s">
        <v>29</v>
      </c>
      <c r="G566" s="3" t="s">
        <v>1614</v>
      </c>
      <c r="H566" s="3">
        <v>1886.0</v>
      </c>
      <c r="I566" s="3">
        <v>11.0</v>
      </c>
      <c r="J566" s="3" t="s">
        <v>1615</v>
      </c>
      <c r="K566" s="5">
        <v>25440.0</v>
      </c>
      <c r="L566" s="3">
        <v>4687.0</v>
      </c>
      <c r="M566" s="6">
        <v>93740.0</v>
      </c>
      <c r="N566" s="6">
        <v>93740.0</v>
      </c>
      <c r="O566" s="6">
        <f t="shared" si="2"/>
        <v>1874800</v>
      </c>
      <c r="P566" s="6">
        <f t="shared" si="3"/>
        <v>1874800</v>
      </c>
      <c r="Q566" s="3">
        <v>4.0</v>
      </c>
    </row>
    <row r="567">
      <c r="A567" s="1" t="s">
        <v>155</v>
      </c>
      <c r="B567" s="1">
        <v>3.800748E8</v>
      </c>
      <c r="C567" s="1" t="s">
        <v>1616</v>
      </c>
      <c r="D567" s="1" t="s">
        <v>19</v>
      </c>
      <c r="E567" s="1" t="str">
        <f t="shared" si="1"/>
        <v>ESTATAL</v>
      </c>
      <c r="F567" s="1" t="s">
        <v>29</v>
      </c>
      <c r="G567" s="1" t="s">
        <v>1617</v>
      </c>
      <c r="H567" s="1" t="s">
        <v>403</v>
      </c>
      <c r="I567" s="1">
        <v>388.0</v>
      </c>
      <c r="J567" s="1">
        <v>4057138.0</v>
      </c>
      <c r="K567" s="8">
        <v>34163.0</v>
      </c>
      <c r="L567" s="1">
        <v>4963.0</v>
      </c>
      <c r="M567" s="2">
        <v>99260.0</v>
      </c>
      <c r="N567" s="2">
        <v>99260.0</v>
      </c>
      <c r="O567" s="2">
        <f t="shared" si="2"/>
        <v>1985200</v>
      </c>
      <c r="P567" s="2">
        <f t="shared" si="3"/>
        <v>1985200</v>
      </c>
      <c r="Q567" s="1">
        <v>8.0</v>
      </c>
    </row>
    <row r="568">
      <c r="A568" s="3" t="s">
        <v>116</v>
      </c>
      <c r="B568" s="3">
        <v>5.400798E8</v>
      </c>
      <c r="C568" s="3" t="s">
        <v>1618</v>
      </c>
      <c r="D568" s="3" t="s">
        <v>19</v>
      </c>
      <c r="E568" s="3" t="str">
        <f t="shared" si="1"/>
        <v>ESTATAL</v>
      </c>
      <c r="F568" s="3" t="s">
        <v>20</v>
      </c>
      <c r="G568" s="3" t="s">
        <v>1619</v>
      </c>
      <c r="H568" s="3" t="s">
        <v>294</v>
      </c>
      <c r="I568" s="3">
        <v>376.0</v>
      </c>
      <c r="J568" s="3" t="s">
        <v>1620</v>
      </c>
      <c r="K568" s="5">
        <v>28800.0</v>
      </c>
      <c r="L568" s="3">
        <v>4032.0</v>
      </c>
      <c r="M568" s="6">
        <v>80640.0</v>
      </c>
      <c r="N568" s="6">
        <v>88704.0</v>
      </c>
      <c r="O568" s="6">
        <f t="shared" si="2"/>
        <v>1774080</v>
      </c>
      <c r="P568" s="6">
        <f t="shared" si="3"/>
        <v>1774080</v>
      </c>
      <c r="Q568" s="3">
        <v>5.0</v>
      </c>
    </row>
    <row r="569">
      <c r="A569" s="1" t="s">
        <v>217</v>
      </c>
      <c r="B569" s="1">
        <v>4.600481E8</v>
      </c>
      <c r="C569" s="1" t="s">
        <v>1621</v>
      </c>
      <c r="D569" s="1" t="s">
        <v>19</v>
      </c>
      <c r="E569" s="1" t="str">
        <f t="shared" si="1"/>
        <v>ESTATAL</v>
      </c>
      <c r="F569" s="1" t="s">
        <v>29</v>
      </c>
      <c r="G569" s="1" t="s">
        <v>1622</v>
      </c>
      <c r="H569" s="1" t="s">
        <v>511</v>
      </c>
      <c r="I569" s="9"/>
      <c r="J569" s="9"/>
      <c r="K569" s="8">
        <v>32632.0</v>
      </c>
      <c r="L569" s="1">
        <v>2147.0</v>
      </c>
      <c r="M569" s="2">
        <v>42940.0</v>
      </c>
      <c r="N569" s="2">
        <v>42940.0</v>
      </c>
      <c r="O569" s="2">
        <f t="shared" si="2"/>
        <v>858800</v>
      </c>
      <c r="P569" s="2">
        <f t="shared" si="3"/>
        <v>858800</v>
      </c>
      <c r="Q569" s="1">
        <v>9.0</v>
      </c>
    </row>
    <row r="570">
      <c r="A570" s="3" t="s">
        <v>36</v>
      </c>
      <c r="B570" s="3">
        <v>6.04812E7</v>
      </c>
      <c r="C570" s="3" t="s">
        <v>1623</v>
      </c>
      <c r="D570" s="3" t="s">
        <v>19</v>
      </c>
      <c r="E570" s="3" t="str">
        <f t="shared" si="1"/>
        <v>ESTATAL</v>
      </c>
      <c r="F570" s="3" t="s">
        <v>20</v>
      </c>
      <c r="G570" s="3" t="s">
        <v>1624</v>
      </c>
      <c r="H570" s="3">
        <v>6417.0</v>
      </c>
      <c r="I570" s="3">
        <v>2929.0</v>
      </c>
      <c r="J570" s="3" t="s">
        <v>1625</v>
      </c>
      <c r="K570" s="5">
        <v>31166.0</v>
      </c>
      <c r="L570" s="3">
        <v>3417.0</v>
      </c>
      <c r="M570" s="6">
        <v>68340.0</v>
      </c>
      <c r="N570" s="6">
        <v>75174.0</v>
      </c>
      <c r="O570" s="6">
        <f t="shared" si="2"/>
        <v>1503480</v>
      </c>
      <c r="P570" s="6">
        <f t="shared" si="3"/>
        <v>1503480</v>
      </c>
      <c r="Q570" s="3">
        <v>7.0</v>
      </c>
    </row>
    <row r="571">
      <c r="A571" s="1" t="s">
        <v>116</v>
      </c>
      <c r="B571" s="1">
        <v>5.400309E8</v>
      </c>
      <c r="C571" s="1" t="s">
        <v>1626</v>
      </c>
      <c r="D571" s="1" t="s">
        <v>19</v>
      </c>
      <c r="E571" s="1" t="str">
        <f t="shared" si="1"/>
        <v>ESTATAL</v>
      </c>
      <c r="F571" s="1" t="s">
        <v>29</v>
      </c>
      <c r="G571" s="1" t="s">
        <v>1627</v>
      </c>
      <c r="H571" s="1" t="s">
        <v>1547</v>
      </c>
      <c r="I571" s="1">
        <v>3755.0</v>
      </c>
      <c r="J571" s="1">
        <v>1.5654488E7</v>
      </c>
      <c r="K571" s="8">
        <v>26898.0</v>
      </c>
      <c r="L571" s="1">
        <v>4488.0</v>
      </c>
      <c r="M571" s="2">
        <v>89760.0</v>
      </c>
      <c r="N571" s="2">
        <v>89760.0</v>
      </c>
      <c r="O571" s="2">
        <f t="shared" si="2"/>
        <v>1795200</v>
      </c>
      <c r="P571" s="2">
        <f t="shared" si="3"/>
        <v>1795200</v>
      </c>
      <c r="Q571" s="1">
        <v>6.0</v>
      </c>
    </row>
    <row r="572">
      <c r="A572" s="3" t="s">
        <v>355</v>
      </c>
      <c r="B572" s="3">
        <v>7.800106E8</v>
      </c>
      <c r="C572" s="3" t="s">
        <v>1628</v>
      </c>
      <c r="D572" s="3" t="s">
        <v>19</v>
      </c>
      <c r="E572" s="3" t="str">
        <f t="shared" si="1"/>
        <v>ESTATAL</v>
      </c>
      <c r="F572" s="3" t="s">
        <v>29</v>
      </c>
      <c r="G572" s="3" t="s">
        <v>1629</v>
      </c>
      <c r="H572" s="3" t="s">
        <v>524</v>
      </c>
      <c r="I572" s="3">
        <v>2966.0</v>
      </c>
      <c r="J572" s="3">
        <v>426836.0</v>
      </c>
      <c r="K572" s="5">
        <v>25657.0</v>
      </c>
      <c r="L572" s="3">
        <v>4928.0</v>
      </c>
      <c r="M572" s="6">
        <v>98560.0</v>
      </c>
      <c r="N572" s="6">
        <v>98560.0</v>
      </c>
      <c r="O572" s="6">
        <f t="shared" si="2"/>
        <v>1971200</v>
      </c>
      <c r="P572" s="6">
        <f t="shared" si="3"/>
        <v>1971200</v>
      </c>
      <c r="Q572" s="3">
        <v>6.0</v>
      </c>
    </row>
    <row r="573">
      <c r="A573" s="1" t="s">
        <v>32</v>
      </c>
      <c r="B573" s="1">
        <v>9.000836E8</v>
      </c>
      <c r="C573" s="1" t="s">
        <v>1630</v>
      </c>
      <c r="D573" s="1" t="s">
        <v>19</v>
      </c>
      <c r="E573" s="1" t="str">
        <f t="shared" si="1"/>
        <v>ESTATAL</v>
      </c>
      <c r="F573" s="1" t="s">
        <v>29</v>
      </c>
      <c r="G573" s="1" t="s">
        <v>1631</v>
      </c>
      <c r="H573" s="1" t="s">
        <v>465</v>
      </c>
      <c r="I573" s="9"/>
      <c r="J573" s="1">
        <v>4891744.0</v>
      </c>
      <c r="K573" s="7">
        <v>21897.0</v>
      </c>
      <c r="L573" s="1">
        <v>2422.0</v>
      </c>
      <c r="M573" s="2">
        <v>48440.0</v>
      </c>
      <c r="N573" s="2">
        <v>48440.0</v>
      </c>
      <c r="O573" s="2">
        <f t="shared" si="2"/>
        <v>968800</v>
      </c>
      <c r="P573" s="2">
        <f t="shared" si="3"/>
        <v>968800</v>
      </c>
      <c r="Q573" s="1">
        <v>7.0</v>
      </c>
    </row>
    <row r="574">
      <c r="A574" s="3" t="s">
        <v>112</v>
      </c>
      <c r="B574" s="3">
        <v>1.400594E8</v>
      </c>
      <c r="C574" s="3" t="s">
        <v>460</v>
      </c>
      <c r="D574" s="3" t="s">
        <v>19</v>
      </c>
      <c r="E574" s="3" t="str">
        <f t="shared" si="1"/>
        <v>ESTATAL</v>
      </c>
      <c r="F574" s="3" t="s">
        <v>20</v>
      </c>
      <c r="G574" s="3" t="s">
        <v>1632</v>
      </c>
      <c r="H574" s="3" t="s">
        <v>1633</v>
      </c>
      <c r="I574" s="3">
        <v>358.0</v>
      </c>
      <c r="J574" s="3">
        <v>1.56544788E8</v>
      </c>
      <c r="K574" s="10">
        <v>25550.0</v>
      </c>
      <c r="L574" s="3">
        <v>4682.0</v>
      </c>
      <c r="M574" s="6">
        <v>93640.0</v>
      </c>
      <c r="N574" s="6">
        <v>103004.0</v>
      </c>
      <c r="O574" s="6">
        <f t="shared" si="2"/>
        <v>2060080</v>
      </c>
      <c r="P574" s="6">
        <f t="shared" si="3"/>
        <v>2060080</v>
      </c>
      <c r="Q574" s="3">
        <v>4.0</v>
      </c>
    </row>
    <row r="575">
      <c r="A575" s="1" t="s">
        <v>116</v>
      </c>
      <c r="B575" s="1">
        <v>5.401938E8</v>
      </c>
      <c r="C575" s="1" t="s">
        <v>1634</v>
      </c>
      <c r="D575" s="1" t="s">
        <v>19</v>
      </c>
      <c r="E575" s="1" t="str">
        <f t="shared" si="1"/>
        <v>ESTATAL</v>
      </c>
      <c r="F575" s="1" t="s">
        <v>29</v>
      </c>
      <c r="G575" s="1" t="s">
        <v>1635</v>
      </c>
      <c r="H575" s="1">
        <v>3364.0</v>
      </c>
      <c r="I575" s="1">
        <v>3755.0</v>
      </c>
      <c r="J575" s="1">
        <v>698847.0</v>
      </c>
      <c r="K575" s="8">
        <v>23086.0</v>
      </c>
      <c r="L575" s="1">
        <v>2804.0</v>
      </c>
      <c r="M575" s="2">
        <v>56080.0</v>
      </c>
      <c r="N575" s="2">
        <v>56080.0</v>
      </c>
      <c r="O575" s="2">
        <f t="shared" si="2"/>
        <v>1121600</v>
      </c>
      <c r="P575" s="2">
        <f t="shared" si="3"/>
        <v>1121600</v>
      </c>
      <c r="Q575" s="1">
        <v>5.0</v>
      </c>
    </row>
    <row r="576">
      <c r="A576" s="3" t="s">
        <v>76</v>
      </c>
      <c r="B576" s="3">
        <v>7.000904E8</v>
      </c>
      <c r="C576" s="3" t="s">
        <v>1636</v>
      </c>
      <c r="D576" s="3" t="s">
        <v>19</v>
      </c>
      <c r="E576" s="3" t="str">
        <f t="shared" si="1"/>
        <v>ESTATAL</v>
      </c>
      <c r="F576" s="3" t="s">
        <v>29</v>
      </c>
      <c r="G576" s="3" t="s">
        <v>1637</v>
      </c>
      <c r="H576" s="3" t="s">
        <v>1638</v>
      </c>
      <c r="I576" s="4"/>
      <c r="J576" s="4"/>
      <c r="K576" s="5">
        <v>20729.0</v>
      </c>
      <c r="L576" s="3">
        <v>4908.0</v>
      </c>
      <c r="M576" s="6">
        <v>98160.0</v>
      </c>
      <c r="N576" s="6">
        <v>98160.0</v>
      </c>
      <c r="O576" s="6">
        <f t="shared" si="2"/>
        <v>1963200</v>
      </c>
      <c r="P576" s="6">
        <f t="shared" si="3"/>
        <v>1963200</v>
      </c>
      <c r="Q576" s="3">
        <v>5.0</v>
      </c>
    </row>
    <row r="577">
      <c r="A577" s="1" t="s">
        <v>23</v>
      </c>
      <c r="B577" s="1">
        <v>6.201096E8</v>
      </c>
      <c r="C577" s="1" t="s">
        <v>1639</v>
      </c>
      <c r="D577" s="1" t="s">
        <v>19</v>
      </c>
      <c r="E577" s="1" t="str">
        <f t="shared" si="1"/>
        <v>ESTATAL</v>
      </c>
      <c r="F577" s="1" t="s">
        <v>29</v>
      </c>
      <c r="G577" s="1" t="s">
        <v>1640</v>
      </c>
      <c r="H577" s="1">
        <v>8324.0</v>
      </c>
      <c r="I577" s="1">
        <v>299.0</v>
      </c>
      <c r="J577" s="1">
        <v>4771976.0</v>
      </c>
      <c r="K577" s="8">
        <v>33326.0</v>
      </c>
      <c r="L577" s="1">
        <v>3631.0</v>
      </c>
      <c r="M577" s="2">
        <v>72620.0</v>
      </c>
      <c r="N577" s="2">
        <v>72620.0</v>
      </c>
      <c r="O577" s="2">
        <f t="shared" si="2"/>
        <v>1452400</v>
      </c>
      <c r="P577" s="2">
        <f t="shared" si="3"/>
        <v>1452400</v>
      </c>
      <c r="Q577" s="1">
        <v>3.0</v>
      </c>
    </row>
    <row r="578">
      <c r="A578" s="3" t="s">
        <v>68</v>
      </c>
      <c r="B578" s="3">
        <v>3.400124E8</v>
      </c>
      <c r="C578" s="3" t="s">
        <v>1641</v>
      </c>
      <c r="D578" s="3" t="s">
        <v>19</v>
      </c>
      <c r="E578" s="3" t="str">
        <f t="shared" si="1"/>
        <v>ESTATAL</v>
      </c>
      <c r="F578" s="3" t="s">
        <v>20</v>
      </c>
      <c r="G578" s="3" t="s">
        <v>1642</v>
      </c>
      <c r="H578" s="3" t="s">
        <v>71</v>
      </c>
      <c r="I578" s="4"/>
      <c r="J578" s="4"/>
      <c r="K578" s="5">
        <v>32259.0</v>
      </c>
      <c r="L578" s="3">
        <v>3971.0</v>
      </c>
      <c r="M578" s="6">
        <v>79420.0</v>
      </c>
      <c r="N578" s="6">
        <v>87362.0</v>
      </c>
      <c r="O578" s="6">
        <f t="shared" si="2"/>
        <v>1747240</v>
      </c>
      <c r="P578" s="6">
        <f t="shared" si="3"/>
        <v>1747240</v>
      </c>
      <c r="Q578" s="3">
        <v>5.0</v>
      </c>
    </row>
    <row r="579">
      <c r="A579" s="1" t="s">
        <v>49</v>
      </c>
      <c r="B579" s="1">
        <v>5.000561E8</v>
      </c>
      <c r="C579" s="1" t="s">
        <v>1643</v>
      </c>
      <c r="D579" s="1" t="s">
        <v>19</v>
      </c>
      <c r="E579" s="1" t="str">
        <f t="shared" si="1"/>
        <v>ESTATAL</v>
      </c>
      <c r="F579" s="1" t="s">
        <v>29</v>
      </c>
      <c r="G579" s="1" t="s">
        <v>1644</v>
      </c>
      <c r="H579" s="1">
        <v>5584.0</v>
      </c>
      <c r="I579" s="1">
        <v>263.0</v>
      </c>
      <c r="J579" s="1">
        <v>4461299.0</v>
      </c>
      <c r="K579" s="7">
        <v>21868.0</v>
      </c>
      <c r="L579" s="1">
        <v>2750.0</v>
      </c>
      <c r="M579" s="2">
        <v>55000.0</v>
      </c>
      <c r="N579" s="2">
        <v>55000.0</v>
      </c>
      <c r="O579" s="2">
        <f t="shared" si="2"/>
        <v>1100000</v>
      </c>
      <c r="P579" s="2">
        <f t="shared" si="3"/>
        <v>1100000</v>
      </c>
      <c r="Q579" s="1">
        <v>7.0</v>
      </c>
    </row>
    <row r="580">
      <c r="A580" s="3" t="s">
        <v>217</v>
      </c>
      <c r="B580" s="3">
        <v>4.60069815E8</v>
      </c>
      <c r="C580" s="3" t="s">
        <v>1645</v>
      </c>
      <c r="D580" s="3" t="s">
        <v>19</v>
      </c>
      <c r="E580" s="3" t="str">
        <f t="shared" si="1"/>
        <v>ESTATAL</v>
      </c>
      <c r="F580" s="3" t="s">
        <v>29</v>
      </c>
      <c r="G580" s="3" t="s">
        <v>1646</v>
      </c>
      <c r="H580" s="3" t="s">
        <v>1647</v>
      </c>
      <c r="I580" s="4"/>
      <c r="J580" s="4"/>
      <c r="K580" s="5">
        <v>34001.0</v>
      </c>
      <c r="L580" s="3">
        <v>2837.0</v>
      </c>
      <c r="M580" s="6">
        <v>56740.0</v>
      </c>
      <c r="N580" s="6">
        <v>56740.0</v>
      </c>
      <c r="O580" s="6">
        <f t="shared" si="2"/>
        <v>1134800</v>
      </c>
      <c r="P580" s="6">
        <f t="shared" si="3"/>
        <v>1134800</v>
      </c>
      <c r="Q580" s="3">
        <v>4.0</v>
      </c>
    </row>
    <row r="581">
      <c r="A581" s="1" t="s">
        <v>112</v>
      </c>
      <c r="B581" s="1">
        <v>1.400828E8</v>
      </c>
      <c r="C581" s="1" t="s">
        <v>1648</v>
      </c>
      <c r="D581" s="1" t="s">
        <v>19</v>
      </c>
      <c r="E581" s="1" t="str">
        <f t="shared" si="1"/>
        <v>ESTATAL</v>
      </c>
      <c r="F581" s="1" t="s">
        <v>20</v>
      </c>
      <c r="G581" s="1" t="s">
        <v>1649</v>
      </c>
      <c r="H581" s="1" t="s">
        <v>1650</v>
      </c>
      <c r="I581" s="1">
        <v>3572.0</v>
      </c>
      <c r="J581" s="1" t="s">
        <v>1651</v>
      </c>
      <c r="K581" s="8">
        <v>34229.0</v>
      </c>
      <c r="L581" s="1">
        <v>2572.0</v>
      </c>
      <c r="M581" s="2">
        <v>51440.0</v>
      </c>
      <c r="N581" s="2">
        <v>56584.0</v>
      </c>
      <c r="O581" s="2">
        <f t="shared" si="2"/>
        <v>1131680</v>
      </c>
      <c r="P581" s="2">
        <f t="shared" si="3"/>
        <v>1131680</v>
      </c>
      <c r="Q581" s="1">
        <v>10.0</v>
      </c>
    </row>
    <row r="582">
      <c r="A582" s="3" t="s">
        <v>36</v>
      </c>
      <c r="B582" s="3">
        <v>6.01334E7</v>
      </c>
      <c r="C582" s="3" t="s">
        <v>1652</v>
      </c>
      <c r="D582" s="3" t="s">
        <v>19</v>
      </c>
      <c r="E582" s="3" t="str">
        <f t="shared" si="1"/>
        <v>ESTATAL</v>
      </c>
      <c r="F582" s="3" t="s">
        <v>29</v>
      </c>
      <c r="G582" s="3" t="s">
        <v>1653</v>
      </c>
      <c r="H582" s="3">
        <v>2900.0</v>
      </c>
      <c r="I582" s="3">
        <v>3461.0</v>
      </c>
      <c r="J582" s="3" t="s">
        <v>1654</v>
      </c>
      <c r="K582" s="5">
        <v>20188.0</v>
      </c>
      <c r="L582" s="3">
        <v>4620.0</v>
      </c>
      <c r="M582" s="6">
        <v>92400.0</v>
      </c>
      <c r="N582" s="6">
        <v>92400.0</v>
      </c>
      <c r="O582" s="6">
        <f t="shared" si="2"/>
        <v>1848000</v>
      </c>
      <c r="P582" s="6">
        <f t="shared" si="3"/>
        <v>1848000</v>
      </c>
      <c r="Q582" s="3">
        <v>8.0</v>
      </c>
    </row>
    <row r="583">
      <c r="A583" s="1" t="s">
        <v>27</v>
      </c>
      <c r="B583" s="1">
        <v>8.202962E8</v>
      </c>
      <c r="C583" s="1" t="s">
        <v>1655</v>
      </c>
      <c r="D583" s="1" t="s">
        <v>19</v>
      </c>
      <c r="E583" s="1" t="str">
        <f t="shared" si="1"/>
        <v>ESTATAL</v>
      </c>
      <c r="F583" s="1" t="s">
        <v>29</v>
      </c>
      <c r="G583" s="1" t="s">
        <v>1656</v>
      </c>
      <c r="H583" s="1" t="s">
        <v>1540</v>
      </c>
      <c r="I583" s="1">
        <v>3405.0</v>
      </c>
      <c r="J583" s="1">
        <v>470255.0</v>
      </c>
      <c r="K583" s="8">
        <v>29503.0</v>
      </c>
      <c r="L583" s="1">
        <v>3045.0</v>
      </c>
      <c r="M583" s="2">
        <v>60900.0</v>
      </c>
      <c r="N583" s="2">
        <v>60900.0</v>
      </c>
      <c r="O583" s="2">
        <f t="shared" si="2"/>
        <v>1218000</v>
      </c>
      <c r="P583" s="2">
        <f t="shared" si="3"/>
        <v>1218000</v>
      </c>
      <c r="Q583" s="1">
        <v>8.0</v>
      </c>
    </row>
    <row r="584">
      <c r="A584" s="3" t="s">
        <v>217</v>
      </c>
      <c r="B584" s="3">
        <v>4.600368E8</v>
      </c>
      <c r="C584" s="3" t="s">
        <v>1657</v>
      </c>
      <c r="D584" s="3" t="s">
        <v>19</v>
      </c>
      <c r="E584" s="3" t="str">
        <f t="shared" si="1"/>
        <v>ESTATAL</v>
      </c>
      <c r="F584" s="3" t="s">
        <v>20</v>
      </c>
      <c r="G584" s="3" t="s">
        <v>1658</v>
      </c>
      <c r="H584" s="3" t="s">
        <v>1348</v>
      </c>
      <c r="I584" s="4"/>
      <c r="J584" s="4"/>
      <c r="K584" s="5">
        <v>32679.0</v>
      </c>
      <c r="L584" s="3">
        <v>3884.0</v>
      </c>
      <c r="M584" s="6">
        <v>77680.0</v>
      </c>
      <c r="N584" s="6">
        <v>85448.0</v>
      </c>
      <c r="O584" s="6">
        <f t="shared" si="2"/>
        <v>1708960</v>
      </c>
      <c r="P584" s="6">
        <f t="shared" si="3"/>
        <v>1708960</v>
      </c>
      <c r="Q584" s="3">
        <v>10.0</v>
      </c>
    </row>
    <row r="585">
      <c r="A585" s="1" t="s">
        <v>63</v>
      </c>
      <c r="B585" s="1">
        <v>7.400461E8</v>
      </c>
      <c r="C585" s="1" t="s">
        <v>1659</v>
      </c>
      <c r="D585" s="1" t="s">
        <v>19</v>
      </c>
      <c r="E585" s="1" t="str">
        <f t="shared" si="1"/>
        <v>ESTATAL</v>
      </c>
      <c r="F585" s="1" t="s">
        <v>29</v>
      </c>
      <c r="G585" s="1" t="s">
        <v>1660</v>
      </c>
      <c r="H585" s="1" t="s">
        <v>1661</v>
      </c>
      <c r="I585" s="9"/>
      <c r="J585" s="1" t="s">
        <v>1662</v>
      </c>
      <c r="K585" s="8">
        <v>24999.0</v>
      </c>
      <c r="L585" s="1">
        <v>4978.0</v>
      </c>
      <c r="M585" s="2">
        <v>99560.0</v>
      </c>
      <c r="N585" s="2">
        <v>99560.0</v>
      </c>
      <c r="O585" s="2">
        <f t="shared" si="2"/>
        <v>1991200</v>
      </c>
      <c r="P585" s="2">
        <f t="shared" si="3"/>
        <v>1991200</v>
      </c>
      <c r="Q585" s="1">
        <v>6.0</v>
      </c>
    </row>
    <row r="586">
      <c r="A586" s="3" t="s">
        <v>112</v>
      </c>
      <c r="B586" s="3">
        <v>1.400731E8</v>
      </c>
      <c r="C586" s="3" t="s">
        <v>1663</v>
      </c>
      <c r="D586" s="3" t="s">
        <v>38</v>
      </c>
      <c r="E586" s="3" t="str">
        <f t="shared" si="1"/>
        <v>PRIVADO</v>
      </c>
      <c r="F586" s="3" t="s">
        <v>29</v>
      </c>
      <c r="G586" s="3" t="s">
        <v>1664</v>
      </c>
      <c r="H586" s="3" t="s">
        <v>1665</v>
      </c>
      <c r="I586" s="3">
        <v>3541.0</v>
      </c>
      <c r="J586" s="3">
        <v>423688.0</v>
      </c>
      <c r="K586" s="5">
        <v>24228.0</v>
      </c>
      <c r="L586" s="3">
        <v>3724.0</v>
      </c>
      <c r="M586" s="6">
        <v>74480.0</v>
      </c>
      <c r="N586" s="6">
        <v>74480.0</v>
      </c>
      <c r="O586" s="6">
        <f t="shared" si="2"/>
        <v>1489600</v>
      </c>
      <c r="P586" s="6">
        <f t="shared" si="3"/>
        <v>1489600</v>
      </c>
      <c r="Q586" s="3">
        <v>6.0</v>
      </c>
    </row>
    <row r="587">
      <c r="A587" s="1" t="s">
        <v>41</v>
      </c>
      <c r="B587" s="1">
        <v>3.000359E8</v>
      </c>
      <c r="C587" s="1" t="s">
        <v>1666</v>
      </c>
      <c r="D587" s="1" t="s">
        <v>19</v>
      </c>
      <c r="E587" s="1" t="str">
        <f t="shared" si="1"/>
        <v>ESTATAL</v>
      </c>
      <c r="F587" s="1" t="s">
        <v>20</v>
      </c>
      <c r="G587" s="1" t="s">
        <v>1667</v>
      </c>
      <c r="H587" s="1" t="s">
        <v>453</v>
      </c>
      <c r="I587" s="1">
        <v>0.0</v>
      </c>
      <c r="J587" s="1">
        <v>0.0</v>
      </c>
      <c r="K587" s="8">
        <v>31088.0</v>
      </c>
      <c r="L587" s="1">
        <v>4753.0</v>
      </c>
      <c r="M587" s="2">
        <v>95060.0</v>
      </c>
      <c r="N587" s="2">
        <v>104566.0</v>
      </c>
      <c r="O587" s="2">
        <f t="shared" si="2"/>
        <v>2091320</v>
      </c>
      <c r="P587" s="2">
        <f t="shared" si="3"/>
        <v>2091320</v>
      </c>
      <c r="Q587" s="1">
        <v>4.0</v>
      </c>
    </row>
    <row r="588">
      <c r="A588" s="3" t="s">
        <v>32</v>
      </c>
      <c r="B588" s="3">
        <v>9.002243E8</v>
      </c>
      <c r="C588" s="3" t="s">
        <v>1668</v>
      </c>
      <c r="D588" s="3" t="s">
        <v>19</v>
      </c>
      <c r="E588" s="3" t="str">
        <f t="shared" si="1"/>
        <v>ESTATAL</v>
      </c>
      <c r="F588" s="3" t="s">
        <v>29</v>
      </c>
      <c r="G588" s="3" t="s">
        <v>1669</v>
      </c>
      <c r="H588" s="3">
        <v>4105.0</v>
      </c>
      <c r="I588" s="3">
        <v>0.0</v>
      </c>
      <c r="J588" s="3">
        <v>0.0</v>
      </c>
      <c r="K588" s="5">
        <v>19104.0</v>
      </c>
      <c r="L588" s="3">
        <v>4915.0</v>
      </c>
      <c r="M588" s="6">
        <v>98300.0</v>
      </c>
      <c r="N588" s="6">
        <v>98300.0</v>
      </c>
      <c r="O588" s="6">
        <f t="shared" si="2"/>
        <v>1966000</v>
      </c>
      <c r="P588" s="6">
        <f t="shared" si="3"/>
        <v>1966000</v>
      </c>
      <c r="Q588" s="3">
        <v>6.0</v>
      </c>
    </row>
    <row r="589">
      <c r="A589" s="1" t="s">
        <v>76</v>
      </c>
      <c r="B589" s="1">
        <v>7.000172E8</v>
      </c>
      <c r="C589" s="1" t="s">
        <v>1670</v>
      </c>
      <c r="D589" s="1" t="s">
        <v>19</v>
      </c>
      <c r="E589" s="1" t="str">
        <f t="shared" si="1"/>
        <v>ESTATAL</v>
      </c>
      <c r="F589" s="1" t="s">
        <v>29</v>
      </c>
      <c r="G589" s="1" t="s">
        <v>1671</v>
      </c>
      <c r="H589" s="1" t="s">
        <v>79</v>
      </c>
      <c r="I589" s="1">
        <v>264.0</v>
      </c>
      <c r="J589" s="1" t="s">
        <v>1672</v>
      </c>
      <c r="K589" s="8">
        <v>20952.0</v>
      </c>
      <c r="L589" s="1">
        <v>1527.0</v>
      </c>
      <c r="M589" s="2">
        <v>30540.0</v>
      </c>
      <c r="N589" s="2">
        <v>30540.0</v>
      </c>
      <c r="O589" s="2">
        <f t="shared" si="2"/>
        <v>610800</v>
      </c>
      <c r="P589" s="2">
        <f t="shared" si="3"/>
        <v>610800</v>
      </c>
      <c r="Q589" s="1">
        <v>7.0</v>
      </c>
    </row>
    <row r="590">
      <c r="A590" s="3" t="s">
        <v>27</v>
      </c>
      <c r="B590" s="3">
        <v>8.201428E8</v>
      </c>
      <c r="C590" s="3" t="s">
        <v>1673</v>
      </c>
      <c r="D590" s="3" t="s">
        <v>19</v>
      </c>
      <c r="E590" s="3" t="str">
        <f t="shared" si="1"/>
        <v>ESTATAL</v>
      </c>
      <c r="F590" s="3" t="s">
        <v>29</v>
      </c>
      <c r="G590" s="3" t="s">
        <v>1674</v>
      </c>
      <c r="H590" s="3" t="s">
        <v>1675</v>
      </c>
      <c r="I590" s="3">
        <v>341.0</v>
      </c>
      <c r="J590" s="3">
        <v>4956100.0</v>
      </c>
      <c r="K590" s="5">
        <v>22862.0</v>
      </c>
      <c r="L590" s="3">
        <v>4597.0</v>
      </c>
      <c r="M590" s="6">
        <v>91940.0</v>
      </c>
      <c r="N590" s="6">
        <v>91940.0</v>
      </c>
      <c r="O590" s="6">
        <f t="shared" si="2"/>
        <v>1838800</v>
      </c>
      <c r="P590" s="6">
        <f t="shared" si="3"/>
        <v>1838800</v>
      </c>
      <c r="Q590" s="3">
        <v>3.0</v>
      </c>
    </row>
    <row r="591">
      <c r="A591" s="1" t="s">
        <v>36</v>
      </c>
      <c r="B591" s="1">
        <v>6.05354E7</v>
      </c>
      <c r="C591" s="1" t="s">
        <v>1676</v>
      </c>
      <c r="D591" s="1" t="s">
        <v>19</v>
      </c>
      <c r="E591" s="1" t="str">
        <f t="shared" si="1"/>
        <v>ESTATAL</v>
      </c>
      <c r="F591" s="1" t="s">
        <v>20</v>
      </c>
      <c r="G591" s="1" t="s">
        <v>1677</v>
      </c>
      <c r="H591" s="1">
        <v>6720.0</v>
      </c>
      <c r="I591" s="1">
        <v>2324.0</v>
      </c>
      <c r="J591" s="1" t="s">
        <v>1678</v>
      </c>
      <c r="K591" s="8">
        <v>24511.0</v>
      </c>
      <c r="L591" s="1">
        <v>3671.0</v>
      </c>
      <c r="M591" s="2">
        <v>73420.0</v>
      </c>
      <c r="N591" s="2">
        <v>80762.0</v>
      </c>
      <c r="O591" s="2">
        <f t="shared" si="2"/>
        <v>1615240</v>
      </c>
      <c r="P591" s="2">
        <f t="shared" si="3"/>
        <v>1615240</v>
      </c>
      <c r="Q591" s="1">
        <v>8.0</v>
      </c>
    </row>
    <row r="592">
      <c r="A592" s="3" t="s">
        <v>23</v>
      </c>
      <c r="B592" s="3">
        <v>6.200517E8</v>
      </c>
      <c r="C592" s="3" t="s">
        <v>1679</v>
      </c>
      <c r="D592" s="3" t="s">
        <v>19</v>
      </c>
      <c r="E592" s="3" t="str">
        <f t="shared" si="1"/>
        <v>ESTATAL</v>
      </c>
      <c r="F592" s="3" t="s">
        <v>20</v>
      </c>
      <c r="G592" s="3" t="s">
        <v>1680</v>
      </c>
      <c r="H592" s="3" t="s">
        <v>1681</v>
      </c>
      <c r="I592" s="3">
        <v>2920.0</v>
      </c>
      <c r="J592" s="3">
        <v>1.560564E7</v>
      </c>
      <c r="K592" s="10">
        <v>23697.0</v>
      </c>
      <c r="L592" s="3">
        <v>4807.0</v>
      </c>
      <c r="M592" s="6">
        <v>96140.0</v>
      </c>
      <c r="N592" s="6">
        <v>105754.0</v>
      </c>
      <c r="O592" s="6">
        <f t="shared" si="2"/>
        <v>2115080</v>
      </c>
      <c r="P592" s="6">
        <f t="shared" si="3"/>
        <v>2115080</v>
      </c>
      <c r="Q592" s="3">
        <v>5.0</v>
      </c>
    </row>
    <row r="593">
      <c r="A593" s="1" t="s">
        <v>32</v>
      </c>
      <c r="B593" s="1">
        <v>9.000533E8</v>
      </c>
      <c r="C593" s="1" t="s">
        <v>1682</v>
      </c>
      <c r="D593" s="1" t="s">
        <v>19</v>
      </c>
      <c r="E593" s="1" t="str">
        <f t="shared" si="1"/>
        <v>ESTATAL</v>
      </c>
      <c r="F593" s="1" t="s">
        <v>29</v>
      </c>
      <c r="G593" s="1" t="s">
        <v>1683</v>
      </c>
      <c r="H593" s="1" t="s">
        <v>193</v>
      </c>
      <c r="I593" s="9"/>
      <c r="J593" s="1" t="s">
        <v>1684</v>
      </c>
      <c r="K593" s="8">
        <v>20221.0</v>
      </c>
      <c r="L593" s="1">
        <v>2827.0</v>
      </c>
      <c r="M593" s="2">
        <v>56540.0</v>
      </c>
      <c r="N593" s="2">
        <v>56540.0</v>
      </c>
      <c r="O593" s="2">
        <f t="shared" si="2"/>
        <v>1130800</v>
      </c>
      <c r="P593" s="2">
        <f t="shared" si="3"/>
        <v>1130800</v>
      </c>
      <c r="Q593" s="1">
        <v>9.0</v>
      </c>
    </row>
    <row r="594">
      <c r="A594" s="3" t="s">
        <v>36</v>
      </c>
      <c r="B594" s="3">
        <v>6.02799E7</v>
      </c>
      <c r="C594" s="3" t="s">
        <v>1685</v>
      </c>
      <c r="D594" s="3" t="s">
        <v>19</v>
      </c>
      <c r="E594" s="3" t="str">
        <f t="shared" si="1"/>
        <v>ESTATAL</v>
      </c>
      <c r="F594" s="3" t="s">
        <v>20</v>
      </c>
      <c r="G594" s="3" t="s">
        <v>1686</v>
      </c>
      <c r="H594" s="3">
        <v>2718.0</v>
      </c>
      <c r="I594" s="3">
        <v>2477.0</v>
      </c>
      <c r="J594" s="3" t="s">
        <v>1687</v>
      </c>
      <c r="K594" s="5">
        <v>23564.0</v>
      </c>
      <c r="L594" s="3">
        <v>3035.0</v>
      </c>
      <c r="M594" s="6">
        <v>60700.0</v>
      </c>
      <c r="N594" s="6">
        <v>66770.0</v>
      </c>
      <c r="O594" s="6">
        <f t="shared" si="2"/>
        <v>1335400</v>
      </c>
      <c r="P594" s="6">
        <f t="shared" si="3"/>
        <v>1335400</v>
      </c>
      <c r="Q594" s="3">
        <v>6.0</v>
      </c>
    </row>
    <row r="595">
      <c r="A595" s="1" t="s">
        <v>36</v>
      </c>
      <c r="B595" s="1">
        <v>6.00467E7</v>
      </c>
      <c r="C595" s="1" t="s">
        <v>1688</v>
      </c>
      <c r="D595" s="1" t="s">
        <v>19</v>
      </c>
      <c r="E595" s="1" t="str">
        <f t="shared" si="1"/>
        <v>ESTATAL</v>
      </c>
      <c r="F595" s="1" t="s">
        <v>29</v>
      </c>
      <c r="G595" s="1" t="s">
        <v>1689</v>
      </c>
      <c r="H595" s="1">
        <v>1706.0</v>
      </c>
      <c r="I595" s="1">
        <v>11.0</v>
      </c>
      <c r="J595" s="1" t="s">
        <v>1690</v>
      </c>
      <c r="K595" s="8">
        <v>24615.0</v>
      </c>
      <c r="L595" s="1">
        <v>4805.0</v>
      </c>
      <c r="M595" s="2">
        <v>96100.0</v>
      </c>
      <c r="N595" s="2">
        <v>96100.0</v>
      </c>
      <c r="O595" s="2">
        <f t="shared" si="2"/>
        <v>1922000</v>
      </c>
      <c r="P595" s="2">
        <f t="shared" si="3"/>
        <v>1922000</v>
      </c>
      <c r="Q595" s="1">
        <v>9.0</v>
      </c>
    </row>
    <row r="596">
      <c r="A596" s="3" t="s">
        <v>45</v>
      </c>
      <c r="B596" s="3">
        <v>6.60160501E8</v>
      </c>
      <c r="C596" s="3" t="s">
        <v>1691</v>
      </c>
      <c r="D596" s="3" t="s">
        <v>19</v>
      </c>
      <c r="E596" s="3" t="str">
        <f t="shared" si="1"/>
        <v>ESTATAL</v>
      </c>
      <c r="F596" s="3" t="s">
        <v>29</v>
      </c>
      <c r="G596" s="3" t="s">
        <v>1692</v>
      </c>
      <c r="H596" s="3" t="s">
        <v>717</v>
      </c>
      <c r="I596" s="3">
        <v>387.0</v>
      </c>
      <c r="J596" s="3">
        <v>4215642.0</v>
      </c>
      <c r="K596" s="5">
        <v>27624.0</v>
      </c>
      <c r="L596" s="3">
        <v>2138.0</v>
      </c>
      <c r="M596" s="6">
        <v>42760.0</v>
      </c>
      <c r="N596" s="6">
        <v>42760.0</v>
      </c>
      <c r="O596" s="6">
        <f t="shared" si="2"/>
        <v>855200</v>
      </c>
      <c r="P596" s="6">
        <f t="shared" si="3"/>
        <v>855200</v>
      </c>
      <c r="Q596" s="3">
        <v>4.0</v>
      </c>
    </row>
    <row r="597">
      <c r="A597" s="1" t="s">
        <v>155</v>
      </c>
      <c r="B597" s="1">
        <v>3.800475E8</v>
      </c>
      <c r="C597" s="1" t="s">
        <v>1693</v>
      </c>
      <c r="D597" s="1" t="s">
        <v>19</v>
      </c>
      <c r="E597" s="1" t="str">
        <f t="shared" si="1"/>
        <v>ESTATAL</v>
      </c>
      <c r="F597" s="1" t="s">
        <v>29</v>
      </c>
      <c r="G597" s="1" t="s">
        <v>1694</v>
      </c>
      <c r="H597" s="1" t="s">
        <v>1695</v>
      </c>
      <c r="I597" s="1">
        <v>1.0</v>
      </c>
      <c r="J597" s="1">
        <v>1.0</v>
      </c>
      <c r="K597" s="8">
        <v>34433.0</v>
      </c>
      <c r="L597" s="1">
        <v>3640.0</v>
      </c>
      <c r="M597" s="2">
        <v>72800.0</v>
      </c>
      <c r="N597" s="2">
        <v>72800.0</v>
      </c>
      <c r="O597" s="2">
        <f t="shared" si="2"/>
        <v>1456000</v>
      </c>
      <c r="P597" s="2">
        <f t="shared" si="3"/>
        <v>1456000</v>
      </c>
      <c r="Q597" s="1">
        <v>6.0</v>
      </c>
    </row>
    <row r="598">
      <c r="A598" s="3" t="s">
        <v>32</v>
      </c>
      <c r="B598" s="3">
        <v>9.000804E8</v>
      </c>
      <c r="C598" s="3" t="s">
        <v>1696</v>
      </c>
      <c r="D598" s="3" t="s">
        <v>19</v>
      </c>
      <c r="E598" s="3" t="str">
        <f t="shared" si="1"/>
        <v>ESTATAL</v>
      </c>
      <c r="F598" s="3" t="s">
        <v>29</v>
      </c>
      <c r="G598" s="3" t="s">
        <v>1697</v>
      </c>
      <c r="H598" s="3" t="s">
        <v>939</v>
      </c>
      <c r="I598" s="3">
        <v>381.0</v>
      </c>
      <c r="J598" s="3">
        <v>4268157.0</v>
      </c>
      <c r="K598" s="5">
        <v>22712.0</v>
      </c>
      <c r="L598" s="3">
        <v>3573.0</v>
      </c>
      <c r="M598" s="6">
        <v>71460.0</v>
      </c>
      <c r="N598" s="6">
        <v>71460.0</v>
      </c>
      <c r="O598" s="6">
        <f t="shared" si="2"/>
        <v>1429200</v>
      </c>
      <c r="P598" s="6">
        <f t="shared" si="3"/>
        <v>1429200</v>
      </c>
      <c r="Q598" s="3">
        <v>5.0</v>
      </c>
    </row>
    <row r="599">
      <c r="A599" s="1" t="s">
        <v>99</v>
      </c>
      <c r="B599" s="1">
        <v>2.0070601E7</v>
      </c>
      <c r="C599" s="1" t="s">
        <v>1698</v>
      </c>
      <c r="D599" s="1" t="s">
        <v>19</v>
      </c>
      <c r="E599" s="1" t="str">
        <f t="shared" si="1"/>
        <v>ESTATAL</v>
      </c>
      <c r="F599" s="1" t="s">
        <v>29</v>
      </c>
      <c r="G599" s="1" t="s">
        <v>1699</v>
      </c>
      <c r="H599" s="1" t="s">
        <v>1010</v>
      </c>
      <c r="I599" s="1">
        <v>11.0</v>
      </c>
      <c r="J599" s="1" t="s">
        <v>1700</v>
      </c>
      <c r="K599" s="7">
        <v>18229.0</v>
      </c>
      <c r="L599" s="1">
        <v>2233.0</v>
      </c>
      <c r="M599" s="2">
        <v>44660.0</v>
      </c>
      <c r="N599" s="2">
        <v>44660.0</v>
      </c>
      <c r="O599" s="2">
        <f t="shared" si="2"/>
        <v>893200</v>
      </c>
      <c r="P599" s="2">
        <f t="shared" si="3"/>
        <v>893200</v>
      </c>
      <c r="Q599" s="1">
        <v>6.0</v>
      </c>
    </row>
    <row r="600">
      <c r="A600" s="3" t="s">
        <v>41</v>
      </c>
      <c r="B600" s="3">
        <v>3.000151E8</v>
      </c>
      <c r="C600" s="3" t="s">
        <v>1701</v>
      </c>
      <c r="D600" s="3" t="s">
        <v>19</v>
      </c>
      <c r="E600" s="3" t="str">
        <f t="shared" si="1"/>
        <v>ESTATAL</v>
      </c>
      <c r="F600" s="3" t="s">
        <v>20</v>
      </c>
      <c r="G600" s="3" t="s">
        <v>1702</v>
      </c>
      <c r="H600" s="3" t="s">
        <v>1703</v>
      </c>
      <c r="I600" s="4"/>
      <c r="J600" s="4"/>
      <c r="K600" s="5">
        <v>32745.0</v>
      </c>
      <c r="L600" s="3">
        <v>4146.0</v>
      </c>
      <c r="M600" s="6">
        <v>82920.0</v>
      </c>
      <c r="N600" s="6">
        <v>91212.0</v>
      </c>
      <c r="O600" s="6">
        <f t="shared" si="2"/>
        <v>1824240</v>
      </c>
      <c r="P600" s="6">
        <f t="shared" si="3"/>
        <v>1824240</v>
      </c>
      <c r="Q600" s="3">
        <v>9.0</v>
      </c>
    </row>
    <row r="601">
      <c r="A601" s="1" t="s">
        <v>99</v>
      </c>
      <c r="B601" s="1">
        <v>2.00405E7</v>
      </c>
      <c r="C601" s="1" t="s">
        <v>1704</v>
      </c>
      <c r="D601" s="1" t="s">
        <v>19</v>
      </c>
      <c r="E601" s="1" t="str">
        <f t="shared" si="1"/>
        <v>ESTATAL</v>
      </c>
      <c r="F601" s="1" t="s">
        <v>29</v>
      </c>
      <c r="G601" s="1" t="s">
        <v>1705</v>
      </c>
      <c r="H601" s="1" t="s">
        <v>1706</v>
      </c>
      <c r="I601" s="1">
        <v>11.0</v>
      </c>
      <c r="J601" s="1" t="s">
        <v>1707</v>
      </c>
      <c r="K601" s="8">
        <v>28497.0</v>
      </c>
      <c r="L601" s="1">
        <v>3336.0</v>
      </c>
      <c r="M601" s="2">
        <v>66720.0</v>
      </c>
      <c r="N601" s="2">
        <v>66720.0</v>
      </c>
      <c r="O601" s="2">
        <f t="shared" si="2"/>
        <v>1334400</v>
      </c>
      <c r="P601" s="2">
        <f t="shared" si="3"/>
        <v>1334400</v>
      </c>
      <c r="Q601" s="1">
        <v>7.0</v>
      </c>
    </row>
    <row r="602">
      <c r="A602" s="3" t="s">
        <v>17</v>
      </c>
      <c r="B602" s="3">
        <v>8.600276E8</v>
      </c>
      <c r="C602" s="3" t="s">
        <v>1708</v>
      </c>
      <c r="D602" s="3" t="s">
        <v>19</v>
      </c>
      <c r="E602" s="3" t="str">
        <f t="shared" si="1"/>
        <v>ESTATAL</v>
      </c>
      <c r="F602" s="3" t="s">
        <v>20</v>
      </c>
      <c r="G602" s="3" t="s">
        <v>1709</v>
      </c>
      <c r="H602" s="3" t="s">
        <v>22</v>
      </c>
      <c r="I602" s="4"/>
      <c r="J602" s="4"/>
      <c r="K602" s="10">
        <v>24074.0</v>
      </c>
      <c r="L602" s="3">
        <v>2795.0</v>
      </c>
      <c r="M602" s="6">
        <v>55900.0</v>
      </c>
      <c r="N602" s="6">
        <v>61490.0</v>
      </c>
      <c r="O602" s="6">
        <f t="shared" si="2"/>
        <v>1229800</v>
      </c>
      <c r="P602" s="6">
        <f t="shared" si="3"/>
        <v>1229800</v>
      </c>
      <c r="Q602" s="3">
        <v>5.0</v>
      </c>
    </row>
    <row r="603">
      <c r="A603" s="1" t="s">
        <v>99</v>
      </c>
      <c r="B603" s="1">
        <v>2.00668E7</v>
      </c>
      <c r="C603" s="1" t="s">
        <v>1710</v>
      </c>
      <c r="D603" s="1" t="s">
        <v>38</v>
      </c>
      <c r="E603" s="1" t="str">
        <f t="shared" si="1"/>
        <v>PRIVADO</v>
      </c>
      <c r="F603" s="1" t="s">
        <v>29</v>
      </c>
      <c r="G603" s="1" t="s">
        <v>1711</v>
      </c>
      <c r="H603" s="1" t="s">
        <v>1194</v>
      </c>
      <c r="I603" s="1">
        <v>11.0</v>
      </c>
      <c r="J603" s="1" t="s">
        <v>1712</v>
      </c>
      <c r="K603" s="7">
        <v>19326.0</v>
      </c>
      <c r="L603" s="1">
        <v>2600.0</v>
      </c>
      <c r="M603" s="2">
        <v>52000.0</v>
      </c>
      <c r="N603" s="2">
        <v>52000.0</v>
      </c>
      <c r="O603" s="2">
        <f t="shared" si="2"/>
        <v>1040000</v>
      </c>
      <c r="P603" s="2">
        <f t="shared" si="3"/>
        <v>1040000</v>
      </c>
      <c r="Q603" s="1">
        <v>4.0</v>
      </c>
    </row>
    <row r="604">
      <c r="A604" s="3" t="s">
        <v>17</v>
      </c>
      <c r="B604" s="3">
        <v>8.601198E8</v>
      </c>
      <c r="C604" s="3" t="s">
        <v>1713</v>
      </c>
      <c r="D604" s="3" t="s">
        <v>19</v>
      </c>
      <c r="E604" s="3" t="str">
        <f t="shared" si="1"/>
        <v>ESTATAL</v>
      </c>
      <c r="F604" s="3" t="s">
        <v>29</v>
      </c>
      <c r="G604" s="3" t="s">
        <v>1714</v>
      </c>
      <c r="H604" s="3" t="s">
        <v>1715</v>
      </c>
      <c r="I604" s="4"/>
      <c r="J604" s="3" t="s">
        <v>1716</v>
      </c>
      <c r="K604" s="5">
        <v>23454.0</v>
      </c>
      <c r="L604" s="3">
        <v>1753.0</v>
      </c>
      <c r="M604" s="6">
        <v>35060.0</v>
      </c>
      <c r="N604" s="6">
        <v>35060.0</v>
      </c>
      <c r="O604" s="6">
        <f t="shared" si="2"/>
        <v>701200</v>
      </c>
      <c r="P604" s="6">
        <f t="shared" si="3"/>
        <v>701200</v>
      </c>
      <c r="Q604" s="3">
        <v>4.0</v>
      </c>
    </row>
    <row r="605">
      <c r="A605" s="1" t="s">
        <v>217</v>
      </c>
      <c r="B605" s="1">
        <v>4.60037E8</v>
      </c>
      <c r="C605" s="1" t="s">
        <v>1717</v>
      </c>
      <c r="D605" s="1" t="s">
        <v>19</v>
      </c>
      <c r="E605" s="1" t="str">
        <f t="shared" si="1"/>
        <v>ESTATAL</v>
      </c>
      <c r="F605" s="1" t="s">
        <v>20</v>
      </c>
      <c r="G605" s="1" t="s">
        <v>1718</v>
      </c>
      <c r="H605" s="1" t="s">
        <v>1719</v>
      </c>
      <c r="I605" s="9"/>
      <c r="J605" s="9"/>
      <c r="K605" s="8">
        <v>19010.0</v>
      </c>
      <c r="L605" s="1">
        <v>4384.0</v>
      </c>
      <c r="M605" s="2">
        <v>87680.0</v>
      </c>
      <c r="N605" s="2">
        <v>96448.0</v>
      </c>
      <c r="O605" s="2">
        <f t="shared" si="2"/>
        <v>1928960</v>
      </c>
      <c r="P605" s="2">
        <f t="shared" si="3"/>
        <v>1928960</v>
      </c>
      <c r="Q605" s="1">
        <v>9.0</v>
      </c>
    </row>
    <row r="606">
      <c r="A606" s="3" t="s">
        <v>27</v>
      </c>
      <c r="B606" s="3">
        <v>8.2030371E8</v>
      </c>
      <c r="C606" s="3" t="s">
        <v>1720</v>
      </c>
      <c r="D606" s="3" t="s">
        <v>19</v>
      </c>
      <c r="E606" s="3" t="str">
        <f t="shared" si="1"/>
        <v>ESTATAL</v>
      </c>
      <c r="F606" s="3" t="s">
        <v>29</v>
      </c>
      <c r="G606" s="3" t="s">
        <v>1721</v>
      </c>
      <c r="H606" s="3" t="s">
        <v>89</v>
      </c>
      <c r="I606" s="3">
        <v>3464.0</v>
      </c>
      <c r="J606" s="3">
        <v>426080.0</v>
      </c>
      <c r="K606" s="5">
        <v>20918.0</v>
      </c>
      <c r="L606" s="3">
        <v>4334.0</v>
      </c>
      <c r="M606" s="6">
        <v>86680.0</v>
      </c>
      <c r="N606" s="6">
        <v>86680.0</v>
      </c>
      <c r="O606" s="6">
        <f t="shared" si="2"/>
        <v>1733600</v>
      </c>
      <c r="P606" s="6">
        <f t="shared" si="3"/>
        <v>1733600</v>
      </c>
      <c r="Q606" s="3">
        <v>6.0</v>
      </c>
    </row>
    <row r="607">
      <c r="A607" s="1" t="s">
        <v>76</v>
      </c>
      <c r="B607" s="1">
        <v>7.000677E8</v>
      </c>
      <c r="C607" s="1" t="s">
        <v>1722</v>
      </c>
      <c r="D607" s="1" t="s">
        <v>19</v>
      </c>
      <c r="E607" s="1" t="str">
        <f t="shared" si="1"/>
        <v>ESTATAL</v>
      </c>
      <c r="F607" s="1" t="s">
        <v>20</v>
      </c>
      <c r="G607" s="1" t="s">
        <v>1723</v>
      </c>
      <c r="H607" s="1" t="s">
        <v>1724</v>
      </c>
      <c r="I607" s="1">
        <v>264.0</v>
      </c>
      <c r="J607" s="1">
        <v>4307880.0</v>
      </c>
      <c r="K607" s="8">
        <v>25299.0</v>
      </c>
      <c r="L607" s="1">
        <v>4177.0</v>
      </c>
      <c r="M607" s="2">
        <v>83540.0</v>
      </c>
      <c r="N607" s="2">
        <v>91894.0</v>
      </c>
      <c r="O607" s="2">
        <f t="shared" si="2"/>
        <v>1837880</v>
      </c>
      <c r="P607" s="2">
        <f t="shared" si="3"/>
        <v>1837880</v>
      </c>
      <c r="Q607" s="1">
        <v>4.0</v>
      </c>
    </row>
    <row r="608">
      <c r="A608" s="3" t="s">
        <v>63</v>
      </c>
      <c r="B608" s="3">
        <v>7.400596E8</v>
      </c>
      <c r="C608" s="3" t="s">
        <v>1725</v>
      </c>
      <c r="D608" s="3" t="s">
        <v>19</v>
      </c>
      <c r="E608" s="3" t="str">
        <f t="shared" si="1"/>
        <v>ESTATAL</v>
      </c>
      <c r="F608" s="3" t="s">
        <v>20</v>
      </c>
      <c r="G608" s="3" t="s">
        <v>1726</v>
      </c>
      <c r="H608" s="3" t="s">
        <v>66</v>
      </c>
      <c r="I608" s="4"/>
      <c r="J608" s="3" t="s">
        <v>1727</v>
      </c>
      <c r="K608" s="5">
        <v>21080.0</v>
      </c>
      <c r="L608" s="3">
        <v>1612.0</v>
      </c>
      <c r="M608" s="6">
        <v>32240.0</v>
      </c>
      <c r="N608" s="6">
        <v>35464.0</v>
      </c>
      <c r="O608" s="6">
        <f t="shared" si="2"/>
        <v>709280</v>
      </c>
      <c r="P608" s="6">
        <f t="shared" si="3"/>
        <v>709280</v>
      </c>
      <c r="Q608" s="3">
        <v>7.0</v>
      </c>
    </row>
    <row r="609">
      <c r="A609" s="1" t="s">
        <v>27</v>
      </c>
      <c r="B609" s="1">
        <v>8.20154901E8</v>
      </c>
      <c r="C609" s="1" t="s">
        <v>1728</v>
      </c>
      <c r="D609" s="1" t="s">
        <v>19</v>
      </c>
      <c r="E609" s="1" t="str">
        <f t="shared" si="1"/>
        <v>ESTATAL</v>
      </c>
      <c r="F609" s="1" t="s">
        <v>20</v>
      </c>
      <c r="G609" s="1" t="s">
        <v>1729</v>
      </c>
      <c r="H609" s="1" t="s">
        <v>1730</v>
      </c>
      <c r="I609" s="1">
        <v>3482.0</v>
      </c>
      <c r="J609" s="1">
        <v>490965.0</v>
      </c>
      <c r="K609" s="8">
        <v>27671.0</v>
      </c>
      <c r="L609" s="1">
        <v>2816.0</v>
      </c>
      <c r="M609" s="2">
        <v>56320.0</v>
      </c>
      <c r="N609" s="2">
        <v>61952.0</v>
      </c>
      <c r="O609" s="2">
        <f t="shared" si="2"/>
        <v>1239040</v>
      </c>
      <c r="P609" s="2">
        <f t="shared" si="3"/>
        <v>1239040</v>
      </c>
      <c r="Q609" s="1">
        <v>9.0</v>
      </c>
    </row>
    <row r="610">
      <c r="A610" s="3" t="s">
        <v>179</v>
      </c>
      <c r="B610" s="3">
        <v>1.80084E8</v>
      </c>
      <c r="C610" s="3" t="s">
        <v>1731</v>
      </c>
      <c r="D610" s="3" t="s">
        <v>19</v>
      </c>
      <c r="E610" s="3" t="str">
        <f t="shared" si="1"/>
        <v>ESTATAL</v>
      </c>
      <c r="F610" s="3" t="s">
        <v>29</v>
      </c>
      <c r="G610" s="3" t="s">
        <v>1732</v>
      </c>
      <c r="H610" s="3" t="s">
        <v>1733</v>
      </c>
      <c r="I610" s="3">
        <v>0.0</v>
      </c>
      <c r="J610" s="3">
        <v>0.0</v>
      </c>
      <c r="K610" s="5">
        <v>25957.0</v>
      </c>
      <c r="L610" s="3">
        <v>4512.0</v>
      </c>
      <c r="M610" s="6">
        <v>90240.0</v>
      </c>
      <c r="N610" s="6">
        <v>90240.0</v>
      </c>
      <c r="O610" s="6">
        <f t="shared" si="2"/>
        <v>1804800</v>
      </c>
      <c r="P610" s="6">
        <f t="shared" si="3"/>
        <v>1804800</v>
      </c>
      <c r="Q610" s="3">
        <v>9.0</v>
      </c>
    </row>
    <row r="611">
      <c r="A611" s="1" t="s">
        <v>49</v>
      </c>
      <c r="B611" s="1">
        <v>5.001022E8</v>
      </c>
      <c r="C611" s="1" t="s">
        <v>1734</v>
      </c>
      <c r="D611" s="1" t="s">
        <v>19</v>
      </c>
      <c r="E611" s="1" t="str">
        <f t="shared" si="1"/>
        <v>ESTATAL</v>
      </c>
      <c r="F611" s="1" t="s">
        <v>20</v>
      </c>
      <c r="G611" s="1" t="s">
        <v>1735</v>
      </c>
      <c r="H611" s="1" t="s">
        <v>1736</v>
      </c>
      <c r="I611" s="1">
        <v>1.0</v>
      </c>
      <c r="J611" s="1" t="s">
        <v>1737</v>
      </c>
      <c r="K611" s="8">
        <v>33816.0</v>
      </c>
      <c r="L611" s="1">
        <v>2698.0</v>
      </c>
      <c r="M611" s="2">
        <v>53960.0</v>
      </c>
      <c r="N611" s="2">
        <v>59356.0</v>
      </c>
      <c r="O611" s="2">
        <f t="shared" si="2"/>
        <v>1187120</v>
      </c>
      <c r="P611" s="2">
        <f t="shared" si="3"/>
        <v>1187120</v>
      </c>
      <c r="Q611" s="1">
        <v>10.0</v>
      </c>
    </row>
    <row r="612">
      <c r="A612" s="3" t="s">
        <v>76</v>
      </c>
      <c r="B612" s="3">
        <v>7.00008701E8</v>
      </c>
      <c r="C612" s="3" t="s">
        <v>1738</v>
      </c>
      <c r="D612" s="3" t="s">
        <v>19</v>
      </c>
      <c r="E612" s="3" t="str">
        <f t="shared" si="1"/>
        <v>ESTATAL</v>
      </c>
      <c r="F612" s="3" t="s">
        <v>29</v>
      </c>
      <c r="G612" s="3" t="s">
        <v>1739</v>
      </c>
      <c r="H612" s="3" t="s">
        <v>1740</v>
      </c>
      <c r="I612" s="3">
        <v>264.0</v>
      </c>
      <c r="J612" s="3">
        <v>4302108.0</v>
      </c>
      <c r="K612" s="5">
        <v>24473.0</v>
      </c>
      <c r="L612" s="3">
        <v>3630.0</v>
      </c>
      <c r="M612" s="6">
        <v>72600.0</v>
      </c>
      <c r="N612" s="6">
        <v>72600.0</v>
      </c>
      <c r="O612" s="6">
        <f t="shared" si="2"/>
        <v>1452000</v>
      </c>
      <c r="P612" s="6">
        <f t="shared" si="3"/>
        <v>1452000</v>
      </c>
      <c r="Q612" s="3">
        <v>7.0</v>
      </c>
    </row>
    <row r="613">
      <c r="A613" s="1" t="s">
        <v>271</v>
      </c>
      <c r="B613" s="1">
        <v>2.600316E8</v>
      </c>
      <c r="C613" s="1" t="s">
        <v>1741</v>
      </c>
      <c r="D613" s="1" t="s">
        <v>19</v>
      </c>
      <c r="E613" s="1" t="str">
        <f t="shared" si="1"/>
        <v>ESTATAL</v>
      </c>
      <c r="F613" s="1" t="s">
        <v>20</v>
      </c>
      <c r="G613" s="1" t="s">
        <v>1742</v>
      </c>
      <c r="H613" s="1" t="s">
        <v>1743</v>
      </c>
      <c r="I613" s="1">
        <v>2945.0</v>
      </c>
      <c r="J613" s="1">
        <v>497002.0</v>
      </c>
      <c r="K613" s="8">
        <v>32846.0</v>
      </c>
      <c r="L613" s="1">
        <v>1823.0</v>
      </c>
      <c r="M613" s="2">
        <v>36460.0</v>
      </c>
      <c r="N613" s="2">
        <v>40106.0</v>
      </c>
      <c r="O613" s="2">
        <f t="shared" si="2"/>
        <v>802120</v>
      </c>
      <c r="P613" s="2">
        <f t="shared" si="3"/>
        <v>802120</v>
      </c>
      <c r="Q613" s="1">
        <v>7.0</v>
      </c>
    </row>
    <row r="614">
      <c r="A614" s="3" t="s">
        <v>63</v>
      </c>
      <c r="B614" s="3">
        <v>7.400104E8</v>
      </c>
      <c r="C614" s="3" t="s">
        <v>1744</v>
      </c>
      <c r="D614" s="3" t="s">
        <v>19</v>
      </c>
      <c r="E614" s="3" t="str">
        <f t="shared" si="1"/>
        <v>ESTATAL</v>
      </c>
      <c r="F614" s="3" t="s">
        <v>29</v>
      </c>
      <c r="G614" s="3" t="s">
        <v>1745</v>
      </c>
      <c r="H614" s="3" t="s">
        <v>66</v>
      </c>
      <c r="I614" s="3">
        <v>266.0</v>
      </c>
      <c r="J614" s="3">
        <v>4420960.0</v>
      </c>
      <c r="K614" s="5">
        <v>25471.0</v>
      </c>
      <c r="L614" s="3">
        <v>2580.0</v>
      </c>
      <c r="M614" s="6">
        <v>51600.0</v>
      </c>
      <c r="N614" s="6">
        <v>51600.0</v>
      </c>
      <c r="O614" s="6">
        <f t="shared" si="2"/>
        <v>1032000</v>
      </c>
      <c r="P614" s="6">
        <f t="shared" si="3"/>
        <v>1032000</v>
      </c>
      <c r="Q614" s="3">
        <v>5.0</v>
      </c>
    </row>
    <row r="615">
      <c r="A615" s="1" t="s">
        <v>17</v>
      </c>
      <c r="B615" s="1">
        <v>8.602045E8</v>
      </c>
      <c r="C615" s="1" t="s">
        <v>1746</v>
      </c>
      <c r="D615" s="1" t="s">
        <v>19</v>
      </c>
      <c r="E615" s="1" t="str">
        <f t="shared" si="1"/>
        <v>ESTATAL</v>
      </c>
      <c r="F615" s="1" t="s">
        <v>20</v>
      </c>
      <c r="G615" s="1" t="s">
        <v>1747</v>
      </c>
      <c r="H615" s="1" t="s">
        <v>22</v>
      </c>
      <c r="I615" s="9"/>
      <c r="J615" s="9"/>
      <c r="K615" s="7">
        <v>32857.0</v>
      </c>
      <c r="L615" s="1">
        <v>2948.0</v>
      </c>
      <c r="M615" s="2">
        <v>58960.0</v>
      </c>
      <c r="N615" s="2">
        <v>64856.0</v>
      </c>
      <c r="O615" s="2">
        <f t="shared" si="2"/>
        <v>1297120</v>
      </c>
      <c r="P615" s="2">
        <f t="shared" si="3"/>
        <v>1297120</v>
      </c>
      <c r="Q615" s="1">
        <v>10.0</v>
      </c>
    </row>
    <row r="616">
      <c r="A616" s="3" t="s">
        <v>23</v>
      </c>
      <c r="B616" s="3">
        <v>6.200798E8</v>
      </c>
      <c r="C616" s="3" t="s">
        <v>1748</v>
      </c>
      <c r="D616" s="3" t="s">
        <v>19</v>
      </c>
      <c r="E616" s="3" t="str">
        <f t="shared" si="1"/>
        <v>ESTATAL</v>
      </c>
      <c r="F616" s="3" t="s">
        <v>29</v>
      </c>
      <c r="G616" s="3" t="s">
        <v>1749</v>
      </c>
      <c r="H616" s="3" t="s">
        <v>708</v>
      </c>
      <c r="I616" s="4"/>
      <c r="J616" s="3" t="s">
        <v>1750</v>
      </c>
      <c r="K616" s="5">
        <v>32525.0</v>
      </c>
      <c r="L616" s="3">
        <v>4556.0</v>
      </c>
      <c r="M616" s="6">
        <v>91120.0</v>
      </c>
      <c r="N616" s="6">
        <v>91120.0</v>
      </c>
      <c r="O616" s="6">
        <f t="shared" si="2"/>
        <v>1822400</v>
      </c>
      <c r="P616" s="6">
        <f t="shared" si="3"/>
        <v>1822400</v>
      </c>
      <c r="Q616" s="3">
        <v>6.0</v>
      </c>
    </row>
    <row r="617">
      <c r="A617" s="1" t="s">
        <v>167</v>
      </c>
      <c r="B617" s="1">
        <v>4.200607E8</v>
      </c>
      <c r="C617" s="1" t="s">
        <v>1751</v>
      </c>
      <c r="D617" s="1" t="s">
        <v>19</v>
      </c>
      <c r="E617" s="1" t="str">
        <f t="shared" si="1"/>
        <v>ESTATAL</v>
      </c>
      <c r="F617" s="1" t="s">
        <v>29</v>
      </c>
      <c r="G617" s="1" t="s">
        <v>1752</v>
      </c>
      <c r="H617" s="1" t="s">
        <v>1414</v>
      </c>
      <c r="I617" s="1">
        <v>2954.0</v>
      </c>
      <c r="J617" s="1">
        <v>563143.0</v>
      </c>
      <c r="K617" s="8">
        <v>29008.0</v>
      </c>
      <c r="L617" s="1">
        <v>4428.0</v>
      </c>
      <c r="M617" s="2">
        <v>88560.0</v>
      </c>
      <c r="N617" s="2">
        <v>88560.0</v>
      </c>
      <c r="O617" s="2">
        <f t="shared" si="2"/>
        <v>1771200</v>
      </c>
      <c r="P617" s="2">
        <f t="shared" si="3"/>
        <v>1771200</v>
      </c>
      <c r="Q617" s="1">
        <v>6.0</v>
      </c>
    </row>
    <row r="618">
      <c r="A618" s="3" t="s">
        <v>32</v>
      </c>
      <c r="B618" s="3">
        <v>9.002079E8</v>
      </c>
      <c r="C618" s="3" t="s">
        <v>1753</v>
      </c>
      <c r="D618" s="3" t="s">
        <v>19</v>
      </c>
      <c r="E618" s="3" t="str">
        <f t="shared" si="1"/>
        <v>ESTATAL</v>
      </c>
      <c r="F618" s="3" t="s">
        <v>29</v>
      </c>
      <c r="G618" s="3" t="s">
        <v>1754</v>
      </c>
      <c r="H618" s="3" t="s">
        <v>193</v>
      </c>
      <c r="I618" s="3">
        <v>381.0</v>
      </c>
      <c r="J618" s="3">
        <v>4368745.0</v>
      </c>
      <c r="K618" s="5">
        <v>29195.0</v>
      </c>
      <c r="L618" s="3">
        <v>4234.0</v>
      </c>
      <c r="M618" s="6">
        <v>84680.0</v>
      </c>
      <c r="N618" s="6">
        <v>84680.0</v>
      </c>
      <c r="O618" s="6">
        <f t="shared" si="2"/>
        <v>1693600</v>
      </c>
      <c r="P618" s="6">
        <f t="shared" si="3"/>
        <v>1693600</v>
      </c>
      <c r="Q618" s="3">
        <v>8.0</v>
      </c>
    </row>
    <row r="619">
      <c r="A619" s="1" t="s">
        <v>116</v>
      </c>
      <c r="B619" s="1">
        <v>5.400233E8</v>
      </c>
      <c r="C619" s="1" t="s">
        <v>1755</v>
      </c>
      <c r="D619" s="1" t="s">
        <v>19</v>
      </c>
      <c r="E619" s="1" t="str">
        <f t="shared" si="1"/>
        <v>ESTATAL</v>
      </c>
      <c r="F619" s="1" t="s">
        <v>29</v>
      </c>
      <c r="G619" s="1" t="s">
        <v>1756</v>
      </c>
      <c r="H619" s="1" t="s">
        <v>1757</v>
      </c>
      <c r="I619" s="1">
        <v>3754.0</v>
      </c>
      <c r="J619" s="1">
        <v>1.5660095E7</v>
      </c>
      <c r="K619" s="8">
        <v>23272.0</v>
      </c>
      <c r="L619" s="1">
        <v>4696.0</v>
      </c>
      <c r="M619" s="2">
        <v>93920.0</v>
      </c>
      <c r="N619" s="2">
        <v>93920.0</v>
      </c>
      <c r="O619" s="2">
        <f t="shared" si="2"/>
        <v>1878400</v>
      </c>
      <c r="P619" s="2">
        <f t="shared" si="3"/>
        <v>1878400</v>
      </c>
      <c r="Q619" s="1">
        <v>7.0</v>
      </c>
    </row>
    <row r="620">
      <c r="A620" s="3" t="s">
        <v>23</v>
      </c>
      <c r="B620" s="3">
        <v>6.200373E8</v>
      </c>
      <c r="C620" s="3" t="s">
        <v>1758</v>
      </c>
      <c r="D620" s="3" t="s">
        <v>19</v>
      </c>
      <c r="E620" s="3" t="str">
        <f t="shared" si="1"/>
        <v>ESTATAL</v>
      </c>
      <c r="F620" s="3" t="s">
        <v>29</v>
      </c>
      <c r="G620" s="3" t="s">
        <v>1759</v>
      </c>
      <c r="H620" s="3" t="s">
        <v>735</v>
      </c>
      <c r="I620" s="3">
        <v>298.0</v>
      </c>
      <c r="J620" s="3">
        <v>4422471.0</v>
      </c>
      <c r="K620" s="10">
        <v>22965.0</v>
      </c>
      <c r="L620" s="3">
        <v>3749.0</v>
      </c>
      <c r="M620" s="6">
        <v>74980.0</v>
      </c>
      <c r="N620" s="6">
        <v>74980.0</v>
      </c>
      <c r="O620" s="6">
        <f t="shared" si="2"/>
        <v>1499600</v>
      </c>
      <c r="P620" s="6">
        <f t="shared" si="3"/>
        <v>1499600</v>
      </c>
      <c r="Q620" s="3">
        <v>7.0</v>
      </c>
    </row>
    <row r="621">
      <c r="A621" s="1" t="s">
        <v>32</v>
      </c>
      <c r="B621" s="1">
        <v>9.000983E8</v>
      </c>
      <c r="C621" s="1" t="s">
        <v>1760</v>
      </c>
      <c r="D621" s="1" t="s">
        <v>19</v>
      </c>
      <c r="E621" s="1" t="str">
        <f t="shared" si="1"/>
        <v>ESTATAL</v>
      </c>
      <c r="F621" s="1" t="s">
        <v>20</v>
      </c>
      <c r="G621" s="1" t="s">
        <v>1761</v>
      </c>
      <c r="H621" s="1" t="s">
        <v>1762</v>
      </c>
      <c r="I621" s="1">
        <v>0.0</v>
      </c>
      <c r="J621" s="14">
        <v>3.81E11</v>
      </c>
      <c r="K621" s="7">
        <v>20408.0</v>
      </c>
      <c r="L621" s="1">
        <v>4925.0</v>
      </c>
      <c r="M621" s="2">
        <v>98500.0</v>
      </c>
      <c r="N621" s="2">
        <v>108350.0</v>
      </c>
      <c r="O621" s="2">
        <f t="shared" si="2"/>
        <v>2167000</v>
      </c>
      <c r="P621" s="2">
        <f t="shared" si="3"/>
        <v>2167000</v>
      </c>
      <c r="Q621" s="1">
        <v>9.0</v>
      </c>
    </row>
    <row r="622">
      <c r="A622" s="3" t="s">
        <v>116</v>
      </c>
      <c r="B622" s="3">
        <v>5.401254E8</v>
      </c>
      <c r="C622" s="3" t="s">
        <v>1763</v>
      </c>
      <c r="D622" s="3" t="s">
        <v>19</v>
      </c>
      <c r="E622" s="3" t="str">
        <f t="shared" si="1"/>
        <v>ESTATAL</v>
      </c>
      <c r="F622" s="3" t="s">
        <v>29</v>
      </c>
      <c r="G622" s="3" t="s">
        <v>1764</v>
      </c>
      <c r="H622" s="3" t="s">
        <v>205</v>
      </c>
      <c r="I622" s="3">
        <v>3751.0</v>
      </c>
      <c r="J622" s="3">
        <v>1.5558515E7</v>
      </c>
      <c r="K622" s="5">
        <v>29529.0</v>
      </c>
      <c r="L622" s="3">
        <v>4316.0</v>
      </c>
      <c r="M622" s="6">
        <v>86320.0</v>
      </c>
      <c r="N622" s="6">
        <v>86320.0</v>
      </c>
      <c r="O622" s="6">
        <f t="shared" si="2"/>
        <v>1726400</v>
      </c>
      <c r="P622" s="6">
        <f t="shared" si="3"/>
        <v>1726400</v>
      </c>
      <c r="Q622" s="3">
        <v>10.0</v>
      </c>
    </row>
    <row r="623">
      <c r="A623" s="1" t="s">
        <v>45</v>
      </c>
      <c r="B623" s="1">
        <v>6.600884E8</v>
      </c>
      <c r="C623" s="1" t="s">
        <v>1765</v>
      </c>
      <c r="D623" s="1" t="s">
        <v>19</v>
      </c>
      <c r="E623" s="1" t="str">
        <f t="shared" si="1"/>
        <v>ESTATAL</v>
      </c>
      <c r="F623" s="1" t="s">
        <v>20</v>
      </c>
      <c r="G623" s="1" t="s">
        <v>1766</v>
      </c>
      <c r="H623" s="1" t="s">
        <v>1767</v>
      </c>
      <c r="I623" s="1">
        <v>3876.0</v>
      </c>
      <c r="J623" s="1">
        <v>1.5413061E7</v>
      </c>
      <c r="K623" s="7">
        <v>23330.0</v>
      </c>
      <c r="L623" s="1">
        <v>3483.0</v>
      </c>
      <c r="M623" s="2">
        <v>69660.0</v>
      </c>
      <c r="N623" s="2">
        <v>76626.0</v>
      </c>
      <c r="O623" s="2">
        <f t="shared" si="2"/>
        <v>1532520</v>
      </c>
      <c r="P623" s="2">
        <f t="shared" si="3"/>
        <v>1532520</v>
      </c>
      <c r="Q623" s="1">
        <v>5.0</v>
      </c>
    </row>
    <row r="624">
      <c r="A624" s="3" t="s">
        <v>27</v>
      </c>
      <c r="B624" s="3">
        <v>8.202988E8</v>
      </c>
      <c r="C624" s="3" t="s">
        <v>1768</v>
      </c>
      <c r="D624" s="3" t="s">
        <v>19</v>
      </c>
      <c r="E624" s="3" t="str">
        <f t="shared" si="1"/>
        <v>ESTATAL</v>
      </c>
      <c r="F624" s="3" t="s">
        <v>29</v>
      </c>
      <c r="G624" s="3" t="s">
        <v>1769</v>
      </c>
      <c r="H624" s="3" t="s">
        <v>429</v>
      </c>
      <c r="I624" s="3">
        <v>3462.0</v>
      </c>
      <c r="J624" s="3">
        <v>421330.0</v>
      </c>
      <c r="K624" s="5">
        <v>20101.0</v>
      </c>
      <c r="L624" s="3">
        <v>4995.0</v>
      </c>
      <c r="M624" s="6">
        <v>99900.0</v>
      </c>
      <c r="N624" s="6">
        <v>99900.0</v>
      </c>
      <c r="O624" s="6">
        <f t="shared" si="2"/>
        <v>1998000</v>
      </c>
      <c r="P624" s="6">
        <f t="shared" si="3"/>
        <v>1998000</v>
      </c>
      <c r="Q624" s="3">
        <v>5.0</v>
      </c>
    </row>
    <row r="625">
      <c r="A625" s="1" t="s">
        <v>27</v>
      </c>
      <c r="B625" s="1">
        <v>8.204599E8</v>
      </c>
      <c r="C625" s="1" t="s">
        <v>1770</v>
      </c>
      <c r="D625" s="1" t="s">
        <v>19</v>
      </c>
      <c r="E625" s="1" t="str">
        <f t="shared" si="1"/>
        <v>ESTATAL</v>
      </c>
      <c r="F625" s="1" t="s">
        <v>29</v>
      </c>
      <c r="G625" s="1" t="s">
        <v>1771</v>
      </c>
      <c r="H625" s="1" t="s">
        <v>1772</v>
      </c>
      <c r="I625" s="1">
        <v>3493.0</v>
      </c>
      <c r="J625" s="1">
        <v>1.5448361E7</v>
      </c>
      <c r="K625" s="8">
        <v>28611.0</v>
      </c>
      <c r="L625" s="1">
        <v>4487.0</v>
      </c>
      <c r="M625" s="2">
        <v>89740.0</v>
      </c>
      <c r="N625" s="2">
        <v>89740.0</v>
      </c>
      <c r="O625" s="2">
        <f t="shared" si="2"/>
        <v>1794800</v>
      </c>
      <c r="P625" s="2">
        <f t="shared" si="3"/>
        <v>1794800</v>
      </c>
      <c r="Q625" s="1">
        <v>8.0</v>
      </c>
    </row>
    <row r="626">
      <c r="A626" s="3" t="s">
        <v>36</v>
      </c>
      <c r="B626" s="3">
        <v>6.02666E7</v>
      </c>
      <c r="C626" s="3" t="s">
        <v>1773</v>
      </c>
      <c r="D626" s="3" t="s">
        <v>38</v>
      </c>
      <c r="E626" s="3" t="str">
        <f t="shared" si="1"/>
        <v>PRIVADO</v>
      </c>
      <c r="F626" s="3" t="s">
        <v>29</v>
      </c>
      <c r="G626" s="3" t="s">
        <v>1774</v>
      </c>
      <c r="H626" s="3">
        <v>1712.0</v>
      </c>
      <c r="I626" s="3">
        <v>11.0</v>
      </c>
      <c r="J626" s="3" t="s">
        <v>1775</v>
      </c>
      <c r="K626" s="5">
        <v>32595.0</v>
      </c>
      <c r="L626" s="3">
        <v>3034.0</v>
      </c>
      <c r="M626" s="6">
        <v>60680.0</v>
      </c>
      <c r="N626" s="6">
        <v>60680.0</v>
      </c>
      <c r="O626" s="6">
        <f t="shared" si="2"/>
        <v>1213600</v>
      </c>
      <c r="P626" s="6">
        <f t="shared" si="3"/>
        <v>1213600</v>
      </c>
      <c r="Q626" s="3">
        <v>3.0</v>
      </c>
    </row>
    <row r="627">
      <c r="A627" s="1" t="s">
        <v>36</v>
      </c>
      <c r="B627" s="1">
        <v>6.05204E7</v>
      </c>
      <c r="C627" s="1" t="s">
        <v>1776</v>
      </c>
      <c r="D627" s="1" t="s">
        <v>19</v>
      </c>
      <c r="E627" s="1" t="str">
        <f t="shared" si="1"/>
        <v>ESTATAL</v>
      </c>
      <c r="F627" s="1" t="s">
        <v>29</v>
      </c>
      <c r="G627" s="1" t="s">
        <v>1777</v>
      </c>
      <c r="H627" s="1">
        <v>1665.0</v>
      </c>
      <c r="I627" s="1">
        <v>2320.0</v>
      </c>
      <c r="J627" s="1" t="s">
        <v>1778</v>
      </c>
      <c r="K627" s="7">
        <v>28416.0</v>
      </c>
      <c r="L627" s="1">
        <v>1719.0</v>
      </c>
      <c r="M627" s="2">
        <v>34380.0</v>
      </c>
      <c r="N627" s="2">
        <v>34380.0</v>
      </c>
      <c r="O627" s="2">
        <f t="shared" si="2"/>
        <v>687600</v>
      </c>
      <c r="P627" s="2">
        <f t="shared" si="3"/>
        <v>687600</v>
      </c>
      <c r="Q627" s="1">
        <v>9.0</v>
      </c>
    </row>
    <row r="628">
      <c r="A628" s="3" t="s">
        <v>99</v>
      </c>
      <c r="B628" s="3">
        <v>2.00774E7</v>
      </c>
      <c r="C628" s="3" t="s">
        <v>1779</v>
      </c>
      <c r="D628" s="3" t="s">
        <v>19</v>
      </c>
      <c r="E628" s="3" t="str">
        <f t="shared" si="1"/>
        <v>ESTATAL</v>
      </c>
      <c r="F628" s="3" t="s">
        <v>29</v>
      </c>
      <c r="G628" s="3" t="s">
        <v>1780</v>
      </c>
      <c r="H628" s="3" t="s">
        <v>1781</v>
      </c>
      <c r="I628" s="3">
        <v>11.0</v>
      </c>
      <c r="J628" s="3" t="s">
        <v>1782</v>
      </c>
      <c r="K628" s="5">
        <v>18702.0</v>
      </c>
      <c r="L628" s="3">
        <v>2390.0</v>
      </c>
      <c r="M628" s="6">
        <v>47800.0</v>
      </c>
      <c r="N628" s="6">
        <v>47800.0</v>
      </c>
      <c r="O628" s="6">
        <f t="shared" si="2"/>
        <v>956000</v>
      </c>
      <c r="P628" s="6">
        <f t="shared" si="3"/>
        <v>956000</v>
      </c>
      <c r="Q628" s="3">
        <v>6.0</v>
      </c>
    </row>
    <row r="629">
      <c r="A629" s="1" t="s">
        <v>27</v>
      </c>
      <c r="B629" s="1">
        <v>8.20061901E8</v>
      </c>
      <c r="C629" s="1" t="s">
        <v>1783</v>
      </c>
      <c r="D629" s="1" t="s">
        <v>38</v>
      </c>
      <c r="E629" s="1" t="str">
        <f t="shared" si="1"/>
        <v>PRIVADO</v>
      </c>
      <c r="F629" s="1" t="s">
        <v>29</v>
      </c>
      <c r="G629" s="1" t="s">
        <v>1784</v>
      </c>
      <c r="H629" s="1" t="s">
        <v>111</v>
      </c>
      <c r="I629" s="1">
        <v>341.0</v>
      </c>
      <c r="J629" s="1">
        <v>4306030.0</v>
      </c>
      <c r="K629" s="7">
        <v>32868.0</v>
      </c>
      <c r="L629" s="1">
        <v>4100.0</v>
      </c>
      <c r="M629" s="2">
        <v>82000.0</v>
      </c>
      <c r="N629" s="2">
        <v>82000.0</v>
      </c>
      <c r="O629" s="2">
        <f t="shared" si="2"/>
        <v>1640000</v>
      </c>
      <c r="P629" s="2">
        <f t="shared" si="3"/>
        <v>1640000</v>
      </c>
      <c r="Q629" s="1">
        <v>6.0</v>
      </c>
    </row>
    <row r="630">
      <c r="A630" s="3" t="s">
        <v>83</v>
      </c>
      <c r="B630" s="3">
        <v>2.20039E8</v>
      </c>
      <c r="C630" s="3" t="s">
        <v>1785</v>
      </c>
      <c r="D630" s="3" t="s">
        <v>19</v>
      </c>
      <c r="E630" s="3" t="str">
        <f t="shared" si="1"/>
        <v>ESTATAL</v>
      </c>
      <c r="F630" s="3" t="s">
        <v>29</v>
      </c>
      <c r="G630" s="3" t="s">
        <v>1786</v>
      </c>
      <c r="H630" s="3" t="s">
        <v>1787</v>
      </c>
      <c r="I630" s="3">
        <v>3644.0</v>
      </c>
      <c r="J630" s="3">
        <v>406811.0</v>
      </c>
      <c r="K630" s="5">
        <v>18485.0</v>
      </c>
      <c r="L630" s="3">
        <v>4280.0</v>
      </c>
      <c r="M630" s="6">
        <v>85600.0</v>
      </c>
      <c r="N630" s="6">
        <v>85600.0</v>
      </c>
      <c r="O630" s="6">
        <f t="shared" si="2"/>
        <v>1712000</v>
      </c>
      <c r="P630" s="6">
        <f t="shared" si="3"/>
        <v>1712000</v>
      </c>
      <c r="Q630" s="3">
        <v>8.0</v>
      </c>
    </row>
    <row r="631">
      <c r="A631" s="1" t="s">
        <v>27</v>
      </c>
      <c r="B631" s="1">
        <v>8.204143E8</v>
      </c>
      <c r="C631" s="1" t="s">
        <v>1788</v>
      </c>
      <c r="D631" s="1" t="s">
        <v>19</v>
      </c>
      <c r="E631" s="1" t="str">
        <f t="shared" si="1"/>
        <v>ESTATAL</v>
      </c>
      <c r="F631" s="1" t="s">
        <v>29</v>
      </c>
      <c r="G631" s="1" t="s">
        <v>1789</v>
      </c>
      <c r="H631" s="1" t="s">
        <v>1790</v>
      </c>
      <c r="I631" s="1">
        <v>3483.0</v>
      </c>
      <c r="J631" s="1">
        <v>477048.0</v>
      </c>
      <c r="K631" s="8">
        <v>20936.0</v>
      </c>
      <c r="L631" s="1">
        <v>3859.0</v>
      </c>
      <c r="M631" s="2">
        <v>77180.0</v>
      </c>
      <c r="N631" s="2">
        <v>77180.0</v>
      </c>
      <c r="O631" s="2">
        <f t="shared" si="2"/>
        <v>1543600</v>
      </c>
      <c r="P631" s="2">
        <f t="shared" si="3"/>
        <v>1543600</v>
      </c>
      <c r="Q631" s="1">
        <v>8.0</v>
      </c>
    </row>
    <row r="632">
      <c r="A632" s="3" t="s">
        <v>99</v>
      </c>
      <c r="B632" s="3">
        <v>2.0019E7</v>
      </c>
      <c r="C632" s="3" t="s">
        <v>1791</v>
      </c>
      <c r="D632" s="3" t="s">
        <v>38</v>
      </c>
      <c r="E632" s="3" t="str">
        <f t="shared" si="1"/>
        <v>PRIVADO</v>
      </c>
      <c r="F632" s="3" t="s">
        <v>29</v>
      </c>
      <c r="G632" s="3" t="s">
        <v>1792</v>
      </c>
      <c r="H632" s="3" t="s">
        <v>1793</v>
      </c>
      <c r="I632" s="3">
        <v>11.0</v>
      </c>
      <c r="J632" s="3" t="s">
        <v>1794</v>
      </c>
      <c r="K632" s="5">
        <v>32771.0</v>
      </c>
      <c r="L632" s="3">
        <v>1736.0</v>
      </c>
      <c r="M632" s="6">
        <v>34720.0</v>
      </c>
      <c r="N632" s="6">
        <v>34720.0</v>
      </c>
      <c r="O632" s="6">
        <f t="shared" si="2"/>
        <v>694400</v>
      </c>
      <c r="P632" s="6">
        <f t="shared" si="3"/>
        <v>694400</v>
      </c>
      <c r="Q632" s="3">
        <v>5.0</v>
      </c>
    </row>
    <row r="633">
      <c r="A633" s="1" t="s">
        <v>68</v>
      </c>
      <c r="B633" s="1">
        <v>3.40098204E8</v>
      </c>
      <c r="C633" s="1" t="s">
        <v>1795</v>
      </c>
      <c r="D633" s="1" t="s">
        <v>19</v>
      </c>
      <c r="E633" s="1" t="str">
        <f t="shared" si="1"/>
        <v>ESTATAL</v>
      </c>
      <c r="F633" s="1" t="s">
        <v>20</v>
      </c>
      <c r="G633" s="1" t="s">
        <v>1796</v>
      </c>
      <c r="H633" s="1" t="s">
        <v>1797</v>
      </c>
      <c r="I633" s="9"/>
      <c r="J633" s="9"/>
      <c r="K633" s="8">
        <v>25278.0</v>
      </c>
      <c r="L633" s="1">
        <v>3162.0</v>
      </c>
      <c r="M633" s="2">
        <v>63240.0</v>
      </c>
      <c r="N633" s="2">
        <v>69564.0</v>
      </c>
      <c r="O633" s="2">
        <f t="shared" si="2"/>
        <v>1391280</v>
      </c>
      <c r="P633" s="2">
        <f t="shared" si="3"/>
        <v>1391280</v>
      </c>
      <c r="Q633" s="1">
        <v>7.0</v>
      </c>
    </row>
    <row r="634">
      <c r="A634" s="3" t="s">
        <v>116</v>
      </c>
      <c r="B634" s="3">
        <v>5.401743E8</v>
      </c>
      <c r="C634" s="3" t="s">
        <v>1798</v>
      </c>
      <c r="D634" s="3" t="s">
        <v>19</v>
      </c>
      <c r="E634" s="3" t="str">
        <f t="shared" si="1"/>
        <v>ESTATAL</v>
      </c>
      <c r="F634" s="3" t="s">
        <v>29</v>
      </c>
      <c r="G634" s="3" t="s">
        <v>1799</v>
      </c>
      <c r="H634" s="3">
        <v>3304.0</v>
      </c>
      <c r="I634" s="3">
        <v>376.0</v>
      </c>
      <c r="J634" s="3">
        <v>1.54883512E8</v>
      </c>
      <c r="K634" s="5">
        <v>21689.0</v>
      </c>
      <c r="L634" s="3">
        <v>2536.0</v>
      </c>
      <c r="M634" s="6">
        <v>50720.0</v>
      </c>
      <c r="N634" s="6">
        <v>50720.0</v>
      </c>
      <c r="O634" s="6">
        <f t="shared" si="2"/>
        <v>1014400</v>
      </c>
      <c r="P634" s="6">
        <f t="shared" si="3"/>
        <v>1014400</v>
      </c>
      <c r="Q634" s="3">
        <v>4.0</v>
      </c>
    </row>
    <row r="635">
      <c r="A635" s="1" t="s">
        <v>116</v>
      </c>
      <c r="B635" s="1">
        <v>5.40197907E8</v>
      </c>
      <c r="C635" s="1" t="s">
        <v>1800</v>
      </c>
      <c r="D635" s="1" t="s">
        <v>19</v>
      </c>
      <c r="E635" s="1" t="str">
        <f t="shared" si="1"/>
        <v>ESTATAL</v>
      </c>
      <c r="F635" s="1" t="s">
        <v>20</v>
      </c>
      <c r="G635" s="1" t="s">
        <v>1801</v>
      </c>
      <c r="H635" s="1">
        <v>3379.0</v>
      </c>
      <c r="I635" s="1">
        <v>3755.0</v>
      </c>
      <c r="J635" s="1">
        <v>412574.0</v>
      </c>
      <c r="K635" s="8">
        <v>29810.0</v>
      </c>
      <c r="L635" s="1">
        <v>4854.0</v>
      </c>
      <c r="M635" s="2">
        <v>97080.0</v>
      </c>
      <c r="N635" s="2">
        <v>106788.0</v>
      </c>
      <c r="O635" s="2">
        <f t="shared" si="2"/>
        <v>2135760</v>
      </c>
      <c r="P635" s="2">
        <f t="shared" si="3"/>
        <v>2135760</v>
      </c>
      <c r="Q635" s="1">
        <v>3.0</v>
      </c>
    </row>
    <row r="636">
      <c r="A636" s="3" t="s">
        <v>27</v>
      </c>
      <c r="B636" s="3">
        <v>8.201474E8</v>
      </c>
      <c r="C636" s="3" t="s">
        <v>1802</v>
      </c>
      <c r="D636" s="3" t="s">
        <v>19</v>
      </c>
      <c r="E636" s="3" t="str">
        <f t="shared" si="1"/>
        <v>ESTATAL</v>
      </c>
      <c r="F636" s="3" t="s">
        <v>20</v>
      </c>
      <c r="G636" s="3" t="s">
        <v>1803</v>
      </c>
      <c r="H636" s="3" t="s">
        <v>1804</v>
      </c>
      <c r="I636" s="3">
        <v>3460.0</v>
      </c>
      <c r="J636" s="3">
        <v>491016.0</v>
      </c>
      <c r="K636" s="5">
        <v>20792.0</v>
      </c>
      <c r="L636" s="3">
        <v>1625.0</v>
      </c>
      <c r="M636" s="6">
        <v>32500.0</v>
      </c>
      <c r="N636" s="6">
        <v>35750.0</v>
      </c>
      <c r="O636" s="6">
        <f t="shared" si="2"/>
        <v>715000</v>
      </c>
      <c r="P636" s="6">
        <f t="shared" si="3"/>
        <v>715000</v>
      </c>
      <c r="Q636" s="3">
        <v>8.0</v>
      </c>
    </row>
    <row r="637">
      <c r="A637" s="1" t="s">
        <v>36</v>
      </c>
      <c r="B637" s="1">
        <v>6.04569E7</v>
      </c>
      <c r="C637" s="1" t="s">
        <v>1121</v>
      </c>
      <c r="D637" s="1" t="s">
        <v>38</v>
      </c>
      <c r="E637" s="1" t="str">
        <f t="shared" si="1"/>
        <v>PRIVADO</v>
      </c>
      <c r="F637" s="1" t="s">
        <v>29</v>
      </c>
      <c r="G637" s="1" t="s">
        <v>1805</v>
      </c>
      <c r="H637" s="1">
        <v>1768.0</v>
      </c>
      <c r="I637" s="1">
        <v>11.0</v>
      </c>
      <c r="J637" s="1" t="s">
        <v>1806</v>
      </c>
      <c r="K637" s="8">
        <v>24686.0</v>
      </c>
      <c r="L637" s="1">
        <v>4479.0</v>
      </c>
      <c r="M637" s="2">
        <v>89580.0</v>
      </c>
      <c r="N637" s="2">
        <v>89580.0</v>
      </c>
      <c r="O637" s="2">
        <f t="shared" si="2"/>
        <v>1791600</v>
      </c>
      <c r="P637" s="2">
        <f t="shared" si="3"/>
        <v>1791600</v>
      </c>
      <c r="Q637" s="1">
        <v>10.0</v>
      </c>
    </row>
    <row r="638">
      <c r="A638" s="3" t="s">
        <v>45</v>
      </c>
      <c r="B638" s="3">
        <v>6.601514E8</v>
      </c>
      <c r="C638" s="3" t="s">
        <v>1807</v>
      </c>
      <c r="D638" s="3" t="s">
        <v>19</v>
      </c>
      <c r="E638" s="3" t="str">
        <f t="shared" si="1"/>
        <v>ESTATAL</v>
      </c>
      <c r="F638" s="3" t="s">
        <v>20</v>
      </c>
      <c r="G638" s="3" t="s">
        <v>1808</v>
      </c>
      <c r="H638" s="3" t="s">
        <v>300</v>
      </c>
      <c r="I638" s="4"/>
      <c r="J638" s="4"/>
      <c r="K638" s="5">
        <v>31981.0</v>
      </c>
      <c r="L638" s="3">
        <v>2419.0</v>
      </c>
      <c r="M638" s="6">
        <v>48380.0</v>
      </c>
      <c r="N638" s="6">
        <v>53218.0</v>
      </c>
      <c r="O638" s="6">
        <f t="shared" si="2"/>
        <v>1064360</v>
      </c>
      <c r="P638" s="6">
        <f t="shared" si="3"/>
        <v>1064360</v>
      </c>
      <c r="Q638" s="3">
        <v>10.0</v>
      </c>
    </row>
    <row r="639">
      <c r="A639" s="1" t="s">
        <v>41</v>
      </c>
      <c r="B639" s="1">
        <v>3.000644E8</v>
      </c>
      <c r="C639" s="1" t="s">
        <v>1809</v>
      </c>
      <c r="D639" s="1" t="s">
        <v>19</v>
      </c>
      <c r="E639" s="1" t="str">
        <f t="shared" si="1"/>
        <v>ESTATAL</v>
      </c>
      <c r="F639" s="1" t="s">
        <v>20</v>
      </c>
      <c r="G639" s="1" t="s">
        <v>1810</v>
      </c>
      <c r="H639" s="1" t="s">
        <v>1703</v>
      </c>
      <c r="I639" s="9"/>
      <c r="J639" s="9"/>
      <c r="K639" s="8">
        <v>22499.0</v>
      </c>
      <c r="L639" s="1">
        <v>4673.0</v>
      </c>
      <c r="M639" s="2">
        <v>93460.0</v>
      </c>
      <c r="N639" s="2">
        <v>102806.0</v>
      </c>
      <c r="O639" s="2">
        <f t="shared" si="2"/>
        <v>2056120</v>
      </c>
      <c r="P639" s="2">
        <f t="shared" si="3"/>
        <v>2056120</v>
      </c>
      <c r="Q639" s="1">
        <v>5.0</v>
      </c>
    </row>
    <row r="640">
      <c r="A640" s="3" t="s">
        <v>116</v>
      </c>
      <c r="B640" s="3">
        <v>5.400394E8</v>
      </c>
      <c r="C640" s="3" t="s">
        <v>1811</v>
      </c>
      <c r="D640" s="3" t="s">
        <v>19</v>
      </c>
      <c r="E640" s="3" t="str">
        <f t="shared" si="1"/>
        <v>ESTATAL</v>
      </c>
      <c r="F640" s="3" t="s">
        <v>29</v>
      </c>
      <c r="G640" s="3" t="s">
        <v>1812</v>
      </c>
      <c r="H640" s="3" t="s">
        <v>1813</v>
      </c>
      <c r="I640" s="3">
        <v>3751.0</v>
      </c>
      <c r="J640" s="3">
        <v>1.560439E7</v>
      </c>
      <c r="K640" s="5">
        <v>31218.0</v>
      </c>
      <c r="L640" s="3">
        <v>4575.0</v>
      </c>
      <c r="M640" s="6">
        <v>91500.0</v>
      </c>
      <c r="N640" s="6">
        <v>91500.0</v>
      </c>
      <c r="O640" s="6">
        <f t="shared" si="2"/>
        <v>1830000</v>
      </c>
      <c r="P640" s="6">
        <f t="shared" si="3"/>
        <v>1830000</v>
      </c>
      <c r="Q640" s="3">
        <v>3.0</v>
      </c>
    </row>
    <row r="641">
      <c r="A641" s="1" t="s">
        <v>27</v>
      </c>
      <c r="B641" s="1">
        <v>8.202574E8</v>
      </c>
      <c r="C641" s="1" t="s">
        <v>1814</v>
      </c>
      <c r="D641" s="1" t="s">
        <v>19</v>
      </c>
      <c r="E641" s="1" t="str">
        <f t="shared" si="1"/>
        <v>ESTATAL</v>
      </c>
      <c r="F641" s="1" t="s">
        <v>20</v>
      </c>
      <c r="G641" s="1" t="s">
        <v>1815</v>
      </c>
      <c r="H641" s="1" t="s">
        <v>228</v>
      </c>
      <c r="I641" s="1">
        <v>3491.0</v>
      </c>
      <c r="J641" s="1">
        <v>474542.0</v>
      </c>
      <c r="K641" s="8">
        <v>26172.0</v>
      </c>
      <c r="L641" s="1">
        <v>3205.0</v>
      </c>
      <c r="M641" s="2">
        <v>64100.0</v>
      </c>
      <c r="N641" s="2">
        <v>70510.0</v>
      </c>
      <c r="O641" s="2">
        <f t="shared" si="2"/>
        <v>1410200</v>
      </c>
      <c r="P641" s="2">
        <f t="shared" si="3"/>
        <v>1410200</v>
      </c>
      <c r="Q641" s="1">
        <v>9.0</v>
      </c>
    </row>
    <row r="642">
      <c r="A642" s="3" t="s">
        <v>17</v>
      </c>
      <c r="B642" s="3">
        <v>8.601041E8</v>
      </c>
      <c r="C642" s="3" t="s">
        <v>1816</v>
      </c>
      <c r="D642" s="3" t="s">
        <v>19</v>
      </c>
      <c r="E642" s="3" t="str">
        <f t="shared" si="1"/>
        <v>ESTATAL</v>
      </c>
      <c r="F642" s="3" t="s">
        <v>20</v>
      </c>
      <c r="G642" s="3" t="s">
        <v>1817</v>
      </c>
      <c r="H642" s="3" t="s">
        <v>1818</v>
      </c>
      <c r="I642" s="4"/>
      <c r="J642" s="4"/>
      <c r="K642" s="5">
        <v>21653.0</v>
      </c>
      <c r="L642" s="3">
        <v>4814.0</v>
      </c>
      <c r="M642" s="6">
        <v>96280.0</v>
      </c>
      <c r="N642" s="6">
        <v>105908.0</v>
      </c>
      <c r="O642" s="6">
        <f t="shared" si="2"/>
        <v>2118160</v>
      </c>
      <c r="P642" s="6">
        <f t="shared" si="3"/>
        <v>2118160</v>
      </c>
      <c r="Q642" s="3">
        <v>4.0</v>
      </c>
    </row>
    <row r="643">
      <c r="A643" s="1" t="s">
        <v>68</v>
      </c>
      <c r="B643" s="1">
        <v>3.401157E8</v>
      </c>
      <c r="C643" s="1" t="s">
        <v>1819</v>
      </c>
      <c r="D643" s="1" t="s">
        <v>38</v>
      </c>
      <c r="E643" s="1" t="str">
        <f t="shared" si="1"/>
        <v>PRIVADO</v>
      </c>
      <c r="F643" s="1" t="s">
        <v>29</v>
      </c>
      <c r="G643" s="1" t="s">
        <v>1820</v>
      </c>
      <c r="H643" s="1">
        <v>3600.0</v>
      </c>
      <c r="I643" s="1">
        <v>370.0</v>
      </c>
      <c r="J643" s="1">
        <v>4523212.0</v>
      </c>
      <c r="K643" s="8">
        <v>34802.0</v>
      </c>
      <c r="L643" s="1">
        <v>4223.0</v>
      </c>
      <c r="M643" s="2">
        <v>84460.0</v>
      </c>
      <c r="N643" s="2">
        <v>84460.0</v>
      </c>
      <c r="O643" s="2">
        <f t="shared" si="2"/>
        <v>1689200</v>
      </c>
      <c r="P643" s="2">
        <f t="shared" si="3"/>
        <v>1689200</v>
      </c>
      <c r="Q643" s="1">
        <v>8.0</v>
      </c>
    </row>
    <row r="644">
      <c r="A644" s="3" t="s">
        <v>116</v>
      </c>
      <c r="B644" s="3">
        <v>5.400365E8</v>
      </c>
      <c r="C644" s="3" t="s">
        <v>1821</v>
      </c>
      <c r="D644" s="3" t="s">
        <v>19</v>
      </c>
      <c r="E644" s="3" t="str">
        <f t="shared" si="1"/>
        <v>ESTATAL</v>
      </c>
      <c r="F644" s="3" t="s">
        <v>29</v>
      </c>
      <c r="G644" s="3" t="s">
        <v>1822</v>
      </c>
      <c r="H644" s="3" t="s">
        <v>1162</v>
      </c>
      <c r="I644" s="3">
        <v>3755.0</v>
      </c>
      <c r="J644" s="3">
        <v>1.55036E7</v>
      </c>
      <c r="K644" s="5">
        <v>30689.0</v>
      </c>
      <c r="L644" s="3">
        <v>1896.0</v>
      </c>
      <c r="M644" s="6">
        <v>37920.0</v>
      </c>
      <c r="N644" s="6">
        <v>37920.0</v>
      </c>
      <c r="O644" s="6">
        <f t="shared" si="2"/>
        <v>758400</v>
      </c>
      <c r="P644" s="6">
        <f t="shared" si="3"/>
        <v>758400</v>
      </c>
      <c r="Q644" s="3">
        <v>6.0</v>
      </c>
    </row>
    <row r="645">
      <c r="A645" s="1" t="s">
        <v>36</v>
      </c>
      <c r="B645" s="1">
        <v>6.0021701E7</v>
      </c>
      <c r="C645" s="1" t="s">
        <v>1823</v>
      </c>
      <c r="D645" s="1" t="s">
        <v>19</v>
      </c>
      <c r="E645" s="1" t="str">
        <f t="shared" si="1"/>
        <v>ESTATAL</v>
      </c>
      <c r="F645" s="1" t="s">
        <v>20</v>
      </c>
      <c r="G645" s="1" t="s">
        <v>1824</v>
      </c>
      <c r="H645" s="1">
        <v>6053.0</v>
      </c>
      <c r="I645" s="1">
        <v>2356.0</v>
      </c>
      <c r="J645" s="1" t="s">
        <v>1825</v>
      </c>
      <c r="K645" s="8">
        <v>23322.0</v>
      </c>
      <c r="L645" s="1">
        <v>4562.0</v>
      </c>
      <c r="M645" s="2">
        <v>91240.0</v>
      </c>
      <c r="N645" s="2">
        <v>100364.0</v>
      </c>
      <c r="O645" s="2">
        <f t="shared" si="2"/>
        <v>2007280</v>
      </c>
      <c r="P645" s="2">
        <f t="shared" si="3"/>
        <v>2007280</v>
      </c>
      <c r="Q645" s="1">
        <v>3.0</v>
      </c>
    </row>
    <row r="646">
      <c r="A646" s="3" t="s">
        <v>49</v>
      </c>
      <c r="B646" s="3">
        <v>5.001095E8</v>
      </c>
      <c r="C646" s="3" t="s">
        <v>1826</v>
      </c>
      <c r="D646" s="3" t="s">
        <v>19</v>
      </c>
      <c r="E646" s="3" t="str">
        <f t="shared" si="1"/>
        <v>ESTATAL</v>
      </c>
      <c r="F646" s="3" t="s">
        <v>29</v>
      </c>
      <c r="G646" s="3" t="s">
        <v>1827</v>
      </c>
      <c r="H646" s="3" t="s">
        <v>963</v>
      </c>
      <c r="I646" s="3">
        <v>260.0</v>
      </c>
      <c r="J646" s="3">
        <v>4421517.0</v>
      </c>
      <c r="K646" s="5">
        <v>27117.0</v>
      </c>
      <c r="L646" s="3">
        <v>3726.0</v>
      </c>
      <c r="M646" s="6">
        <v>74520.0</v>
      </c>
      <c r="N646" s="6">
        <v>74520.0</v>
      </c>
      <c r="O646" s="6">
        <f t="shared" si="2"/>
        <v>1490400</v>
      </c>
      <c r="P646" s="6">
        <f t="shared" si="3"/>
        <v>1490400</v>
      </c>
      <c r="Q646" s="3">
        <v>10.0</v>
      </c>
    </row>
    <row r="647">
      <c r="A647" s="1" t="s">
        <v>112</v>
      </c>
      <c r="B647" s="1">
        <v>1.40035201E8</v>
      </c>
      <c r="C647" s="1" t="s">
        <v>1828</v>
      </c>
      <c r="D647" s="1" t="s">
        <v>19</v>
      </c>
      <c r="E647" s="1" t="str">
        <f t="shared" si="1"/>
        <v>ESTATAL</v>
      </c>
      <c r="F647" s="1" t="s">
        <v>20</v>
      </c>
      <c r="G647" s="1" t="s">
        <v>1829</v>
      </c>
      <c r="H647" s="1" t="s">
        <v>1830</v>
      </c>
      <c r="I647" s="1">
        <v>3549.0</v>
      </c>
      <c r="J647" s="1">
        <v>480406.0</v>
      </c>
      <c r="K647" s="8">
        <v>30866.0</v>
      </c>
      <c r="L647" s="1">
        <v>3983.0</v>
      </c>
      <c r="M647" s="2">
        <v>79660.0</v>
      </c>
      <c r="N647" s="2">
        <v>87626.0</v>
      </c>
      <c r="O647" s="2">
        <f t="shared" si="2"/>
        <v>1752520</v>
      </c>
      <c r="P647" s="2">
        <f t="shared" si="3"/>
        <v>1752520</v>
      </c>
      <c r="Q647" s="1">
        <v>10.0</v>
      </c>
    </row>
    <row r="648">
      <c r="A648" s="3" t="s">
        <v>32</v>
      </c>
      <c r="B648" s="3">
        <v>9.00177504E8</v>
      </c>
      <c r="C648" s="3" t="s">
        <v>1831</v>
      </c>
      <c r="D648" s="3" t="s">
        <v>19</v>
      </c>
      <c r="E648" s="3" t="str">
        <f t="shared" si="1"/>
        <v>ESTATAL</v>
      </c>
      <c r="F648" s="3" t="s">
        <v>20</v>
      </c>
      <c r="G648" s="3" t="s">
        <v>1832</v>
      </c>
      <c r="H648" s="3" t="s">
        <v>1833</v>
      </c>
      <c r="I648" s="3">
        <v>381.0</v>
      </c>
      <c r="J648" s="3">
        <v>4574756.0</v>
      </c>
      <c r="K648" s="5">
        <v>34482.0</v>
      </c>
      <c r="L648" s="3">
        <v>4954.0</v>
      </c>
      <c r="M648" s="6">
        <v>99080.0</v>
      </c>
      <c r="N648" s="6">
        <v>108988.0</v>
      </c>
      <c r="O648" s="6">
        <f t="shared" si="2"/>
        <v>2179760</v>
      </c>
      <c r="P648" s="6">
        <f t="shared" si="3"/>
        <v>2179760</v>
      </c>
      <c r="Q648" s="3">
        <v>10.0</v>
      </c>
    </row>
    <row r="649">
      <c r="A649" s="1" t="s">
        <v>155</v>
      </c>
      <c r="B649" s="1">
        <v>3.800505E8</v>
      </c>
      <c r="C649" s="1" t="s">
        <v>1834</v>
      </c>
      <c r="D649" s="1" t="s">
        <v>19</v>
      </c>
      <c r="E649" s="1" t="str">
        <f t="shared" si="1"/>
        <v>ESTATAL</v>
      </c>
      <c r="F649" s="1" t="s">
        <v>29</v>
      </c>
      <c r="G649" s="1" t="s">
        <v>1835</v>
      </c>
      <c r="H649" s="1" t="s">
        <v>1836</v>
      </c>
      <c r="I649" s="9"/>
      <c r="J649" s="9"/>
      <c r="K649" s="8">
        <v>30070.0</v>
      </c>
      <c r="L649" s="1">
        <v>2303.0</v>
      </c>
      <c r="M649" s="2">
        <v>46060.0</v>
      </c>
      <c r="N649" s="2">
        <v>46060.0</v>
      </c>
      <c r="O649" s="2">
        <f t="shared" si="2"/>
        <v>921200</v>
      </c>
      <c r="P649" s="2">
        <f t="shared" si="3"/>
        <v>921200</v>
      </c>
      <c r="Q649" s="1">
        <v>8.0</v>
      </c>
    </row>
    <row r="650">
      <c r="A650" s="3" t="s">
        <v>32</v>
      </c>
      <c r="B650" s="3">
        <v>9.002152E8</v>
      </c>
      <c r="C650" s="3" t="s">
        <v>1837</v>
      </c>
      <c r="D650" s="3" t="s">
        <v>19</v>
      </c>
      <c r="E650" s="3" t="str">
        <f t="shared" si="1"/>
        <v>ESTATAL</v>
      </c>
      <c r="F650" s="3" t="s">
        <v>29</v>
      </c>
      <c r="G650" s="3" t="s">
        <v>1838</v>
      </c>
      <c r="H650" s="3">
        <v>4000.0</v>
      </c>
      <c r="I650" s="3">
        <v>381.0</v>
      </c>
      <c r="J650" s="3">
        <v>0.0</v>
      </c>
      <c r="K650" s="5">
        <v>27004.0</v>
      </c>
      <c r="L650" s="3">
        <v>2772.0</v>
      </c>
      <c r="M650" s="6">
        <v>55440.0</v>
      </c>
      <c r="N650" s="6">
        <v>55440.0</v>
      </c>
      <c r="O650" s="6">
        <f t="shared" si="2"/>
        <v>1108800</v>
      </c>
      <c r="P650" s="6">
        <f t="shared" si="3"/>
        <v>1108800</v>
      </c>
      <c r="Q650" s="3">
        <v>10.0</v>
      </c>
    </row>
    <row r="651">
      <c r="A651" s="1" t="s">
        <v>27</v>
      </c>
      <c r="B651" s="1">
        <v>8.20458901E8</v>
      </c>
      <c r="C651" s="1" t="s">
        <v>1839</v>
      </c>
      <c r="D651" s="1" t="s">
        <v>19</v>
      </c>
      <c r="E651" s="1" t="str">
        <f t="shared" si="1"/>
        <v>ESTATAL</v>
      </c>
      <c r="F651" s="1" t="s">
        <v>29</v>
      </c>
      <c r="G651" s="1" t="s">
        <v>1840</v>
      </c>
      <c r="H651" s="1" t="s">
        <v>253</v>
      </c>
      <c r="I651" s="1">
        <v>3492.0</v>
      </c>
      <c r="J651" s="1">
        <v>1.5318369E7</v>
      </c>
      <c r="K651" s="8">
        <v>33697.0</v>
      </c>
      <c r="L651" s="1">
        <v>4845.0</v>
      </c>
      <c r="M651" s="2">
        <v>96900.0</v>
      </c>
      <c r="N651" s="2">
        <v>96900.0</v>
      </c>
      <c r="O651" s="2">
        <f t="shared" si="2"/>
        <v>1938000</v>
      </c>
      <c r="P651" s="2">
        <f t="shared" si="3"/>
        <v>1938000</v>
      </c>
      <c r="Q651" s="1">
        <v>9.0</v>
      </c>
    </row>
    <row r="652">
      <c r="A652" s="3" t="s">
        <v>32</v>
      </c>
      <c r="B652" s="3">
        <v>9.002208E8</v>
      </c>
      <c r="C652" s="3" t="s">
        <v>1841</v>
      </c>
      <c r="D652" s="3" t="s">
        <v>19</v>
      </c>
      <c r="E652" s="3" t="str">
        <f t="shared" si="1"/>
        <v>ESTATAL</v>
      </c>
      <c r="F652" s="3" t="s">
        <v>29</v>
      </c>
      <c r="G652" s="3" t="s">
        <v>1842</v>
      </c>
      <c r="H652" s="3">
        <v>4000.0</v>
      </c>
      <c r="I652" s="4"/>
      <c r="J652" s="4"/>
      <c r="K652" s="5">
        <v>32299.0</v>
      </c>
      <c r="L652" s="3">
        <v>2508.0</v>
      </c>
      <c r="M652" s="6">
        <v>50160.0</v>
      </c>
      <c r="N652" s="6">
        <v>50160.0</v>
      </c>
      <c r="O652" s="6">
        <f t="shared" si="2"/>
        <v>1003200</v>
      </c>
      <c r="P652" s="6">
        <f t="shared" si="3"/>
        <v>1003200</v>
      </c>
      <c r="Q652" s="3">
        <v>6.0</v>
      </c>
    </row>
    <row r="653">
      <c r="A653" s="1" t="s">
        <v>179</v>
      </c>
      <c r="B653" s="1">
        <v>1.800417E8</v>
      </c>
      <c r="C653" s="1" t="s">
        <v>1843</v>
      </c>
      <c r="D653" s="1" t="s">
        <v>19</v>
      </c>
      <c r="E653" s="1" t="str">
        <f t="shared" si="1"/>
        <v>ESTATAL</v>
      </c>
      <c r="F653" s="1" t="s">
        <v>29</v>
      </c>
      <c r="G653" s="1" t="s">
        <v>1844</v>
      </c>
      <c r="H653" s="1" t="s">
        <v>1845</v>
      </c>
      <c r="I653" s="1">
        <v>3794.0</v>
      </c>
      <c r="J653" s="1">
        <v>501034.0</v>
      </c>
      <c r="K653" s="8">
        <v>33245.0</v>
      </c>
      <c r="L653" s="1">
        <v>3216.0</v>
      </c>
      <c r="M653" s="2">
        <v>64320.0</v>
      </c>
      <c r="N653" s="2">
        <v>64320.0</v>
      </c>
      <c r="O653" s="2">
        <f t="shared" si="2"/>
        <v>1286400</v>
      </c>
      <c r="P653" s="2">
        <f t="shared" si="3"/>
        <v>1286400</v>
      </c>
      <c r="Q653" s="1">
        <v>3.0</v>
      </c>
    </row>
    <row r="654">
      <c r="A654" s="3" t="s">
        <v>120</v>
      </c>
      <c r="B654" s="3">
        <v>1.000102E8</v>
      </c>
      <c r="C654" s="3" t="s">
        <v>1846</v>
      </c>
      <c r="D654" s="3" t="s">
        <v>19</v>
      </c>
      <c r="E654" s="3" t="str">
        <f t="shared" si="1"/>
        <v>ESTATAL</v>
      </c>
      <c r="F654" s="3" t="s">
        <v>20</v>
      </c>
      <c r="G654" s="3" t="s">
        <v>1847</v>
      </c>
      <c r="H654" s="3" t="s">
        <v>1848</v>
      </c>
      <c r="I654" s="4"/>
      <c r="J654" s="4"/>
      <c r="K654" s="5">
        <v>33355.0</v>
      </c>
      <c r="L654" s="3">
        <v>4341.0</v>
      </c>
      <c r="M654" s="6">
        <v>86820.0</v>
      </c>
      <c r="N654" s="6">
        <v>95502.0</v>
      </c>
      <c r="O654" s="6">
        <f t="shared" si="2"/>
        <v>1910040</v>
      </c>
      <c r="P654" s="6">
        <f t="shared" si="3"/>
        <v>1910040</v>
      </c>
      <c r="Q654" s="3">
        <v>3.0</v>
      </c>
    </row>
    <row r="655">
      <c r="A655" s="1" t="s">
        <v>217</v>
      </c>
      <c r="B655" s="1">
        <v>4.60041301E8</v>
      </c>
      <c r="C655" s="1" t="s">
        <v>1849</v>
      </c>
      <c r="D655" s="1" t="s">
        <v>19</v>
      </c>
      <c r="E655" s="1" t="str">
        <f t="shared" si="1"/>
        <v>ESTATAL</v>
      </c>
      <c r="F655" s="1" t="s">
        <v>20</v>
      </c>
      <c r="G655" s="1" t="s">
        <v>1850</v>
      </c>
      <c r="H655" s="1" t="s">
        <v>511</v>
      </c>
      <c r="I655" s="9"/>
      <c r="J655" s="9"/>
      <c r="K655" s="8">
        <v>28858.0</v>
      </c>
      <c r="L655" s="1">
        <v>4301.0</v>
      </c>
      <c r="M655" s="2">
        <v>86020.0</v>
      </c>
      <c r="N655" s="2">
        <v>94622.0</v>
      </c>
      <c r="O655" s="2">
        <f t="shared" si="2"/>
        <v>1892440</v>
      </c>
      <c r="P655" s="2">
        <f t="shared" si="3"/>
        <v>1892440</v>
      </c>
      <c r="Q655" s="1">
        <v>3.0</v>
      </c>
    </row>
    <row r="656">
      <c r="A656" s="3" t="s">
        <v>41</v>
      </c>
      <c r="B656" s="3">
        <v>3.001034E8</v>
      </c>
      <c r="C656" s="3" t="s">
        <v>1851</v>
      </c>
      <c r="D656" s="3" t="s">
        <v>19</v>
      </c>
      <c r="E656" s="3" t="str">
        <f t="shared" si="1"/>
        <v>ESTATAL</v>
      </c>
      <c r="F656" s="3" t="s">
        <v>20</v>
      </c>
      <c r="G656" s="3" t="s">
        <v>1852</v>
      </c>
      <c r="H656" s="3" t="s">
        <v>599</v>
      </c>
      <c r="I656" s="3">
        <v>0.0</v>
      </c>
      <c r="J656" s="3">
        <v>0.0</v>
      </c>
      <c r="K656" s="10">
        <v>19684.0</v>
      </c>
      <c r="L656" s="3">
        <v>4154.0</v>
      </c>
      <c r="M656" s="6">
        <v>83080.0</v>
      </c>
      <c r="N656" s="6">
        <v>91388.0</v>
      </c>
      <c r="O656" s="6">
        <f t="shared" si="2"/>
        <v>1827760</v>
      </c>
      <c r="P656" s="6">
        <f t="shared" si="3"/>
        <v>1827760</v>
      </c>
      <c r="Q656" s="3">
        <v>9.0</v>
      </c>
    </row>
    <row r="657">
      <c r="A657" s="1" t="s">
        <v>36</v>
      </c>
      <c r="B657" s="1">
        <v>6.03669E7</v>
      </c>
      <c r="C657" s="1" t="s">
        <v>1853</v>
      </c>
      <c r="D657" s="1" t="s">
        <v>19</v>
      </c>
      <c r="E657" s="1" t="str">
        <f t="shared" si="1"/>
        <v>ESTATAL</v>
      </c>
      <c r="F657" s="1" t="s">
        <v>29</v>
      </c>
      <c r="G657" s="1" t="s">
        <v>1854</v>
      </c>
      <c r="H657" s="1">
        <v>1884.0</v>
      </c>
      <c r="I657" s="1">
        <v>11.0</v>
      </c>
      <c r="J657" s="1" t="s">
        <v>1855</v>
      </c>
      <c r="K657" s="8">
        <v>29306.0</v>
      </c>
      <c r="L657" s="1">
        <v>4520.0</v>
      </c>
      <c r="M657" s="2">
        <v>90400.0</v>
      </c>
      <c r="N657" s="2">
        <v>90400.0</v>
      </c>
      <c r="O657" s="2">
        <f t="shared" si="2"/>
        <v>1808000</v>
      </c>
      <c r="P657" s="2">
        <f t="shared" si="3"/>
        <v>1808000</v>
      </c>
      <c r="Q657" s="1">
        <v>3.0</v>
      </c>
    </row>
    <row r="658">
      <c r="A658" s="3" t="s">
        <v>32</v>
      </c>
      <c r="B658" s="3">
        <v>9.00017E8</v>
      </c>
      <c r="C658" s="3" t="s">
        <v>1856</v>
      </c>
      <c r="D658" s="3" t="s">
        <v>38</v>
      </c>
      <c r="E658" s="3" t="str">
        <f t="shared" si="1"/>
        <v>PRIVADO</v>
      </c>
      <c r="F658" s="3" t="s">
        <v>29</v>
      </c>
      <c r="G658" s="3" t="s">
        <v>1857</v>
      </c>
      <c r="H658" s="3" t="s">
        <v>1465</v>
      </c>
      <c r="I658" s="4"/>
      <c r="J658" s="3">
        <v>-4940647.0</v>
      </c>
      <c r="K658" s="5">
        <v>20543.0</v>
      </c>
      <c r="L658" s="3">
        <v>3698.0</v>
      </c>
      <c r="M658" s="6">
        <v>73960.0</v>
      </c>
      <c r="N658" s="6">
        <v>73960.0</v>
      </c>
      <c r="O658" s="6">
        <f t="shared" si="2"/>
        <v>1479200</v>
      </c>
      <c r="P658" s="6">
        <f t="shared" si="3"/>
        <v>1479200</v>
      </c>
      <c r="Q658" s="3">
        <v>9.0</v>
      </c>
    </row>
    <row r="659">
      <c r="A659" s="1" t="s">
        <v>36</v>
      </c>
      <c r="B659" s="1">
        <v>6.03061E7</v>
      </c>
      <c r="C659" s="1" t="s">
        <v>1858</v>
      </c>
      <c r="D659" s="1" t="s">
        <v>19</v>
      </c>
      <c r="E659" s="1" t="str">
        <f t="shared" si="1"/>
        <v>ESTATAL</v>
      </c>
      <c r="F659" s="1" t="s">
        <v>29</v>
      </c>
      <c r="G659" s="1" t="s">
        <v>1859</v>
      </c>
      <c r="H659" s="1">
        <v>1896.0</v>
      </c>
      <c r="I659" s="1">
        <v>221.0</v>
      </c>
      <c r="J659" s="1" t="s">
        <v>1860</v>
      </c>
      <c r="K659" s="8">
        <v>22349.0</v>
      </c>
      <c r="L659" s="1">
        <v>2851.0</v>
      </c>
      <c r="M659" s="2">
        <v>57020.0</v>
      </c>
      <c r="N659" s="2">
        <v>57020.0</v>
      </c>
      <c r="O659" s="2">
        <f t="shared" si="2"/>
        <v>1140400</v>
      </c>
      <c r="P659" s="2">
        <f t="shared" si="3"/>
        <v>1140400</v>
      </c>
      <c r="Q659" s="1">
        <v>8.0</v>
      </c>
    </row>
    <row r="660">
      <c r="A660" s="3" t="s">
        <v>83</v>
      </c>
      <c r="B660" s="3">
        <v>2.20042902E8</v>
      </c>
      <c r="C660" s="3" t="s">
        <v>1861</v>
      </c>
      <c r="D660" s="3" t="s">
        <v>19</v>
      </c>
      <c r="E660" s="3" t="str">
        <f t="shared" si="1"/>
        <v>ESTATAL</v>
      </c>
      <c r="F660" s="3" t="s">
        <v>20</v>
      </c>
      <c r="G660" s="3" t="s">
        <v>1862</v>
      </c>
      <c r="H660" s="3" t="s">
        <v>1863</v>
      </c>
      <c r="I660" s="3">
        <v>373.0</v>
      </c>
      <c r="J660" s="3">
        <v>2587474.0</v>
      </c>
      <c r="K660" s="5">
        <v>23774.0</v>
      </c>
      <c r="L660" s="3">
        <v>3909.0</v>
      </c>
      <c r="M660" s="6">
        <v>78180.0</v>
      </c>
      <c r="N660" s="6">
        <v>85998.0</v>
      </c>
      <c r="O660" s="6">
        <f t="shared" si="2"/>
        <v>1719960</v>
      </c>
      <c r="P660" s="6">
        <f t="shared" si="3"/>
        <v>1719960</v>
      </c>
      <c r="Q660" s="3">
        <v>8.0</v>
      </c>
    </row>
    <row r="661">
      <c r="A661" s="1" t="s">
        <v>63</v>
      </c>
      <c r="B661" s="1">
        <v>7.400521E8</v>
      </c>
      <c r="C661" s="1" t="s">
        <v>1864</v>
      </c>
      <c r="D661" s="1" t="s">
        <v>19</v>
      </c>
      <c r="E661" s="1" t="str">
        <f t="shared" si="1"/>
        <v>ESTATAL</v>
      </c>
      <c r="F661" s="1" t="s">
        <v>29</v>
      </c>
      <c r="G661" s="1" t="s">
        <v>1865</v>
      </c>
      <c r="H661" s="1" t="s">
        <v>1050</v>
      </c>
      <c r="I661" s="1">
        <v>266.0</v>
      </c>
      <c r="J661" s="1">
        <v>4452000.0</v>
      </c>
      <c r="K661" s="8">
        <v>33842.0</v>
      </c>
      <c r="L661" s="1">
        <v>2581.0</v>
      </c>
      <c r="M661" s="2">
        <v>51620.0</v>
      </c>
      <c r="N661" s="2">
        <v>51620.0</v>
      </c>
      <c r="O661" s="2">
        <f t="shared" si="2"/>
        <v>1032400</v>
      </c>
      <c r="P661" s="2">
        <f t="shared" si="3"/>
        <v>1032400</v>
      </c>
      <c r="Q661" s="1">
        <v>7.0</v>
      </c>
    </row>
    <row r="662">
      <c r="A662" s="3" t="s">
        <v>63</v>
      </c>
      <c r="B662" s="3">
        <v>7.400597E8</v>
      </c>
      <c r="C662" s="3" t="s">
        <v>1866</v>
      </c>
      <c r="D662" s="3" t="s">
        <v>19</v>
      </c>
      <c r="E662" s="3" t="str">
        <f t="shared" si="1"/>
        <v>ESTATAL</v>
      </c>
      <c r="F662" s="3" t="s">
        <v>29</v>
      </c>
      <c r="G662" s="3" t="s">
        <v>1867</v>
      </c>
      <c r="H662" s="3" t="s">
        <v>66</v>
      </c>
      <c r="I662" s="3">
        <v>266.0</v>
      </c>
      <c r="J662" s="3">
        <v>4423614.0</v>
      </c>
      <c r="K662" s="5">
        <v>31234.0</v>
      </c>
      <c r="L662" s="3">
        <v>2617.0</v>
      </c>
      <c r="M662" s="6">
        <v>52340.0</v>
      </c>
      <c r="N662" s="6">
        <v>52340.0</v>
      </c>
      <c r="O662" s="6">
        <f t="shared" si="2"/>
        <v>1046800</v>
      </c>
      <c r="P662" s="6">
        <f t="shared" si="3"/>
        <v>1046800</v>
      </c>
      <c r="Q662" s="3">
        <v>7.0</v>
      </c>
    </row>
    <row r="663">
      <c r="A663" s="1" t="s">
        <v>116</v>
      </c>
      <c r="B663" s="1">
        <v>5.401884E8</v>
      </c>
      <c r="C663" s="1" t="s">
        <v>1868</v>
      </c>
      <c r="D663" s="1" t="s">
        <v>19</v>
      </c>
      <c r="E663" s="1" t="str">
        <f t="shared" si="1"/>
        <v>ESTATAL</v>
      </c>
      <c r="F663" s="1" t="s">
        <v>29</v>
      </c>
      <c r="G663" s="1" t="s">
        <v>1869</v>
      </c>
      <c r="H663" s="1">
        <v>3364.0</v>
      </c>
      <c r="I663" s="1">
        <v>3755.0</v>
      </c>
      <c r="J663" s="1">
        <v>1.541273E7</v>
      </c>
      <c r="K663" s="8">
        <v>25416.0</v>
      </c>
      <c r="L663" s="1">
        <v>3522.0</v>
      </c>
      <c r="M663" s="2">
        <v>70440.0</v>
      </c>
      <c r="N663" s="2">
        <v>70440.0</v>
      </c>
      <c r="O663" s="2">
        <f t="shared" si="2"/>
        <v>1408800</v>
      </c>
      <c r="P663" s="2">
        <f t="shared" si="3"/>
        <v>1408800</v>
      </c>
      <c r="Q663" s="1">
        <v>9.0</v>
      </c>
    </row>
    <row r="664">
      <c r="A664" s="3" t="s">
        <v>45</v>
      </c>
      <c r="B664" s="3">
        <v>6.601535E8</v>
      </c>
      <c r="C664" s="3" t="s">
        <v>1870</v>
      </c>
      <c r="D664" s="3" t="s">
        <v>19</v>
      </c>
      <c r="E664" s="3" t="str">
        <f t="shared" si="1"/>
        <v>ESTATAL</v>
      </c>
      <c r="F664" s="3" t="s">
        <v>20</v>
      </c>
      <c r="G664" s="3" t="s">
        <v>1871</v>
      </c>
      <c r="H664" s="3" t="s">
        <v>1031</v>
      </c>
      <c r="I664" s="3">
        <v>3876.0</v>
      </c>
      <c r="J664" s="3" t="s">
        <v>1872</v>
      </c>
      <c r="K664" s="5">
        <v>29227.0</v>
      </c>
      <c r="L664" s="3">
        <v>1928.0</v>
      </c>
      <c r="M664" s="6">
        <v>38560.0</v>
      </c>
      <c r="N664" s="6">
        <v>42416.0</v>
      </c>
      <c r="O664" s="6">
        <f t="shared" si="2"/>
        <v>848320</v>
      </c>
      <c r="P664" s="6">
        <f t="shared" si="3"/>
        <v>848320</v>
      </c>
      <c r="Q664" s="3">
        <v>4.0</v>
      </c>
    </row>
    <row r="665">
      <c r="A665" s="1" t="s">
        <v>36</v>
      </c>
      <c r="B665" s="1">
        <v>6.02441E7</v>
      </c>
      <c r="C665" s="1" t="s">
        <v>1873</v>
      </c>
      <c r="D665" s="1" t="s">
        <v>38</v>
      </c>
      <c r="E665" s="1" t="str">
        <f t="shared" si="1"/>
        <v>PRIVADO</v>
      </c>
      <c r="F665" s="1" t="s">
        <v>29</v>
      </c>
      <c r="G665" s="1" t="s">
        <v>1874</v>
      </c>
      <c r="H665" s="1">
        <v>1832.0</v>
      </c>
      <c r="I665" s="1">
        <v>11.0</v>
      </c>
      <c r="J665" s="1" t="s">
        <v>1875</v>
      </c>
      <c r="K665" s="8">
        <v>22038.0</v>
      </c>
      <c r="L665" s="1">
        <v>4161.0</v>
      </c>
      <c r="M665" s="2">
        <v>83220.0</v>
      </c>
      <c r="N665" s="2">
        <v>83220.0</v>
      </c>
      <c r="O665" s="2">
        <f t="shared" si="2"/>
        <v>1664400</v>
      </c>
      <c r="P665" s="2">
        <f t="shared" si="3"/>
        <v>1664400</v>
      </c>
      <c r="Q665" s="1">
        <v>4.0</v>
      </c>
    </row>
    <row r="666">
      <c r="A666" s="3" t="s">
        <v>112</v>
      </c>
      <c r="B666" s="3">
        <v>1.40088801E8</v>
      </c>
      <c r="C666" s="3" t="s">
        <v>1876</v>
      </c>
      <c r="D666" s="3" t="s">
        <v>19</v>
      </c>
      <c r="E666" s="3" t="str">
        <f t="shared" si="1"/>
        <v>ESTATAL</v>
      </c>
      <c r="F666" s="3" t="s">
        <v>20</v>
      </c>
      <c r="G666" s="3" t="s">
        <v>1877</v>
      </c>
      <c r="H666" s="3" t="s">
        <v>1878</v>
      </c>
      <c r="I666" s="3">
        <v>358.0</v>
      </c>
      <c r="J666" s="3">
        <v>4672147.0</v>
      </c>
      <c r="K666" s="5">
        <v>33365.0</v>
      </c>
      <c r="L666" s="3">
        <v>3951.0</v>
      </c>
      <c r="M666" s="6">
        <v>79020.0</v>
      </c>
      <c r="N666" s="6">
        <v>86922.0</v>
      </c>
      <c r="O666" s="6">
        <f t="shared" si="2"/>
        <v>1738440</v>
      </c>
      <c r="P666" s="6">
        <f t="shared" si="3"/>
        <v>1738440</v>
      </c>
      <c r="Q666" s="3">
        <v>10.0</v>
      </c>
    </row>
    <row r="667">
      <c r="A667" s="1" t="s">
        <v>17</v>
      </c>
      <c r="B667" s="1">
        <v>8.600524E8</v>
      </c>
      <c r="C667" s="1" t="s">
        <v>1879</v>
      </c>
      <c r="D667" s="1" t="s">
        <v>19</v>
      </c>
      <c r="E667" s="1" t="str">
        <f t="shared" si="1"/>
        <v>ESTATAL</v>
      </c>
      <c r="F667" s="1" t="s">
        <v>20</v>
      </c>
      <c r="G667" s="1" t="s">
        <v>1880</v>
      </c>
      <c r="H667" s="1" t="s">
        <v>1365</v>
      </c>
      <c r="I667" s="9"/>
      <c r="J667" s="9"/>
      <c r="K667" s="8">
        <v>20764.0</v>
      </c>
      <c r="L667" s="1">
        <v>4474.0</v>
      </c>
      <c r="M667" s="2">
        <v>89480.0</v>
      </c>
      <c r="N667" s="2">
        <v>98428.0</v>
      </c>
      <c r="O667" s="2">
        <f t="shared" si="2"/>
        <v>1968560</v>
      </c>
      <c r="P667" s="2">
        <f t="shared" si="3"/>
        <v>1968560</v>
      </c>
      <c r="Q667" s="1">
        <v>4.0</v>
      </c>
    </row>
    <row r="668">
      <c r="A668" s="3" t="s">
        <v>17</v>
      </c>
      <c r="B668" s="3">
        <v>8.600634E8</v>
      </c>
      <c r="C668" s="3" t="s">
        <v>1881</v>
      </c>
      <c r="D668" s="3" t="s">
        <v>19</v>
      </c>
      <c r="E668" s="3" t="str">
        <f t="shared" si="1"/>
        <v>ESTATAL</v>
      </c>
      <c r="F668" s="3" t="s">
        <v>20</v>
      </c>
      <c r="G668" s="3" t="s">
        <v>1882</v>
      </c>
      <c r="H668" s="3" t="s">
        <v>1883</v>
      </c>
      <c r="I668" s="4"/>
      <c r="J668" s="4"/>
      <c r="K668" s="10">
        <v>28086.0</v>
      </c>
      <c r="L668" s="3">
        <v>4643.0</v>
      </c>
      <c r="M668" s="6">
        <v>92860.0</v>
      </c>
      <c r="N668" s="6">
        <v>102146.0</v>
      </c>
      <c r="O668" s="6">
        <f t="shared" si="2"/>
        <v>2042920</v>
      </c>
      <c r="P668" s="6">
        <f t="shared" si="3"/>
        <v>2042920</v>
      </c>
      <c r="Q668" s="3">
        <v>8.0</v>
      </c>
    </row>
    <row r="669">
      <c r="A669" s="1" t="s">
        <v>36</v>
      </c>
      <c r="B669" s="1">
        <v>6.01795E7</v>
      </c>
      <c r="C669" s="1" t="s">
        <v>1884</v>
      </c>
      <c r="D669" s="1" t="s">
        <v>19</v>
      </c>
      <c r="E669" s="1" t="str">
        <f t="shared" si="1"/>
        <v>ESTATAL</v>
      </c>
      <c r="F669" s="1" t="s">
        <v>20</v>
      </c>
      <c r="G669" s="1" t="s">
        <v>1885</v>
      </c>
      <c r="H669" s="1">
        <v>7545.0</v>
      </c>
      <c r="I669" s="1">
        <v>2926.0</v>
      </c>
      <c r="J669" s="1" t="s">
        <v>1886</v>
      </c>
      <c r="K669" s="8">
        <v>18329.0</v>
      </c>
      <c r="L669" s="1">
        <v>3344.0</v>
      </c>
      <c r="M669" s="2">
        <v>66880.0</v>
      </c>
      <c r="N669" s="2">
        <v>73568.0</v>
      </c>
      <c r="O669" s="2">
        <f t="shared" si="2"/>
        <v>1471360</v>
      </c>
      <c r="P669" s="2">
        <f t="shared" si="3"/>
        <v>1471360</v>
      </c>
      <c r="Q669" s="1">
        <v>8.0</v>
      </c>
    </row>
    <row r="670">
      <c r="A670" s="3" t="s">
        <v>120</v>
      </c>
      <c r="B670" s="3">
        <v>1.00072803E8</v>
      </c>
      <c r="C670" s="3" t="s">
        <v>1887</v>
      </c>
      <c r="D670" s="3" t="s">
        <v>19</v>
      </c>
      <c r="E670" s="3" t="str">
        <f t="shared" si="1"/>
        <v>ESTATAL</v>
      </c>
      <c r="F670" s="3" t="s">
        <v>20</v>
      </c>
      <c r="G670" s="3" t="s">
        <v>1888</v>
      </c>
      <c r="H670" s="3" t="s">
        <v>1889</v>
      </c>
      <c r="I670" s="3">
        <v>0.0</v>
      </c>
      <c r="J670" s="3">
        <v>0.0</v>
      </c>
      <c r="K670" s="5">
        <v>28706.0</v>
      </c>
      <c r="L670" s="3">
        <v>3035.0</v>
      </c>
      <c r="M670" s="6">
        <v>60700.0</v>
      </c>
      <c r="N670" s="6">
        <v>66770.0</v>
      </c>
      <c r="O670" s="6">
        <f t="shared" si="2"/>
        <v>1335400</v>
      </c>
      <c r="P670" s="6">
        <f t="shared" si="3"/>
        <v>1335400</v>
      </c>
      <c r="Q670" s="3">
        <v>8.0</v>
      </c>
    </row>
    <row r="671">
      <c r="A671" s="1" t="s">
        <v>27</v>
      </c>
      <c r="B671" s="1">
        <v>8.20392401E8</v>
      </c>
      <c r="C671" s="1" t="s">
        <v>1890</v>
      </c>
      <c r="D671" s="1" t="s">
        <v>19</v>
      </c>
      <c r="E671" s="1" t="str">
        <f t="shared" si="1"/>
        <v>ESTATAL</v>
      </c>
      <c r="F671" s="1" t="s">
        <v>29</v>
      </c>
      <c r="G671" s="1" t="s">
        <v>912</v>
      </c>
      <c r="H671" s="1" t="s">
        <v>31</v>
      </c>
      <c r="I671" s="9"/>
      <c r="J671" s="9"/>
      <c r="K671" s="8">
        <v>23999.0</v>
      </c>
      <c r="L671" s="1">
        <v>2185.0</v>
      </c>
      <c r="M671" s="2">
        <v>43700.0</v>
      </c>
      <c r="N671" s="2">
        <v>43700.0</v>
      </c>
      <c r="O671" s="2">
        <f t="shared" si="2"/>
        <v>874000</v>
      </c>
      <c r="P671" s="2">
        <f t="shared" si="3"/>
        <v>874000</v>
      </c>
      <c r="Q671" s="1">
        <v>5.0</v>
      </c>
    </row>
    <row r="672">
      <c r="A672" s="3" t="s">
        <v>116</v>
      </c>
      <c r="B672" s="3">
        <v>5.401227E8</v>
      </c>
      <c r="C672" s="3" t="s">
        <v>1891</v>
      </c>
      <c r="D672" s="3" t="s">
        <v>19</v>
      </c>
      <c r="E672" s="3" t="str">
        <f t="shared" si="1"/>
        <v>ESTATAL</v>
      </c>
      <c r="F672" s="3" t="s">
        <v>29</v>
      </c>
      <c r="G672" s="3" t="s">
        <v>1892</v>
      </c>
      <c r="H672" s="3" t="s">
        <v>397</v>
      </c>
      <c r="I672" s="3">
        <v>3755.0</v>
      </c>
      <c r="J672" s="3" t="s">
        <v>1893</v>
      </c>
      <c r="K672" s="5">
        <v>32774.0</v>
      </c>
      <c r="L672" s="3">
        <v>2775.0</v>
      </c>
      <c r="M672" s="6">
        <v>55500.0</v>
      </c>
      <c r="N672" s="6">
        <v>55500.0</v>
      </c>
      <c r="O672" s="6">
        <f t="shared" si="2"/>
        <v>1110000</v>
      </c>
      <c r="P672" s="6">
        <f t="shared" si="3"/>
        <v>1110000</v>
      </c>
      <c r="Q672" s="3">
        <v>4.0</v>
      </c>
    </row>
    <row r="673">
      <c r="A673" s="1" t="s">
        <v>17</v>
      </c>
      <c r="B673" s="1">
        <v>8.600585E8</v>
      </c>
      <c r="C673" s="1" t="s">
        <v>1894</v>
      </c>
      <c r="D673" s="1" t="s">
        <v>19</v>
      </c>
      <c r="E673" s="1" t="str">
        <f t="shared" si="1"/>
        <v>ESTATAL</v>
      </c>
      <c r="F673" s="1" t="s">
        <v>20</v>
      </c>
      <c r="G673" s="1" t="s">
        <v>1895</v>
      </c>
      <c r="H673" s="1" t="s">
        <v>498</v>
      </c>
      <c r="I673" s="9"/>
      <c r="J673" s="9"/>
      <c r="K673" s="8">
        <v>23968.0</v>
      </c>
      <c r="L673" s="1">
        <v>4453.0</v>
      </c>
      <c r="M673" s="2">
        <v>89060.0</v>
      </c>
      <c r="N673" s="2">
        <v>97966.0</v>
      </c>
      <c r="O673" s="2">
        <f t="shared" si="2"/>
        <v>1959320</v>
      </c>
      <c r="P673" s="2">
        <f t="shared" si="3"/>
        <v>1959320</v>
      </c>
      <c r="Q673" s="1">
        <v>5.0</v>
      </c>
    </row>
    <row r="674">
      <c r="A674" s="3" t="s">
        <v>116</v>
      </c>
      <c r="B674" s="3">
        <v>5.40077802E8</v>
      </c>
      <c r="C674" s="3" t="s">
        <v>1896</v>
      </c>
      <c r="D674" s="3" t="s">
        <v>19</v>
      </c>
      <c r="E674" s="3" t="str">
        <f t="shared" si="1"/>
        <v>ESTATAL</v>
      </c>
      <c r="F674" s="3" t="s">
        <v>29</v>
      </c>
      <c r="G674" s="3" t="s">
        <v>1897</v>
      </c>
      <c r="H674" s="3" t="s">
        <v>1898</v>
      </c>
      <c r="I674" s="3">
        <v>3757.0</v>
      </c>
      <c r="J674" s="3">
        <v>1.5444934E7</v>
      </c>
      <c r="K674" s="10">
        <v>32130.0</v>
      </c>
      <c r="L674" s="3">
        <v>2578.0</v>
      </c>
      <c r="M674" s="6">
        <v>51560.0</v>
      </c>
      <c r="N674" s="6">
        <v>51560.0</v>
      </c>
      <c r="O674" s="6">
        <f t="shared" si="2"/>
        <v>1031200</v>
      </c>
      <c r="P674" s="6">
        <f t="shared" si="3"/>
        <v>1031200</v>
      </c>
      <c r="Q674" s="3">
        <v>6.0</v>
      </c>
    </row>
    <row r="675">
      <c r="A675" s="1" t="s">
        <v>32</v>
      </c>
      <c r="B675" s="1">
        <v>9.000393E8</v>
      </c>
      <c r="C675" s="1" t="s">
        <v>1899</v>
      </c>
      <c r="D675" s="1" t="s">
        <v>19</v>
      </c>
      <c r="E675" s="1" t="str">
        <f t="shared" si="1"/>
        <v>ESTATAL</v>
      </c>
      <c r="F675" s="1" t="s">
        <v>29</v>
      </c>
      <c r="G675" s="1" t="s">
        <v>1900</v>
      </c>
      <c r="H675" s="1" t="s">
        <v>882</v>
      </c>
      <c r="I675" s="1">
        <v>381.0</v>
      </c>
      <c r="J675" s="1">
        <v>4812681.0</v>
      </c>
      <c r="K675" s="8">
        <v>34815.0</v>
      </c>
      <c r="L675" s="1">
        <v>4659.0</v>
      </c>
      <c r="M675" s="2">
        <v>93180.0</v>
      </c>
      <c r="N675" s="2">
        <v>93180.0</v>
      </c>
      <c r="O675" s="2">
        <f t="shared" si="2"/>
        <v>1863600</v>
      </c>
      <c r="P675" s="2">
        <f t="shared" si="3"/>
        <v>1863600</v>
      </c>
      <c r="Q675" s="1">
        <v>9.0</v>
      </c>
    </row>
    <row r="676">
      <c r="A676" s="3" t="s">
        <v>217</v>
      </c>
      <c r="B676" s="3">
        <v>4.600286E8</v>
      </c>
      <c r="C676" s="3" t="s">
        <v>1901</v>
      </c>
      <c r="D676" s="3" t="s">
        <v>19</v>
      </c>
      <c r="E676" s="3" t="str">
        <f t="shared" si="1"/>
        <v>ESTATAL</v>
      </c>
      <c r="F676" s="3" t="s">
        <v>20</v>
      </c>
      <c r="G676" s="3" t="s">
        <v>1902</v>
      </c>
      <c r="H676" s="3" t="s">
        <v>1083</v>
      </c>
      <c r="I676" s="4"/>
      <c r="J676" s="4"/>
      <c r="K676" s="5">
        <v>34760.0</v>
      </c>
      <c r="L676" s="3">
        <v>4111.0</v>
      </c>
      <c r="M676" s="6">
        <v>82220.0</v>
      </c>
      <c r="N676" s="6">
        <v>90442.0</v>
      </c>
      <c r="O676" s="6">
        <f t="shared" si="2"/>
        <v>1808840</v>
      </c>
      <c r="P676" s="6">
        <f t="shared" si="3"/>
        <v>1808840</v>
      </c>
      <c r="Q676" s="3">
        <v>3.0</v>
      </c>
    </row>
    <row r="677">
      <c r="A677" s="1" t="s">
        <v>41</v>
      </c>
      <c r="B677" s="1">
        <v>3.001154E8</v>
      </c>
      <c r="C677" s="1" t="s">
        <v>1903</v>
      </c>
      <c r="D677" s="1" t="s">
        <v>19</v>
      </c>
      <c r="E677" s="1" t="str">
        <f t="shared" si="1"/>
        <v>ESTATAL</v>
      </c>
      <c r="F677" s="1" t="s">
        <v>29</v>
      </c>
      <c r="G677" s="1" t="s">
        <v>1904</v>
      </c>
      <c r="H677" s="1" t="s">
        <v>306</v>
      </c>
      <c r="I677" s="1">
        <v>3435.0</v>
      </c>
      <c r="J677" s="1">
        <v>422980.0</v>
      </c>
      <c r="K677" s="7">
        <v>26966.0</v>
      </c>
      <c r="L677" s="1">
        <v>4670.0</v>
      </c>
      <c r="M677" s="2">
        <v>93400.0</v>
      </c>
      <c r="N677" s="2">
        <v>93400.0</v>
      </c>
      <c r="O677" s="2">
        <f t="shared" si="2"/>
        <v>1868000</v>
      </c>
      <c r="P677" s="2">
        <f t="shared" si="3"/>
        <v>1868000</v>
      </c>
      <c r="Q677" s="1">
        <v>6.0</v>
      </c>
    </row>
    <row r="678">
      <c r="A678" s="3" t="s">
        <v>23</v>
      </c>
      <c r="B678" s="3">
        <v>6.20109E8</v>
      </c>
      <c r="C678" s="3" t="s">
        <v>1905</v>
      </c>
      <c r="D678" s="3" t="s">
        <v>19</v>
      </c>
      <c r="E678" s="3" t="str">
        <f t="shared" si="1"/>
        <v>ESTATAL</v>
      </c>
      <c r="F678" s="3" t="s">
        <v>29</v>
      </c>
      <c r="G678" s="3" t="s">
        <v>1906</v>
      </c>
      <c r="H678" s="3">
        <v>8424.0</v>
      </c>
      <c r="I678" s="3">
        <v>299.0</v>
      </c>
      <c r="J678" s="3">
        <v>4783663.0</v>
      </c>
      <c r="K678" s="5">
        <v>20932.0</v>
      </c>
      <c r="L678" s="3">
        <v>2739.0</v>
      </c>
      <c r="M678" s="6">
        <v>54780.0</v>
      </c>
      <c r="N678" s="6">
        <v>54780.0</v>
      </c>
      <c r="O678" s="6">
        <f t="shared" si="2"/>
        <v>1095600</v>
      </c>
      <c r="P678" s="6">
        <f t="shared" si="3"/>
        <v>1095600</v>
      </c>
      <c r="Q678" s="3">
        <v>3.0</v>
      </c>
    </row>
    <row r="679">
      <c r="A679" s="1" t="s">
        <v>68</v>
      </c>
      <c r="B679" s="1">
        <v>3.400346E8</v>
      </c>
      <c r="C679" s="1" t="s">
        <v>1907</v>
      </c>
      <c r="D679" s="1" t="s">
        <v>19</v>
      </c>
      <c r="E679" s="1" t="str">
        <f t="shared" si="1"/>
        <v>ESTATAL</v>
      </c>
      <c r="F679" s="1" t="s">
        <v>20</v>
      </c>
      <c r="G679" s="1" t="s">
        <v>1908</v>
      </c>
      <c r="H679" s="1" t="s">
        <v>1909</v>
      </c>
      <c r="I679" s="1">
        <v>1.0</v>
      </c>
      <c r="J679" s="1">
        <v>1.0</v>
      </c>
      <c r="K679" s="8">
        <v>30037.0</v>
      </c>
      <c r="L679" s="1">
        <v>2981.0</v>
      </c>
      <c r="M679" s="2">
        <v>59620.0</v>
      </c>
      <c r="N679" s="2">
        <v>65582.0</v>
      </c>
      <c r="O679" s="2">
        <f t="shared" si="2"/>
        <v>1311640</v>
      </c>
      <c r="P679" s="2">
        <f t="shared" si="3"/>
        <v>1311640</v>
      </c>
      <c r="Q679" s="1">
        <v>6.0</v>
      </c>
    </row>
    <row r="680">
      <c r="A680" s="3" t="s">
        <v>68</v>
      </c>
      <c r="B680" s="3">
        <v>3.400504E8</v>
      </c>
      <c r="C680" s="3" t="s">
        <v>1910</v>
      </c>
      <c r="D680" s="3" t="s">
        <v>19</v>
      </c>
      <c r="E680" s="3" t="str">
        <f t="shared" si="1"/>
        <v>ESTATAL</v>
      </c>
      <c r="F680" s="3" t="s">
        <v>20</v>
      </c>
      <c r="G680" s="3" t="s">
        <v>1911</v>
      </c>
      <c r="H680" s="3" t="s">
        <v>797</v>
      </c>
      <c r="I680" s="3">
        <v>3718.0</v>
      </c>
      <c r="J680" s="3">
        <v>457695.0</v>
      </c>
      <c r="K680" s="10">
        <v>31703.0</v>
      </c>
      <c r="L680" s="3">
        <v>1859.0</v>
      </c>
      <c r="M680" s="6">
        <v>37180.0</v>
      </c>
      <c r="N680" s="6">
        <v>40898.0</v>
      </c>
      <c r="O680" s="6">
        <f t="shared" si="2"/>
        <v>817960</v>
      </c>
      <c r="P680" s="6">
        <f t="shared" si="3"/>
        <v>817960</v>
      </c>
      <c r="Q680" s="3">
        <v>8.0</v>
      </c>
    </row>
    <row r="681">
      <c r="A681" s="1" t="s">
        <v>116</v>
      </c>
      <c r="B681" s="1">
        <v>5.400083E8</v>
      </c>
      <c r="C681" s="1" t="s">
        <v>1912</v>
      </c>
      <c r="D681" s="1" t="s">
        <v>19</v>
      </c>
      <c r="E681" s="1" t="str">
        <f t="shared" si="1"/>
        <v>ESTATAL</v>
      </c>
      <c r="F681" s="1" t="s">
        <v>29</v>
      </c>
      <c r="G681" s="1" t="s">
        <v>1913</v>
      </c>
      <c r="H681" s="1" t="s">
        <v>761</v>
      </c>
      <c r="I681" s="1">
        <v>3764.0</v>
      </c>
      <c r="J681" s="1" t="s">
        <v>1914</v>
      </c>
      <c r="K681" s="8">
        <v>30533.0</v>
      </c>
      <c r="L681" s="1">
        <v>2585.0</v>
      </c>
      <c r="M681" s="2">
        <v>51700.0</v>
      </c>
      <c r="N681" s="2">
        <v>51700.0</v>
      </c>
      <c r="O681" s="2">
        <f t="shared" si="2"/>
        <v>1034000</v>
      </c>
      <c r="P681" s="2">
        <f t="shared" si="3"/>
        <v>1034000</v>
      </c>
      <c r="Q681" s="1">
        <v>4.0</v>
      </c>
    </row>
    <row r="682">
      <c r="A682" s="3" t="s">
        <v>32</v>
      </c>
      <c r="B682" s="3">
        <v>9.001838E8</v>
      </c>
      <c r="C682" s="3" t="s">
        <v>1915</v>
      </c>
      <c r="D682" s="3" t="s">
        <v>38</v>
      </c>
      <c r="E682" s="3" t="str">
        <f t="shared" si="1"/>
        <v>PRIVADO</v>
      </c>
      <c r="F682" s="3" t="s">
        <v>29</v>
      </c>
      <c r="G682" s="3" t="s">
        <v>1916</v>
      </c>
      <c r="H682" s="3" t="s">
        <v>193</v>
      </c>
      <c r="I682" s="4"/>
      <c r="J682" s="3" t="s">
        <v>1917</v>
      </c>
      <c r="K682" s="5">
        <v>28769.0</v>
      </c>
      <c r="L682" s="3">
        <v>1847.0</v>
      </c>
      <c r="M682" s="6">
        <v>36940.0</v>
      </c>
      <c r="N682" s="6">
        <v>36940.0</v>
      </c>
      <c r="O682" s="6">
        <f t="shared" si="2"/>
        <v>738800</v>
      </c>
      <c r="P682" s="6">
        <f t="shared" si="3"/>
        <v>738800</v>
      </c>
      <c r="Q682" s="3">
        <v>3.0</v>
      </c>
    </row>
    <row r="683">
      <c r="A683" s="1" t="s">
        <v>99</v>
      </c>
      <c r="B683" s="1">
        <v>2.01231E7</v>
      </c>
      <c r="C683" s="1" t="s">
        <v>1918</v>
      </c>
      <c r="D683" s="1" t="s">
        <v>19</v>
      </c>
      <c r="E683" s="1" t="str">
        <f t="shared" si="1"/>
        <v>ESTATAL</v>
      </c>
      <c r="F683" s="1" t="s">
        <v>29</v>
      </c>
      <c r="G683" s="1" t="s">
        <v>1919</v>
      </c>
      <c r="H683" s="1" t="s">
        <v>1781</v>
      </c>
      <c r="I683" s="1">
        <v>11.0</v>
      </c>
      <c r="J683" s="1" t="s">
        <v>1920</v>
      </c>
      <c r="K683" s="8">
        <v>25358.0</v>
      </c>
      <c r="L683" s="1">
        <v>4260.0</v>
      </c>
      <c r="M683" s="2">
        <v>85200.0</v>
      </c>
      <c r="N683" s="2">
        <v>85200.0</v>
      </c>
      <c r="O683" s="2">
        <f t="shared" si="2"/>
        <v>1704000</v>
      </c>
      <c r="P683" s="2">
        <f t="shared" si="3"/>
        <v>1704000</v>
      </c>
      <c r="Q683" s="1">
        <v>9.0</v>
      </c>
    </row>
    <row r="684">
      <c r="A684" s="3" t="s">
        <v>32</v>
      </c>
      <c r="B684" s="3">
        <v>9.001865E8</v>
      </c>
      <c r="C684" s="3" t="s">
        <v>1921</v>
      </c>
      <c r="D684" s="3" t="s">
        <v>38</v>
      </c>
      <c r="E684" s="3" t="str">
        <f t="shared" si="1"/>
        <v>PRIVADO</v>
      </c>
      <c r="F684" s="3" t="s">
        <v>29</v>
      </c>
      <c r="G684" s="3" t="s">
        <v>1922</v>
      </c>
      <c r="H684" s="3" t="s">
        <v>193</v>
      </c>
      <c r="I684" s="4"/>
      <c r="J684" s="3">
        <v>4305346.0</v>
      </c>
      <c r="K684" s="5">
        <v>21027.0</v>
      </c>
      <c r="L684" s="3">
        <v>3720.0</v>
      </c>
      <c r="M684" s="6">
        <v>74400.0</v>
      </c>
      <c r="N684" s="6">
        <v>74400.0</v>
      </c>
      <c r="O684" s="6">
        <f t="shared" si="2"/>
        <v>1488000</v>
      </c>
      <c r="P684" s="6">
        <f t="shared" si="3"/>
        <v>1488000</v>
      </c>
      <c r="Q684" s="3">
        <v>6.0</v>
      </c>
    </row>
    <row r="685">
      <c r="A685" s="1" t="s">
        <v>36</v>
      </c>
      <c r="B685" s="1">
        <v>6.02003E7</v>
      </c>
      <c r="C685" s="1" t="s">
        <v>248</v>
      </c>
      <c r="D685" s="1" t="s">
        <v>19</v>
      </c>
      <c r="E685" s="1" t="str">
        <f t="shared" si="1"/>
        <v>ESTATAL</v>
      </c>
      <c r="F685" s="1" t="s">
        <v>29</v>
      </c>
      <c r="G685" s="1" t="s">
        <v>1923</v>
      </c>
      <c r="H685" s="1">
        <v>6605.0</v>
      </c>
      <c r="I685" s="1">
        <v>2272.0</v>
      </c>
      <c r="J685" s="1" t="s">
        <v>1924</v>
      </c>
      <c r="K685" s="8">
        <v>25948.0</v>
      </c>
      <c r="L685" s="1">
        <v>1793.0</v>
      </c>
      <c r="M685" s="2">
        <v>35860.0</v>
      </c>
      <c r="N685" s="2">
        <v>35860.0</v>
      </c>
      <c r="O685" s="2">
        <f t="shared" si="2"/>
        <v>717200</v>
      </c>
      <c r="P685" s="2">
        <f t="shared" si="3"/>
        <v>717200</v>
      </c>
      <c r="Q685" s="1">
        <v>9.0</v>
      </c>
    </row>
    <row r="686">
      <c r="A686" s="3" t="s">
        <v>217</v>
      </c>
      <c r="B686" s="3">
        <v>4.600373E8</v>
      </c>
      <c r="C686" s="3" t="s">
        <v>1925</v>
      </c>
      <c r="D686" s="3" t="s">
        <v>19</v>
      </c>
      <c r="E686" s="3" t="str">
        <f t="shared" si="1"/>
        <v>ESTATAL</v>
      </c>
      <c r="F686" s="3" t="s">
        <v>29</v>
      </c>
      <c r="G686" s="3" t="s">
        <v>1926</v>
      </c>
      <c r="H686" s="3" t="s">
        <v>1927</v>
      </c>
      <c r="I686" s="4"/>
      <c r="J686" s="3" t="s">
        <v>1928</v>
      </c>
      <c r="K686" s="5">
        <v>23688.0</v>
      </c>
      <c r="L686" s="3">
        <v>2907.0</v>
      </c>
      <c r="M686" s="6">
        <v>58140.0</v>
      </c>
      <c r="N686" s="6">
        <v>58140.0</v>
      </c>
      <c r="O686" s="6">
        <f t="shared" si="2"/>
        <v>1162800</v>
      </c>
      <c r="P686" s="6">
        <f t="shared" si="3"/>
        <v>1162800</v>
      </c>
      <c r="Q686" s="3">
        <v>6.0</v>
      </c>
    </row>
    <row r="687">
      <c r="A687" s="1" t="s">
        <v>27</v>
      </c>
      <c r="B687" s="1">
        <v>8.20176905E8</v>
      </c>
      <c r="C687" s="1" t="s">
        <v>1929</v>
      </c>
      <c r="D687" s="1" t="s">
        <v>19</v>
      </c>
      <c r="E687" s="1" t="str">
        <f t="shared" si="1"/>
        <v>ESTATAL</v>
      </c>
      <c r="F687" s="1" t="s">
        <v>29</v>
      </c>
      <c r="G687" s="1" t="s">
        <v>1930</v>
      </c>
      <c r="H687" s="1" t="s">
        <v>111</v>
      </c>
      <c r="I687" s="1">
        <v>341.0</v>
      </c>
      <c r="J687" s="1">
        <v>4726555.0</v>
      </c>
      <c r="K687" s="8">
        <v>33971.0</v>
      </c>
      <c r="L687" s="1">
        <v>1776.0</v>
      </c>
      <c r="M687" s="2">
        <v>35520.0</v>
      </c>
      <c r="N687" s="2">
        <v>35520.0</v>
      </c>
      <c r="O687" s="2">
        <f t="shared" si="2"/>
        <v>710400</v>
      </c>
      <c r="P687" s="2">
        <f t="shared" si="3"/>
        <v>710400</v>
      </c>
      <c r="Q687" s="1">
        <v>8.0</v>
      </c>
    </row>
    <row r="688">
      <c r="A688" s="3" t="s">
        <v>76</v>
      </c>
      <c r="B688" s="3">
        <v>7.001076E8</v>
      </c>
      <c r="C688" s="3" t="s">
        <v>1931</v>
      </c>
      <c r="D688" s="3" t="s">
        <v>19</v>
      </c>
      <c r="E688" s="3" t="str">
        <f t="shared" si="1"/>
        <v>ESTATAL</v>
      </c>
      <c r="F688" s="3" t="s">
        <v>20</v>
      </c>
      <c r="G688" s="3" t="s">
        <v>1932</v>
      </c>
      <c r="H688" s="4"/>
      <c r="I688" s="3">
        <v>264.0</v>
      </c>
      <c r="J688" s="3">
        <v>4302023.0</v>
      </c>
      <c r="K688" s="5">
        <v>28654.0</v>
      </c>
      <c r="L688" s="3">
        <v>3800.0</v>
      </c>
      <c r="M688" s="6">
        <v>76000.0</v>
      </c>
      <c r="N688" s="6">
        <v>83600.0</v>
      </c>
      <c r="O688" s="6">
        <f t="shared" si="2"/>
        <v>1672000</v>
      </c>
      <c r="P688" s="6">
        <f t="shared" si="3"/>
        <v>1672000</v>
      </c>
      <c r="Q688" s="3">
        <v>5.0</v>
      </c>
    </row>
    <row r="689">
      <c r="A689" s="1" t="s">
        <v>17</v>
      </c>
      <c r="B689" s="1">
        <v>8.600374E8</v>
      </c>
      <c r="C689" s="1" t="s">
        <v>1933</v>
      </c>
      <c r="D689" s="1" t="s">
        <v>19</v>
      </c>
      <c r="E689" s="1" t="str">
        <f t="shared" si="1"/>
        <v>ESTATAL</v>
      </c>
      <c r="F689" s="1" t="s">
        <v>29</v>
      </c>
      <c r="G689" s="1" t="s">
        <v>1934</v>
      </c>
      <c r="H689" s="1" t="s">
        <v>1108</v>
      </c>
      <c r="I689" s="9"/>
      <c r="J689" s="9"/>
      <c r="K689" s="8">
        <v>24505.0</v>
      </c>
      <c r="L689" s="1">
        <v>1765.0</v>
      </c>
      <c r="M689" s="2">
        <v>35300.0</v>
      </c>
      <c r="N689" s="2">
        <v>35300.0</v>
      </c>
      <c r="O689" s="2">
        <f t="shared" si="2"/>
        <v>706000</v>
      </c>
      <c r="P689" s="2">
        <f t="shared" si="3"/>
        <v>706000</v>
      </c>
      <c r="Q689" s="1">
        <v>7.0</v>
      </c>
    </row>
    <row r="690">
      <c r="A690" s="3" t="s">
        <v>60</v>
      </c>
      <c r="B690" s="3">
        <v>5.800428E8</v>
      </c>
      <c r="C690" s="3" t="s">
        <v>1935</v>
      </c>
      <c r="D690" s="3" t="s">
        <v>19</v>
      </c>
      <c r="E690" s="3" t="str">
        <f t="shared" si="1"/>
        <v>ESTATAL</v>
      </c>
      <c r="F690" s="3" t="s">
        <v>29</v>
      </c>
      <c r="G690" s="3" t="s">
        <v>1936</v>
      </c>
      <c r="H690" s="3">
        <v>8340.0</v>
      </c>
      <c r="I690" s="3">
        <v>2942.0</v>
      </c>
      <c r="J690" s="3">
        <v>421521.0</v>
      </c>
      <c r="K690" s="5">
        <v>23423.0</v>
      </c>
      <c r="L690" s="3">
        <v>2034.0</v>
      </c>
      <c r="M690" s="6">
        <v>40680.0</v>
      </c>
      <c r="N690" s="6">
        <v>40680.0</v>
      </c>
      <c r="O690" s="6">
        <f t="shared" si="2"/>
        <v>813600</v>
      </c>
      <c r="P690" s="6">
        <f t="shared" si="3"/>
        <v>813600</v>
      </c>
      <c r="Q690" s="3">
        <v>8.0</v>
      </c>
    </row>
    <row r="691">
      <c r="A691" s="1" t="s">
        <v>27</v>
      </c>
      <c r="B691" s="1">
        <v>8.2001E8</v>
      </c>
      <c r="C691" s="1" t="s">
        <v>1937</v>
      </c>
      <c r="D691" s="1" t="s">
        <v>38</v>
      </c>
      <c r="E691" s="1" t="str">
        <f t="shared" si="1"/>
        <v>PRIVADO</v>
      </c>
      <c r="F691" s="1" t="s">
        <v>29</v>
      </c>
      <c r="G691" s="1" t="s">
        <v>1938</v>
      </c>
      <c r="H691" s="1" t="s">
        <v>1939</v>
      </c>
      <c r="I691" s="1">
        <v>3467.0</v>
      </c>
      <c r="J691" s="1">
        <v>461014.0</v>
      </c>
      <c r="K691" s="8">
        <v>33718.0</v>
      </c>
      <c r="L691" s="1">
        <v>3902.0</v>
      </c>
      <c r="M691" s="2">
        <v>78040.0</v>
      </c>
      <c r="N691" s="2">
        <v>78040.0</v>
      </c>
      <c r="O691" s="2">
        <f t="shared" si="2"/>
        <v>1560800</v>
      </c>
      <c r="P691" s="2">
        <f t="shared" si="3"/>
        <v>1560800</v>
      </c>
      <c r="Q691" s="1">
        <v>3.0</v>
      </c>
    </row>
    <row r="692">
      <c r="A692" s="3" t="s">
        <v>179</v>
      </c>
      <c r="B692" s="3">
        <v>1.800415E8</v>
      </c>
      <c r="C692" s="3" t="s">
        <v>1940</v>
      </c>
      <c r="D692" s="3" t="s">
        <v>19</v>
      </c>
      <c r="E692" s="3" t="str">
        <f t="shared" si="1"/>
        <v>ESTATAL</v>
      </c>
      <c r="F692" s="3" t="s">
        <v>29</v>
      </c>
      <c r="G692" s="3" t="s">
        <v>1941</v>
      </c>
      <c r="H692" s="3" t="s">
        <v>1845</v>
      </c>
      <c r="I692" s="3">
        <v>379.0</v>
      </c>
      <c r="J692" s="3">
        <v>4843867.0</v>
      </c>
      <c r="K692" s="5">
        <v>24893.0</v>
      </c>
      <c r="L692" s="3">
        <v>2040.0</v>
      </c>
      <c r="M692" s="6">
        <v>40800.0</v>
      </c>
      <c r="N692" s="6">
        <v>40800.0</v>
      </c>
      <c r="O692" s="6">
        <f t="shared" si="2"/>
        <v>816000</v>
      </c>
      <c r="P692" s="6">
        <f t="shared" si="3"/>
        <v>816000</v>
      </c>
      <c r="Q692" s="3">
        <v>9.0</v>
      </c>
    </row>
    <row r="693">
      <c r="A693" s="1" t="s">
        <v>41</v>
      </c>
      <c r="B693" s="1">
        <v>3.001103E8</v>
      </c>
      <c r="C693" s="1" t="s">
        <v>1942</v>
      </c>
      <c r="D693" s="1" t="s">
        <v>19</v>
      </c>
      <c r="E693" s="1" t="str">
        <f t="shared" si="1"/>
        <v>ESTATAL</v>
      </c>
      <c r="F693" s="1" t="s">
        <v>20</v>
      </c>
      <c r="G693" s="1" t="s">
        <v>1943</v>
      </c>
      <c r="H693" s="1" t="s">
        <v>453</v>
      </c>
      <c r="I693" s="9"/>
      <c r="J693" s="9"/>
      <c r="K693" s="8">
        <v>26511.0</v>
      </c>
      <c r="L693" s="1">
        <v>2298.0</v>
      </c>
      <c r="M693" s="2">
        <v>45960.0</v>
      </c>
      <c r="N693" s="2">
        <v>50556.0</v>
      </c>
      <c r="O693" s="2">
        <f t="shared" si="2"/>
        <v>1011120</v>
      </c>
      <c r="P693" s="2">
        <f t="shared" si="3"/>
        <v>1011120</v>
      </c>
      <c r="Q693" s="1">
        <v>8.0</v>
      </c>
    </row>
    <row r="694">
      <c r="A694" s="3" t="s">
        <v>17</v>
      </c>
      <c r="B694" s="3">
        <v>8.60127E8</v>
      </c>
      <c r="C694" s="3" t="s">
        <v>1944</v>
      </c>
      <c r="D694" s="3" t="s">
        <v>19</v>
      </c>
      <c r="E694" s="3" t="str">
        <f t="shared" si="1"/>
        <v>ESTATAL</v>
      </c>
      <c r="F694" s="3" t="s">
        <v>29</v>
      </c>
      <c r="G694" s="3" t="s">
        <v>1945</v>
      </c>
      <c r="H694" s="3" t="s">
        <v>22</v>
      </c>
      <c r="I694" s="4"/>
      <c r="J694" s="4"/>
      <c r="K694" s="5">
        <v>27039.0</v>
      </c>
      <c r="L694" s="3">
        <v>4223.0</v>
      </c>
      <c r="M694" s="6">
        <v>84460.0</v>
      </c>
      <c r="N694" s="6">
        <v>84460.0</v>
      </c>
      <c r="O694" s="6">
        <f t="shared" si="2"/>
        <v>1689200</v>
      </c>
      <c r="P694" s="6">
        <f t="shared" si="3"/>
        <v>1689200</v>
      </c>
      <c r="Q694" s="3">
        <v>5.0</v>
      </c>
    </row>
    <row r="695">
      <c r="A695" s="1" t="s">
        <v>45</v>
      </c>
      <c r="B695" s="1">
        <v>6.600309E8</v>
      </c>
      <c r="C695" s="1" t="s">
        <v>1946</v>
      </c>
      <c r="D695" s="1" t="s">
        <v>19</v>
      </c>
      <c r="E695" s="1" t="str">
        <f t="shared" si="1"/>
        <v>ESTATAL</v>
      </c>
      <c r="F695" s="1" t="s">
        <v>29</v>
      </c>
      <c r="G695" s="1" t="s">
        <v>1947</v>
      </c>
      <c r="H695" s="1" t="s">
        <v>1948</v>
      </c>
      <c r="I695" s="1">
        <v>387.0</v>
      </c>
      <c r="J695" s="1">
        <v>4906044.0</v>
      </c>
      <c r="K695" s="7">
        <v>31706.0</v>
      </c>
      <c r="L695" s="1">
        <v>3924.0</v>
      </c>
      <c r="M695" s="2">
        <v>78480.0</v>
      </c>
      <c r="N695" s="2">
        <v>78480.0</v>
      </c>
      <c r="O695" s="2">
        <f t="shared" si="2"/>
        <v>1569600</v>
      </c>
      <c r="P695" s="2">
        <f t="shared" si="3"/>
        <v>1569600</v>
      </c>
      <c r="Q695" s="1">
        <v>8.0</v>
      </c>
    </row>
    <row r="696">
      <c r="A696" s="3" t="s">
        <v>17</v>
      </c>
      <c r="B696" s="3">
        <v>8.601897E8</v>
      </c>
      <c r="C696" s="3" t="s">
        <v>1949</v>
      </c>
      <c r="D696" s="3" t="s">
        <v>38</v>
      </c>
      <c r="E696" s="3" t="str">
        <f t="shared" si="1"/>
        <v>PRIVADO</v>
      </c>
      <c r="F696" s="3" t="s">
        <v>29</v>
      </c>
      <c r="G696" s="3" t="s">
        <v>1950</v>
      </c>
      <c r="H696" s="3" t="s">
        <v>22</v>
      </c>
      <c r="I696" s="3">
        <v>385.0</v>
      </c>
      <c r="J696" s="3" t="s">
        <v>1951</v>
      </c>
      <c r="K696" s="10">
        <v>29553.0</v>
      </c>
      <c r="L696" s="3">
        <v>4080.0</v>
      </c>
      <c r="M696" s="6">
        <v>81600.0</v>
      </c>
      <c r="N696" s="6">
        <v>81600.0</v>
      </c>
      <c r="O696" s="6">
        <f t="shared" si="2"/>
        <v>1632000</v>
      </c>
      <c r="P696" s="6">
        <f t="shared" si="3"/>
        <v>1632000</v>
      </c>
      <c r="Q696" s="3">
        <v>4.0</v>
      </c>
    </row>
    <row r="697">
      <c r="A697" s="1" t="s">
        <v>27</v>
      </c>
      <c r="B697" s="1">
        <v>8.202676E8</v>
      </c>
      <c r="C697" s="1" t="s">
        <v>1952</v>
      </c>
      <c r="D697" s="1" t="s">
        <v>38</v>
      </c>
      <c r="E697" s="1" t="str">
        <f t="shared" si="1"/>
        <v>PRIVADO</v>
      </c>
      <c r="F697" s="1" t="s">
        <v>29</v>
      </c>
      <c r="G697" s="1" t="s">
        <v>1953</v>
      </c>
      <c r="H697" s="1" t="s">
        <v>111</v>
      </c>
      <c r="I697" s="1">
        <v>341.0</v>
      </c>
      <c r="J697" s="1">
        <v>4489656.0</v>
      </c>
      <c r="K697" s="8">
        <v>19426.0</v>
      </c>
      <c r="L697" s="1">
        <v>4792.0</v>
      </c>
      <c r="M697" s="2">
        <v>95840.0</v>
      </c>
      <c r="N697" s="2">
        <v>95840.0</v>
      </c>
      <c r="O697" s="2">
        <f t="shared" si="2"/>
        <v>1916800</v>
      </c>
      <c r="P697" s="2">
        <f t="shared" si="3"/>
        <v>1916800</v>
      </c>
      <c r="Q697" s="1">
        <v>6.0</v>
      </c>
    </row>
    <row r="698">
      <c r="A698" s="3" t="s">
        <v>36</v>
      </c>
      <c r="B698" s="3">
        <v>6.01442E7</v>
      </c>
      <c r="C698" s="3" t="s">
        <v>1954</v>
      </c>
      <c r="D698" s="3" t="s">
        <v>19</v>
      </c>
      <c r="E698" s="3" t="str">
        <f t="shared" si="1"/>
        <v>ESTATAL</v>
      </c>
      <c r="F698" s="3" t="s">
        <v>29</v>
      </c>
      <c r="G698" s="3" t="s">
        <v>1955</v>
      </c>
      <c r="H698" s="3">
        <v>2741.0</v>
      </c>
      <c r="I698" s="3">
        <v>2474.0</v>
      </c>
      <c r="J698" s="3" t="s">
        <v>1956</v>
      </c>
      <c r="K698" s="5">
        <v>33298.0</v>
      </c>
      <c r="L698" s="3">
        <v>4192.0</v>
      </c>
      <c r="M698" s="6">
        <v>83840.0</v>
      </c>
      <c r="N698" s="6">
        <v>83840.0</v>
      </c>
      <c r="O698" s="6">
        <f t="shared" si="2"/>
        <v>1676800</v>
      </c>
      <c r="P698" s="6">
        <f t="shared" si="3"/>
        <v>1676800</v>
      </c>
      <c r="Q698" s="3">
        <v>5.0</v>
      </c>
    </row>
    <row r="699">
      <c r="A699" s="1" t="s">
        <v>99</v>
      </c>
      <c r="B699" s="1">
        <v>2.0111E7</v>
      </c>
      <c r="C699" s="1" t="s">
        <v>1957</v>
      </c>
      <c r="D699" s="1" t="s">
        <v>19</v>
      </c>
      <c r="E699" s="1" t="str">
        <f t="shared" si="1"/>
        <v>ESTATAL</v>
      </c>
      <c r="F699" s="1" t="s">
        <v>29</v>
      </c>
      <c r="G699" s="1" t="s">
        <v>1958</v>
      </c>
      <c r="H699" s="1" t="s">
        <v>1400</v>
      </c>
      <c r="I699" s="1">
        <v>11.0</v>
      </c>
      <c r="J699" s="1" t="s">
        <v>1959</v>
      </c>
      <c r="K699" s="8">
        <v>25174.0</v>
      </c>
      <c r="L699" s="1">
        <v>2384.0</v>
      </c>
      <c r="M699" s="2">
        <v>47680.0</v>
      </c>
      <c r="N699" s="2">
        <v>47680.0</v>
      </c>
      <c r="O699" s="2">
        <f t="shared" si="2"/>
        <v>953600</v>
      </c>
      <c r="P699" s="2">
        <f t="shared" si="3"/>
        <v>953600</v>
      </c>
      <c r="Q699" s="1">
        <v>3.0</v>
      </c>
    </row>
    <row r="700">
      <c r="A700" s="3" t="s">
        <v>41</v>
      </c>
      <c r="B700" s="3">
        <v>3.000523E8</v>
      </c>
      <c r="C700" s="3" t="s">
        <v>1960</v>
      </c>
      <c r="D700" s="3" t="s">
        <v>19</v>
      </c>
      <c r="E700" s="3" t="str">
        <f t="shared" si="1"/>
        <v>ESTATAL</v>
      </c>
      <c r="F700" s="3" t="s">
        <v>29</v>
      </c>
      <c r="G700" s="3" t="s">
        <v>1961</v>
      </c>
      <c r="H700" s="3" t="s">
        <v>262</v>
      </c>
      <c r="I700" s="3">
        <v>3446.0</v>
      </c>
      <c r="J700" s="3">
        <v>429037.0</v>
      </c>
      <c r="K700" s="5">
        <v>20598.0</v>
      </c>
      <c r="L700" s="3">
        <v>4915.0</v>
      </c>
      <c r="M700" s="6">
        <v>98300.0</v>
      </c>
      <c r="N700" s="6">
        <v>98300.0</v>
      </c>
      <c r="O700" s="6">
        <f t="shared" si="2"/>
        <v>1966000</v>
      </c>
      <c r="P700" s="6">
        <f t="shared" si="3"/>
        <v>1966000</v>
      </c>
      <c r="Q700" s="3">
        <v>9.0</v>
      </c>
    </row>
    <row r="701">
      <c r="A701" s="1" t="s">
        <v>27</v>
      </c>
      <c r="B701" s="1">
        <v>8.201286E8</v>
      </c>
      <c r="C701" s="1" t="s">
        <v>1962</v>
      </c>
      <c r="D701" s="1" t="s">
        <v>19</v>
      </c>
      <c r="E701" s="1" t="str">
        <f t="shared" si="1"/>
        <v>ESTATAL</v>
      </c>
      <c r="F701" s="1" t="s">
        <v>20</v>
      </c>
      <c r="G701" s="1" t="s">
        <v>1963</v>
      </c>
      <c r="H701" s="1" t="s">
        <v>1964</v>
      </c>
      <c r="I701" s="1">
        <v>3482.0</v>
      </c>
      <c r="J701" s="1">
        <v>490577.0</v>
      </c>
      <c r="K701" s="7">
        <v>24823.0</v>
      </c>
      <c r="L701" s="1">
        <v>4153.0</v>
      </c>
      <c r="M701" s="2">
        <v>83060.0</v>
      </c>
      <c r="N701" s="2">
        <v>91366.0</v>
      </c>
      <c r="O701" s="2">
        <f t="shared" si="2"/>
        <v>1827320</v>
      </c>
      <c r="P701" s="2">
        <f t="shared" si="3"/>
        <v>1827320</v>
      </c>
      <c r="Q701" s="1">
        <v>4.0</v>
      </c>
    </row>
    <row r="702">
      <c r="A702" s="3" t="s">
        <v>63</v>
      </c>
      <c r="B702" s="3">
        <v>7.400348E8</v>
      </c>
      <c r="C702" s="3" t="s">
        <v>1965</v>
      </c>
      <c r="D702" s="3" t="s">
        <v>38</v>
      </c>
      <c r="E702" s="3" t="str">
        <f t="shared" si="1"/>
        <v>PRIVADO</v>
      </c>
      <c r="F702" s="3" t="s">
        <v>29</v>
      </c>
      <c r="G702" s="3" t="s">
        <v>1966</v>
      </c>
      <c r="H702" s="3" t="s">
        <v>1050</v>
      </c>
      <c r="I702" s="4"/>
      <c r="J702" s="3" t="s">
        <v>1967</v>
      </c>
      <c r="K702" s="10">
        <v>33565.0</v>
      </c>
      <c r="L702" s="3">
        <v>3095.0</v>
      </c>
      <c r="M702" s="6">
        <v>61900.0</v>
      </c>
      <c r="N702" s="6">
        <v>61900.0</v>
      </c>
      <c r="O702" s="6">
        <f t="shared" si="2"/>
        <v>1238000</v>
      </c>
      <c r="P702" s="6">
        <f t="shared" si="3"/>
        <v>1238000</v>
      </c>
      <c r="Q702" s="3">
        <v>9.0</v>
      </c>
    </row>
    <row r="703">
      <c r="A703" s="1" t="s">
        <v>45</v>
      </c>
      <c r="B703" s="1">
        <v>6.600035E8</v>
      </c>
      <c r="C703" s="1" t="s">
        <v>1968</v>
      </c>
      <c r="D703" s="1" t="s">
        <v>38</v>
      </c>
      <c r="E703" s="1" t="str">
        <f t="shared" si="1"/>
        <v>PRIVADO</v>
      </c>
      <c r="F703" s="1" t="s">
        <v>29</v>
      </c>
      <c r="G703" s="1" t="s">
        <v>1969</v>
      </c>
      <c r="H703" s="1" t="s">
        <v>717</v>
      </c>
      <c r="I703" s="1">
        <v>387.0</v>
      </c>
      <c r="J703" s="1" t="s">
        <v>1970</v>
      </c>
      <c r="K703" s="8">
        <v>31537.0</v>
      </c>
      <c r="L703" s="1">
        <v>1944.0</v>
      </c>
      <c r="M703" s="2">
        <v>38880.0</v>
      </c>
      <c r="N703" s="2">
        <v>38880.0</v>
      </c>
      <c r="O703" s="2">
        <f t="shared" si="2"/>
        <v>777600</v>
      </c>
      <c r="P703" s="2">
        <f t="shared" si="3"/>
        <v>777600</v>
      </c>
      <c r="Q703" s="1">
        <v>6.0</v>
      </c>
    </row>
    <row r="704">
      <c r="A704" s="3" t="s">
        <v>116</v>
      </c>
      <c r="B704" s="3">
        <v>5.401805E8</v>
      </c>
      <c r="C704" s="3" t="s">
        <v>1971</v>
      </c>
      <c r="D704" s="3" t="s">
        <v>38</v>
      </c>
      <c r="E704" s="3" t="str">
        <f t="shared" si="1"/>
        <v>PRIVADO</v>
      </c>
      <c r="F704" s="3" t="s">
        <v>29</v>
      </c>
      <c r="G704" s="3" t="s">
        <v>1972</v>
      </c>
      <c r="H704" s="3">
        <v>3385.0</v>
      </c>
      <c r="I704" s="3">
        <v>3757.0</v>
      </c>
      <c r="J704" s="3" t="s">
        <v>1973</v>
      </c>
      <c r="K704" s="5">
        <v>23965.0</v>
      </c>
      <c r="L704" s="3">
        <v>1777.0</v>
      </c>
      <c r="M704" s="6">
        <v>35540.0</v>
      </c>
      <c r="N704" s="6">
        <v>35540.0</v>
      </c>
      <c r="O704" s="6">
        <f t="shared" si="2"/>
        <v>710800</v>
      </c>
      <c r="P704" s="6">
        <f t="shared" si="3"/>
        <v>710800</v>
      </c>
      <c r="Q704" s="3">
        <v>3.0</v>
      </c>
    </row>
    <row r="705">
      <c r="A705" s="1" t="s">
        <v>68</v>
      </c>
      <c r="B705" s="1">
        <v>3.40003E8</v>
      </c>
      <c r="C705" s="1" t="s">
        <v>1974</v>
      </c>
      <c r="D705" s="1" t="s">
        <v>19</v>
      </c>
      <c r="E705" s="1" t="str">
        <f t="shared" si="1"/>
        <v>ESTATAL</v>
      </c>
      <c r="F705" s="1" t="s">
        <v>29</v>
      </c>
      <c r="G705" s="1" t="s">
        <v>1975</v>
      </c>
      <c r="H705" s="1" t="s">
        <v>1976</v>
      </c>
      <c r="I705" s="1">
        <v>370.0</v>
      </c>
      <c r="J705" s="1">
        <v>4685796.0</v>
      </c>
      <c r="K705" s="8">
        <v>20290.0</v>
      </c>
      <c r="L705" s="1">
        <v>3517.0</v>
      </c>
      <c r="M705" s="2">
        <v>70340.0</v>
      </c>
      <c r="N705" s="2">
        <v>70340.0</v>
      </c>
      <c r="O705" s="2">
        <f t="shared" si="2"/>
        <v>1406800</v>
      </c>
      <c r="P705" s="2">
        <f t="shared" si="3"/>
        <v>1406800</v>
      </c>
      <c r="Q705" s="1">
        <v>9.0</v>
      </c>
    </row>
    <row r="706">
      <c r="A706" s="3" t="s">
        <v>155</v>
      </c>
      <c r="B706" s="3">
        <v>3.800859E8</v>
      </c>
      <c r="C706" s="3" t="s">
        <v>1977</v>
      </c>
      <c r="D706" s="3" t="s">
        <v>19</v>
      </c>
      <c r="E706" s="3" t="str">
        <f t="shared" si="1"/>
        <v>ESTATAL</v>
      </c>
      <c r="F706" s="3" t="s">
        <v>29</v>
      </c>
      <c r="G706" s="3" t="s">
        <v>1978</v>
      </c>
      <c r="H706" s="3" t="s">
        <v>403</v>
      </c>
      <c r="I706" s="3">
        <v>388.0</v>
      </c>
      <c r="J706" s="3">
        <v>4056857.0</v>
      </c>
      <c r="K706" s="5">
        <v>30221.0</v>
      </c>
      <c r="L706" s="3">
        <v>4218.0</v>
      </c>
      <c r="M706" s="6">
        <v>84360.0</v>
      </c>
      <c r="N706" s="6">
        <v>84360.0</v>
      </c>
      <c r="O706" s="6">
        <f t="shared" si="2"/>
        <v>1687200</v>
      </c>
      <c r="P706" s="6">
        <f t="shared" si="3"/>
        <v>1687200</v>
      </c>
      <c r="Q706" s="3">
        <v>6.0</v>
      </c>
    </row>
    <row r="707">
      <c r="A707" s="1" t="s">
        <v>27</v>
      </c>
      <c r="B707" s="1">
        <v>8.204248E8</v>
      </c>
      <c r="C707" s="1" t="s">
        <v>1979</v>
      </c>
      <c r="D707" s="1" t="s">
        <v>19</v>
      </c>
      <c r="E707" s="1" t="str">
        <f t="shared" si="1"/>
        <v>ESTATAL</v>
      </c>
      <c r="F707" s="1" t="s">
        <v>29</v>
      </c>
      <c r="G707" s="1" t="s">
        <v>1980</v>
      </c>
      <c r="H707" s="1" t="s">
        <v>166</v>
      </c>
      <c r="I707" s="1">
        <v>3496.0</v>
      </c>
      <c r="J707" s="1">
        <v>437210.0</v>
      </c>
      <c r="K707" s="8">
        <v>20280.0</v>
      </c>
      <c r="L707" s="1">
        <v>3392.0</v>
      </c>
      <c r="M707" s="2">
        <v>67840.0</v>
      </c>
      <c r="N707" s="2">
        <v>67840.0</v>
      </c>
      <c r="O707" s="2">
        <f t="shared" si="2"/>
        <v>1356800</v>
      </c>
      <c r="P707" s="2">
        <f t="shared" si="3"/>
        <v>1356800</v>
      </c>
      <c r="Q707" s="1">
        <v>6.0</v>
      </c>
    </row>
    <row r="708">
      <c r="A708" s="3" t="s">
        <v>36</v>
      </c>
      <c r="B708" s="3">
        <v>6.03019E7</v>
      </c>
      <c r="C708" s="3" t="s">
        <v>1981</v>
      </c>
      <c r="D708" s="3" t="s">
        <v>19</v>
      </c>
      <c r="E708" s="3" t="str">
        <f t="shared" si="1"/>
        <v>ESTATAL</v>
      </c>
      <c r="F708" s="3" t="s">
        <v>29</v>
      </c>
      <c r="G708" s="3" t="s">
        <v>1982</v>
      </c>
      <c r="H708" s="3">
        <v>8107.0</v>
      </c>
      <c r="I708" s="3">
        <v>291.0</v>
      </c>
      <c r="J708" s="3" t="s">
        <v>1983</v>
      </c>
      <c r="K708" s="5">
        <v>21429.0</v>
      </c>
      <c r="L708" s="3">
        <v>3728.0</v>
      </c>
      <c r="M708" s="6">
        <v>74560.0</v>
      </c>
      <c r="N708" s="6">
        <v>74560.0</v>
      </c>
      <c r="O708" s="6">
        <f t="shared" si="2"/>
        <v>1491200</v>
      </c>
      <c r="P708" s="6">
        <f t="shared" si="3"/>
        <v>1491200</v>
      </c>
      <c r="Q708" s="3">
        <v>4.0</v>
      </c>
    </row>
    <row r="709">
      <c r="A709" s="1" t="s">
        <v>116</v>
      </c>
      <c r="B709" s="1">
        <v>5.401661E8</v>
      </c>
      <c r="C709" s="1" t="s">
        <v>1984</v>
      </c>
      <c r="D709" s="1" t="s">
        <v>19</v>
      </c>
      <c r="E709" s="1" t="str">
        <f t="shared" si="1"/>
        <v>ESTATAL</v>
      </c>
      <c r="F709" s="1" t="s">
        <v>29</v>
      </c>
      <c r="G709" s="1" t="s">
        <v>1985</v>
      </c>
      <c r="H709" s="1" t="s">
        <v>1986</v>
      </c>
      <c r="I709" s="1">
        <v>3754.0</v>
      </c>
      <c r="J709" s="1">
        <v>423639.0</v>
      </c>
      <c r="K709" s="8">
        <v>32335.0</v>
      </c>
      <c r="L709" s="1">
        <v>4631.0</v>
      </c>
      <c r="M709" s="2">
        <v>92620.0</v>
      </c>
      <c r="N709" s="2">
        <v>92620.0</v>
      </c>
      <c r="O709" s="2">
        <f t="shared" si="2"/>
        <v>1852400</v>
      </c>
      <c r="P709" s="2">
        <f t="shared" si="3"/>
        <v>1852400</v>
      </c>
      <c r="Q709" s="1">
        <v>5.0</v>
      </c>
    </row>
    <row r="710">
      <c r="A710" s="3" t="s">
        <v>27</v>
      </c>
      <c r="B710" s="3">
        <v>8.201425E8</v>
      </c>
      <c r="C710" s="3" t="s">
        <v>1987</v>
      </c>
      <c r="D710" s="3" t="s">
        <v>19</v>
      </c>
      <c r="E710" s="3" t="str">
        <f t="shared" si="1"/>
        <v>ESTATAL</v>
      </c>
      <c r="F710" s="3" t="s">
        <v>29</v>
      </c>
      <c r="G710" s="3" t="s">
        <v>1988</v>
      </c>
      <c r="H710" s="3" t="s">
        <v>1989</v>
      </c>
      <c r="I710" s="3">
        <v>3492.0</v>
      </c>
      <c r="J710" s="3">
        <v>470246.0</v>
      </c>
      <c r="K710" s="5">
        <v>25710.0</v>
      </c>
      <c r="L710" s="3">
        <v>4629.0</v>
      </c>
      <c r="M710" s="6">
        <v>92580.0</v>
      </c>
      <c r="N710" s="6">
        <v>92580.0</v>
      </c>
      <c r="O710" s="6">
        <f t="shared" si="2"/>
        <v>1851600</v>
      </c>
      <c r="P710" s="6">
        <f t="shared" si="3"/>
        <v>1851600</v>
      </c>
      <c r="Q710" s="3">
        <v>7.0</v>
      </c>
    </row>
    <row r="711">
      <c r="A711" s="1" t="s">
        <v>179</v>
      </c>
      <c r="B711" s="1">
        <v>1.800467E8</v>
      </c>
      <c r="C711" s="1" t="s">
        <v>1990</v>
      </c>
      <c r="D711" s="1" t="s">
        <v>19</v>
      </c>
      <c r="E711" s="1" t="str">
        <f t="shared" si="1"/>
        <v>ESTATAL</v>
      </c>
      <c r="F711" s="1" t="s">
        <v>20</v>
      </c>
      <c r="G711" s="1" t="s">
        <v>1991</v>
      </c>
      <c r="H711" s="1" t="s">
        <v>1992</v>
      </c>
      <c r="I711" s="1">
        <v>0.0</v>
      </c>
      <c r="J711" s="1">
        <v>0.0</v>
      </c>
      <c r="K711" s="8">
        <v>27231.0</v>
      </c>
      <c r="L711" s="1">
        <v>4624.0</v>
      </c>
      <c r="M711" s="2">
        <v>92480.0</v>
      </c>
      <c r="N711" s="2">
        <v>101728.0</v>
      </c>
      <c r="O711" s="2">
        <f t="shared" si="2"/>
        <v>2034560</v>
      </c>
      <c r="P711" s="2">
        <f t="shared" si="3"/>
        <v>2034560</v>
      </c>
      <c r="Q711" s="1">
        <v>9.0</v>
      </c>
    </row>
    <row r="712">
      <c r="A712" s="3" t="s">
        <v>27</v>
      </c>
      <c r="B712" s="3">
        <v>8.203036E8</v>
      </c>
      <c r="C712" s="3" t="s">
        <v>1993</v>
      </c>
      <c r="D712" s="3" t="s">
        <v>38</v>
      </c>
      <c r="E712" s="3" t="str">
        <f t="shared" si="1"/>
        <v>PRIVADO</v>
      </c>
      <c r="F712" s="3" t="s">
        <v>29</v>
      </c>
      <c r="G712" s="3" t="s">
        <v>1994</v>
      </c>
      <c r="H712" s="3" t="s">
        <v>538</v>
      </c>
      <c r="I712" s="3">
        <v>3464.0</v>
      </c>
      <c r="J712" s="3" t="s">
        <v>1995</v>
      </c>
      <c r="K712" s="5">
        <v>18780.0</v>
      </c>
      <c r="L712" s="3">
        <v>4878.0</v>
      </c>
      <c r="M712" s="6">
        <v>97560.0</v>
      </c>
      <c r="N712" s="6">
        <v>97560.0</v>
      </c>
      <c r="O712" s="6">
        <f t="shared" si="2"/>
        <v>1951200</v>
      </c>
      <c r="P712" s="6">
        <f t="shared" si="3"/>
        <v>1951200</v>
      </c>
      <c r="Q712" s="3">
        <v>3.0</v>
      </c>
    </row>
    <row r="713">
      <c r="A713" s="1" t="s">
        <v>36</v>
      </c>
      <c r="B713" s="1">
        <v>6.01937E7</v>
      </c>
      <c r="C713" s="1" t="s">
        <v>1996</v>
      </c>
      <c r="D713" s="1" t="s">
        <v>19</v>
      </c>
      <c r="E713" s="1" t="str">
        <f t="shared" si="1"/>
        <v>ESTATAL</v>
      </c>
      <c r="F713" s="1" t="s">
        <v>29</v>
      </c>
      <c r="G713" s="1" t="s">
        <v>1997</v>
      </c>
      <c r="H713" s="1">
        <v>1825.0</v>
      </c>
      <c r="I713" s="1">
        <v>11.0</v>
      </c>
      <c r="J713" s="1" t="s">
        <v>1998</v>
      </c>
      <c r="K713" s="8">
        <v>21190.0</v>
      </c>
      <c r="L713" s="1">
        <v>2147.0</v>
      </c>
      <c r="M713" s="2">
        <v>42940.0</v>
      </c>
      <c r="N713" s="2">
        <v>42940.0</v>
      </c>
      <c r="O713" s="2">
        <f t="shared" si="2"/>
        <v>858800</v>
      </c>
      <c r="P713" s="2">
        <f t="shared" si="3"/>
        <v>858800</v>
      </c>
      <c r="Q713" s="1">
        <v>10.0</v>
      </c>
    </row>
    <row r="714">
      <c r="A714" s="3" t="s">
        <v>217</v>
      </c>
      <c r="B714" s="3">
        <v>4.60052801E8</v>
      </c>
      <c r="C714" s="3" t="s">
        <v>1999</v>
      </c>
      <c r="D714" s="3" t="s">
        <v>38</v>
      </c>
      <c r="E714" s="3" t="str">
        <f t="shared" si="1"/>
        <v>PRIVADO</v>
      </c>
      <c r="F714" s="3" t="s">
        <v>20</v>
      </c>
      <c r="G714" s="3" t="s">
        <v>2000</v>
      </c>
      <c r="H714" s="4"/>
      <c r="I714" s="4"/>
      <c r="J714" s="4"/>
      <c r="K714" s="5">
        <v>33052.0</v>
      </c>
      <c r="L714" s="3">
        <v>2257.0</v>
      </c>
      <c r="M714" s="6">
        <v>45140.0</v>
      </c>
      <c r="N714" s="6">
        <v>49654.0</v>
      </c>
      <c r="O714" s="6">
        <f t="shared" si="2"/>
        <v>993080</v>
      </c>
      <c r="P714" s="6">
        <f t="shared" si="3"/>
        <v>993080</v>
      </c>
      <c r="Q714" s="3">
        <v>6.0</v>
      </c>
    </row>
    <row r="715">
      <c r="A715" s="1" t="s">
        <v>45</v>
      </c>
      <c r="B715" s="1">
        <v>6.601023E8</v>
      </c>
      <c r="C715" s="1" t="s">
        <v>2001</v>
      </c>
      <c r="D715" s="1" t="s">
        <v>19</v>
      </c>
      <c r="E715" s="1" t="str">
        <f t="shared" si="1"/>
        <v>ESTATAL</v>
      </c>
      <c r="F715" s="1" t="s">
        <v>20</v>
      </c>
      <c r="G715" s="1" t="s">
        <v>2002</v>
      </c>
      <c r="H715" s="1" t="s">
        <v>2003</v>
      </c>
      <c r="I715" s="1">
        <v>387.0</v>
      </c>
      <c r="J715" s="1">
        <v>1.55012685E8</v>
      </c>
      <c r="K715" s="8">
        <v>19937.0</v>
      </c>
      <c r="L715" s="1">
        <v>4975.0</v>
      </c>
      <c r="M715" s="2">
        <v>99500.0</v>
      </c>
      <c r="N715" s="2">
        <v>109450.0</v>
      </c>
      <c r="O715" s="2">
        <f t="shared" si="2"/>
        <v>2189000</v>
      </c>
      <c r="P715" s="2">
        <f t="shared" si="3"/>
        <v>2189000</v>
      </c>
      <c r="Q715" s="1">
        <v>7.0</v>
      </c>
    </row>
    <row r="716">
      <c r="A716" s="3" t="s">
        <v>116</v>
      </c>
      <c r="B716" s="3">
        <v>5.401386E8</v>
      </c>
      <c r="C716" s="3" t="s">
        <v>2004</v>
      </c>
      <c r="D716" s="3" t="s">
        <v>19</v>
      </c>
      <c r="E716" s="3" t="str">
        <f t="shared" si="1"/>
        <v>ESTATAL</v>
      </c>
      <c r="F716" s="3" t="s">
        <v>29</v>
      </c>
      <c r="G716" s="3" t="s">
        <v>2005</v>
      </c>
      <c r="H716" s="3" t="s">
        <v>1547</v>
      </c>
      <c r="I716" s="3">
        <v>3755.0</v>
      </c>
      <c r="J716" s="3">
        <v>1.5502593E7</v>
      </c>
      <c r="K716" s="5">
        <v>28150.0</v>
      </c>
      <c r="L716" s="3">
        <v>4859.0</v>
      </c>
      <c r="M716" s="6">
        <v>97180.0</v>
      </c>
      <c r="N716" s="6">
        <v>97180.0</v>
      </c>
      <c r="O716" s="6">
        <f t="shared" si="2"/>
        <v>1943600</v>
      </c>
      <c r="P716" s="6">
        <f t="shared" si="3"/>
        <v>1943600</v>
      </c>
      <c r="Q716" s="3">
        <v>10.0</v>
      </c>
    </row>
    <row r="717">
      <c r="A717" s="1" t="s">
        <v>120</v>
      </c>
      <c r="B717" s="1">
        <v>1.000159E8</v>
      </c>
      <c r="C717" s="1" t="s">
        <v>2006</v>
      </c>
      <c r="D717" s="1" t="s">
        <v>19</v>
      </c>
      <c r="E717" s="1" t="str">
        <f t="shared" si="1"/>
        <v>ESTATAL</v>
      </c>
      <c r="F717" s="1" t="s">
        <v>20</v>
      </c>
      <c r="G717" s="1" t="s">
        <v>2007</v>
      </c>
      <c r="H717" s="1" t="s">
        <v>2008</v>
      </c>
      <c r="I717" s="9"/>
      <c r="J717" s="9"/>
      <c r="K717" s="8">
        <v>19183.0</v>
      </c>
      <c r="L717" s="1">
        <v>2187.0</v>
      </c>
      <c r="M717" s="2">
        <v>43740.0</v>
      </c>
      <c r="N717" s="2">
        <v>48114.0</v>
      </c>
      <c r="O717" s="2">
        <f t="shared" si="2"/>
        <v>962280</v>
      </c>
      <c r="P717" s="2">
        <f t="shared" si="3"/>
        <v>962280</v>
      </c>
      <c r="Q717" s="1">
        <v>8.0</v>
      </c>
    </row>
    <row r="718">
      <c r="A718" s="3" t="s">
        <v>179</v>
      </c>
      <c r="B718" s="3">
        <v>1.800868E8</v>
      </c>
      <c r="C718" s="3" t="s">
        <v>2009</v>
      </c>
      <c r="D718" s="3" t="s">
        <v>38</v>
      </c>
      <c r="E718" s="3" t="str">
        <f t="shared" si="1"/>
        <v>PRIVADO</v>
      </c>
      <c r="F718" s="3" t="s">
        <v>29</v>
      </c>
      <c r="G718" s="3" t="s">
        <v>2010</v>
      </c>
      <c r="H718" s="3" t="s">
        <v>2011</v>
      </c>
      <c r="I718" s="3">
        <v>3775.0</v>
      </c>
      <c r="J718" s="3">
        <v>422539.0</v>
      </c>
      <c r="K718" s="5">
        <v>20879.0</v>
      </c>
      <c r="L718" s="3">
        <v>2550.0</v>
      </c>
      <c r="M718" s="6">
        <v>51000.0</v>
      </c>
      <c r="N718" s="6">
        <v>51000.0</v>
      </c>
      <c r="O718" s="6">
        <f t="shared" si="2"/>
        <v>1020000</v>
      </c>
      <c r="P718" s="6">
        <f t="shared" si="3"/>
        <v>1020000</v>
      </c>
      <c r="Q718" s="3">
        <v>3.0</v>
      </c>
    </row>
    <row r="719">
      <c r="A719" s="1" t="s">
        <v>17</v>
      </c>
      <c r="B719" s="1">
        <v>8.60095E8</v>
      </c>
      <c r="C719" s="1" t="s">
        <v>2012</v>
      </c>
      <c r="D719" s="1" t="s">
        <v>19</v>
      </c>
      <c r="E719" s="1" t="str">
        <f t="shared" si="1"/>
        <v>ESTATAL</v>
      </c>
      <c r="F719" s="1" t="s">
        <v>20</v>
      </c>
      <c r="G719" s="1" t="s">
        <v>2013</v>
      </c>
      <c r="H719" s="1" t="s">
        <v>686</v>
      </c>
      <c r="I719" s="9"/>
      <c r="J719" s="9"/>
      <c r="K719" s="8">
        <v>27732.0</v>
      </c>
      <c r="L719" s="1">
        <v>3389.0</v>
      </c>
      <c r="M719" s="2">
        <v>67780.0</v>
      </c>
      <c r="N719" s="2">
        <v>74558.0</v>
      </c>
      <c r="O719" s="2">
        <f t="shared" si="2"/>
        <v>1491160</v>
      </c>
      <c r="P719" s="2">
        <f t="shared" si="3"/>
        <v>1491160</v>
      </c>
      <c r="Q719" s="1">
        <v>3.0</v>
      </c>
    </row>
    <row r="720">
      <c r="A720" s="3" t="s">
        <v>36</v>
      </c>
      <c r="B720" s="3">
        <v>6.01838E7</v>
      </c>
      <c r="C720" s="3" t="s">
        <v>2014</v>
      </c>
      <c r="D720" s="3" t="s">
        <v>19</v>
      </c>
      <c r="E720" s="3" t="str">
        <f t="shared" si="1"/>
        <v>ESTATAL</v>
      </c>
      <c r="F720" s="3" t="s">
        <v>29</v>
      </c>
      <c r="G720" s="3" t="s">
        <v>2015</v>
      </c>
      <c r="H720" s="3">
        <v>2907.0</v>
      </c>
      <c r="I720" s="3">
        <v>3461.0</v>
      </c>
      <c r="J720" s="3" t="s">
        <v>2016</v>
      </c>
      <c r="K720" s="5">
        <v>27654.0</v>
      </c>
      <c r="L720" s="3">
        <v>2699.0</v>
      </c>
      <c r="M720" s="6">
        <v>53980.0</v>
      </c>
      <c r="N720" s="6">
        <v>53980.0</v>
      </c>
      <c r="O720" s="6">
        <f t="shared" si="2"/>
        <v>1079600</v>
      </c>
      <c r="P720" s="6">
        <f t="shared" si="3"/>
        <v>1079600</v>
      </c>
      <c r="Q720" s="3">
        <v>3.0</v>
      </c>
    </row>
    <row r="721">
      <c r="A721" s="1" t="s">
        <v>27</v>
      </c>
      <c r="B721" s="1">
        <v>8.20208604E8</v>
      </c>
      <c r="C721" s="1" t="s">
        <v>2017</v>
      </c>
      <c r="D721" s="1" t="s">
        <v>19</v>
      </c>
      <c r="E721" s="1" t="str">
        <f t="shared" si="1"/>
        <v>ESTATAL</v>
      </c>
      <c r="F721" s="1" t="s">
        <v>29</v>
      </c>
      <c r="G721" s="1" t="s">
        <v>2018</v>
      </c>
      <c r="H721" s="1" t="s">
        <v>228</v>
      </c>
      <c r="I721" s="9"/>
      <c r="J721" s="9"/>
      <c r="K721" s="8">
        <v>28273.0</v>
      </c>
      <c r="L721" s="1">
        <v>4648.0</v>
      </c>
      <c r="M721" s="2">
        <v>92960.0</v>
      </c>
      <c r="N721" s="2">
        <v>92960.0</v>
      </c>
      <c r="O721" s="2">
        <f t="shared" si="2"/>
        <v>1859200</v>
      </c>
      <c r="P721" s="2">
        <f t="shared" si="3"/>
        <v>1859200</v>
      </c>
      <c r="Q721" s="1">
        <v>5.0</v>
      </c>
    </row>
    <row r="722">
      <c r="A722" s="3" t="s">
        <v>271</v>
      </c>
      <c r="B722" s="3">
        <v>2.600614E8</v>
      </c>
      <c r="C722" s="3" t="s">
        <v>2019</v>
      </c>
      <c r="D722" s="3" t="s">
        <v>532</v>
      </c>
      <c r="E722" s="3" t="str">
        <f t="shared" si="1"/>
        <v>SOCIAL/COOPERATIVA</v>
      </c>
      <c r="F722" s="3" t="s">
        <v>29</v>
      </c>
      <c r="G722" s="3" t="s">
        <v>2020</v>
      </c>
      <c r="H722" s="3" t="s">
        <v>274</v>
      </c>
      <c r="I722" s="3">
        <v>297.0</v>
      </c>
      <c r="J722" s="3">
        <v>4462314.0</v>
      </c>
      <c r="K722" s="5">
        <v>19462.0</v>
      </c>
      <c r="L722" s="3">
        <v>3083.0</v>
      </c>
      <c r="M722" s="6">
        <v>61660.0</v>
      </c>
      <c r="N722" s="6">
        <v>61660.0</v>
      </c>
      <c r="O722" s="6">
        <f t="shared" si="2"/>
        <v>1233200</v>
      </c>
      <c r="P722" s="6">
        <f t="shared" si="3"/>
        <v>1233200</v>
      </c>
      <c r="Q722" s="3">
        <v>5.0</v>
      </c>
    </row>
    <row r="723">
      <c r="A723" s="1" t="s">
        <v>63</v>
      </c>
      <c r="B723" s="1">
        <v>7.400075E8</v>
      </c>
      <c r="C723" s="1" t="s">
        <v>2021</v>
      </c>
      <c r="D723" s="1" t="s">
        <v>19</v>
      </c>
      <c r="E723" s="1" t="str">
        <f t="shared" si="1"/>
        <v>ESTATAL</v>
      </c>
      <c r="F723" s="1" t="s">
        <v>29</v>
      </c>
      <c r="G723" s="1" t="s">
        <v>2022</v>
      </c>
      <c r="H723" s="1" t="s">
        <v>2023</v>
      </c>
      <c r="I723" s="1">
        <v>266.0</v>
      </c>
      <c r="J723" s="1">
        <v>491061.0</v>
      </c>
      <c r="K723" s="8">
        <v>18511.0</v>
      </c>
      <c r="L723" s="1">
        <v>4015.0</v>
      </c>
      <c r="M723" s="2">
        <v>80300.0</v>
      </c>
      <c r="N723" s="2">
        <v>80300.0</v>
      </c>
      <c r="O723" s="2">
        <f t="shared" si="2"/>
        <v>1606000</v>
      </c>
      <c r="P723" s="2">
        <f t="shared" si="3"/>
        <v>1606000</v>
      </c>
      <c r="Q723" s="1">
        <v>9.0</v>
      </c>
    </row>
    <row r="724">
      <c r="A724" s="3" t="s">
        <v>17</v>
      </c>
      <c r="B724" s="3">
        <v>8.600393E8</v>
      </c>
      <c r="C724" s="3" t="s">
        <v>2024</v>
      </c>
      <c r="D724" s="3" t="s">
        <v>19</v>
      </c>
      <c r="E724" s="3" t="str">
        <f t="shared" si="1"/>
        <v>ESTATAL</v>
      </c>
      <c r="F724" s="3" t="s">
        <v>20</v>
      </c>
      <c r="G724" s="3" t="s">
        <v>2025</v>
      </c>
      <c r="H724" s="3" t="s">
        <v>459</v>
      </c>
      <c r="I724" s="4"/>
      <c r="J724" s="4"/>
      <c r="K724" s="5">
        <v>18690.0</v>
      </c>
      <c r="L724" s="3">
        <v>4771.0</v>
      </c>
      <c r="M724" s="6">
        <v>95420.0</v>
      </c>
      <c r="N724" s="6">
        <v>104962.0</v>
      </c>
      <c r="O724" s="6">
        <f t="shared" si="2"/>
        <v>2099240</v>
      </c>
      <c r="P724" s="6">
        <f t="shared" si="3"/>
        <v>2099240</v>
      </c>
      <c r="Q724" s="3">
        <v>5.0</v>
      </c>
    </row>
    <row r="725">
      <c r="A725" s="1" t="s">
        <v>36</v>
      </c>
      <c r="B725" s="1">
        <v>6.03018E7</v>
      </c>
      <c r="C725" s="1" t="s">
        <v>2026</v>
      </c>
      <c r="D725" s="1" t="s">
        <v>19</v>
      </c>
      <c r="E725" s="1" t="str">
        <f t="shared" si="1"/>
        <v>ESTATAL</v>
      </c>
      <c r="F725" s="1" t="s">
        <v>29</v>
      </c>
      <c r="G725" s="1" t="s">
        <v>2027</v>
      </c>
      <c r="H725" s="1">
        <v>6720.0</v>
      </c>
      <c r="I725" s="1">
        <v>2325.0</v>
      </c>
      <c r="J725" s="1">
        <v>1.565803E7</v>
      </c>
      <c r="K725" s="8">
        <v>20924.0</v>
      </c>
      <c r="L725" s="1">
        <v>2032.0</v>
      </c>
      <c r="M725" s="2">
        <v>40640.0</v>
      </c>
      <c r="N725" s="2">
        <v>40640.0</v>
      </c>
      <c r="O725" s="2">
        <f t="shared" si="2"/>
        <v>812800</v>
      </c>
      <c r="P725" s="2">
        <f t="shared" si="3"/>
        <v>812800</v>
      </c>
      <c r="Q725" s="1">
        <v>9.0</v>
      </c>
    </row>
    <row r="726">
      <c r="A726" s="3" t="s">
        <v>155</v>
      </c>
      <c r="B726" s="3">
        <v>3.800749E8</v>
      </c>
      <c r="C726" s="3" t="s">
        <v>2028</v>
      </c>
      <c r="D726" s="3" t="s">
        <v>19</v>
      </c>
      <c r="E726" s="3" t="str">
        <f t="shared" si="1"/>
        <v>ESTATAL</v>
      </c>
      <c r="F726" s="3" t="s">
        <v>20</v>
      </c>
      <c r="G726" s="3" t="s">
        <v>2029</v>
      </c>
      <c r="H726" s="3" t="s">
        <v>2030</v>
      </c>
      <c r="I726" s="3">
        <v>0.0</v>
      </c>
      <c r="J726" s="3">
        <v>0.0</v>
      </c>
      <c r="K726" s="5">
        <v>18349.0</v>
      </c>
      <c r="L726" s="3">
        <v>4411.0</v>
      </c>
      <c r="M726" s="6">
        <v>88220.0</v>
      </c>
      <c r="N726" s="6">
        <v>97042.0</v>
      </c>
      <c r="O726" s="6">
        <f t="shared" si="2"/>
        <v>1940840</v>
      </c>
      <c r="P726" s="6">
        <f t="shared" si="3"/>
        <v>1940840</v>
      </c>
      <c r="Q726" s="3">
        <v>5.0</v>
      </c>
    </row>
    <row r="727">
      <c r="A727" s="1" t="s">
        <v>271</v>
      </c>
      <c r="B727" s="1">
        <v>2.60070211E8</v>
      </c>
      <c r="C727" s="1" t="s">
        <v>2031</v>
      </c>
      <c r="D727" s="1" t="s">
        <v>19</v>
      </c>
      <c r="E727" s="1" t="str">
        <f t="shared" si="1"/>
        <v>ESTATAL</v>
      </c>
      <c r="F727" s="1" t="s">
        <v>29</v>
      </c>
      <c r="G727" s="1" t="s">
        <v>2032</v>
      </c>
      <c r="H727" s="9"/>
      <c r="I727" s="1">
        <v>2945.0</v>
      </c>
      <c r="J727" s="1">
        <v>478318.0</v>
      </c>
      <c r="K727" s="8">
        <v>29329.0</v>
      </c>
      <c r="L727" s="1">
        <v>2927.0</v>
      </c>
      <c r="M727" s="2">
        <v>58540.0</v>
      </c>
      <c r="N727" s="2">
        <v>58540.0</v>
      </c>
      <c r="O727" s="2">
        <f t="shared" si="2"/>
        <v>1170800</v>
      </c>
      <c r="P727" s="2">
        <f t="shared" si="3"/>
        <v>1170800</v>
      </c>
      <c r="Q727" s="1">
        <v>10.0</v>
      </c>
    </row>
    <row r="728">
      <c r="A728" s="3" t="s">
        <v>36</v>
      </c>
      <c r="B728" s="3">
        <v>6.05073E7</v>
      </c>
      <c r="C728" s="3" t="s">
        <v>2033</v>
      </c>
      <c r="D728" s="3" t="s">
        <v>19</v>
      </c>
      <c r="E728" s="3" t="str">
        <f t="shared" si="1"/>
        <v>ESTATAL</v>
      </c>
      <c r="F728" s="3" t="s">
        <v>29</v>
      </c>
      <c r="G728" s="3" t="s">
        <v>2034</v>
      </c>
      <c r="H728" s="3">
        <v>6620.0</v>
      </c>
      <c r="I728" s="3">
        <v>2346.0</v>
      </c>
      <c r="J728" s="3" t="s">
        <v>2035</v>
      </c>
      <c r="K728" s="10">
        <v>24027.0</v>
      </c>
      <c r="L728" s="3">
        <v>3849.0</v>
      </c>
      <c r="M728" s="6">
        <v>76980.0</v>
      </c>
      <c r="N728" s="6">
        <v>76980.0</v>
      </c>
      <c r="O728" s="6">
        <f t="shared" si="2"/>
        <v>1539600</v>
      </c>
      <c r="P728" s="6">
        <f t="shared" si="3"/>
        <v>1539600</v>
      </c>
      <c r="Q728" s="3">
        <v>5.0</v>
      </c>
    </row>
    <row r="729">
      <c r="A729" s="1" t="s">
        <v>36</v>
      </c>
      <c r="B729" s="1">
        <v>6.02363E7</v>
      </c>
      <c r="C729" s="1" t="s">
        <v>2036</v>
      </c>
      <c r="D729" s="1" t="s">
        <v>19</v>
      </c>
      <c r="E729" s="1" t="str">
        <f t="shared" si="1"/>
        <v>ESTATAL</v>
      </c>
      <c r="F729" s="1" t="s">
        <v>20</v>
      </c>
      <c r="G729" s="1" t="s">
        <v>2037</v>
      </c>
      <c r="H729" s="1">
        <v>7243.0</v>
      </c>
      <c r="I729" s="1">
        <v>2227.0</v>
      </c>
      <c r="J729" s="1" t="s">
        <v>2038</v>
      </c>
      <c r="K729" s="8">
        <v>27415.0</v>
      </c>
      <c r="L729" s="1">
        <v>2401.0</v>
      </c>
      <c r="M729" s="2">
        <v>48020.0</v>
      </c>
      <c r="N729" s="2">
        <v>52822.0</v>
      </c>
      <c r="O729" s="2">
        <f t="shared" si="2"/>
        <v>1056440</v>
      </c>
      <c r="P729" s="2">
        <f t="shared" si="3"/>
        <v>1056440</v>
      </c>
      <c r="Q729" s="1">
        <v>8.0</v>
      </c>
    </row>
    <row r="730">
      <c r="A730" s="3" t="s">
        <v>36</v>
      </c>
      <c r="B730" s="3">
        <v>6.04068E7</v>
      </c>
      <c r="C730" s="3" t="s">
        <v>2039</v>
      </c>
      <c r="D730" s="3" t="s">
        <v>19</v>
      </c>
      <c r="E730" s="3" t="str">
        <f t="shared" si="1"/>
        <v>ESTATAL</v>
      </c>
      <c r="F730" s="3" t="s">
        <v>29</v>
      </c>
      <c r="G730" s="3" t="s">
        <v>2040</v>
      </c>
      <c r="H730" s="3">
        <v>1644.0</v>
      </c>
      <c r="I730" s="3">
        <v>11.0</v>
      </c>
      <c r="J730" s="3" t="s">
        <v>2041</v>
      </c>
      <c r="K730" s="10">
        <v>29575.0</v>
      </c>
      <c r="L730" s="3">
        <v>2827.0</v>
      </c>
      <c r="M730" s="6">
        <v>56540.0</v>
      </c>
      <c r="N730" s="6">
        <v>56540.0</v>
      </c>
      <c r="O730" s="6">
        <f t="shared" si="2"/>
        <v>1130800</v>
      </c>
      <c r="P730" s="6">
        <f t="shared" si="3"/>
        <v>1130800</v>
      </c>
      <c r="Q730" s="3">
        <v>3.0</v>
      </c>
    </row>
    <row r="731">
      <c r="A731" s="1" t="s">
        <v>217</v>
      </c>
      <c r="B731" s="1">
        <v>4.600317E8</v>
      </c>
      <c r="C731" s="1" t="s">
        <v>2042</v>
      </c>
      <c r="D731" s="1" t="s">
        <v>19</v>
      </c>
      <c r="E731" s="1" t="str">
        <f t="shared" si="1"/>
        <v>ESTATAL</v>
      </c>
      <c r="F731" s="1" t="s">
        <v>29</v>
      </c>
      <c r="G731" s="1" t="s">
        <v>2043</v>
      </c>
      <c r="H731" s="1" t="s">
        <v>2044</v>
      </c>
      <c r="I731" s="9"/>
      <c r="J731" s="1" t="s">
        <v>2045</v>
      </c>
      <c r="K731" s="8">
        <v>21389.0</v>
      </c>
      <c r="L731" s="1">
        <v>1517.0</v>
      </c>
      <c r="M731" s="2">
        <v>30340.0</v>
      </c>
      <c r="N731" s="2">
        <v>30340.0</v>
      </c>
      <c r="O731" s="2">
        <f t="shared" si="2"/>
        <v>606800</v>
      </c>
      <c r="P731" s="2">
        <f t="shared" si="3"/>
        <v>606800</v>
      </c>
      <c r="Q731" s="1">
        <v>10.0</v>
      </c>
    </row>
    <row r="732">
      <c r="A732" s="3" t="s">
        <v>36</v>
      </c>
      <c r="B732" s="3">
        <v>6.05038E7</v>
      </c>
      <c r="C732" s="3" t="s">
        <v>2046</v>
      </c>
      <c r="D732" s="3" t="s">
        <v>19</v>
      </c>
      <c r="E732" s="3" t="str">
        <f t="shared" si="1"/>
        <v>ESTATAL</v>
      </c>
      <c r="F732" s="3" t="s">
        <v>20</v>
      </c>
      <c r="G732" s="3" t="s">
        <v>2047</v>
      </c>
      <c r="H732" s="3">
        <v>8142.0</v>
      </c>
      <c r="I732" s="3">
        <v>2920.0</v>
      </c>
      <c r="J732" s="3">
        <v>322977.0</v>
      </c>
      <c r="K732" s="5">
        <v>27997.0</v>
      </c>
      <c r="L732" s="3">
        <v>2784.0</v>
      </c>
      <c r="M732" s="6">
        <v>55680.0</v>
      </c>
      <c r="N732" s="6">
        <v>61248.0</v>
      </c>
      <c r="O732" s="6">
        <f t="shared" si="2"/>
        <v>1224960</v>
      </c>
      <c r="P732" s="6">
        <f t="shared" si="3"/>
        <v>1224960</v>
      </c>
      <c r="Q732" s="3">
        <v>8.0</v>
      </c>
    </row>
    <row r="733">
      <c r="A733" s="1" t="s">
        <v>27</v>
      </c>
      <c r="B733" s="1">
        <v>8.201111E8</v>
      </c>
      <c r="C733" s="1" t="s">
        <v>2048</v>
      </c>
      <c r="D733" s="1" t="s">
        <v>19</v>
      </c>
      <c r="E733" s="1" t="str">
        <f t="shared" si="1"/>
        <v>ESTATAL</v>
      </c>
      <c r="F733" s="1" t="s">
        <v>20</v>
      </c>
      <c r="G733" s="1" t="s">
        <v>2049</v>
      </c>
      <c r="H733" s="1" t="s">
        <v>2050</v>
      </c>
      <c r="I733" s="1">
        <v>342.0</v>
      </c>
      <c r="J733" s="1">
        <v>4990090.0</v>
      </c>
      <c r="K733" s="7">
        <v>33596.0</v>
      </c>
      <c r="L733" s="1">
        <v>1740.0</v>
      </c>
      <c r="M733" s="2">
        <v>34800.0</v>
      </c>
      <c r="N733" s="2">
        <v>38280.0</v>
      </c>
      <c r="O733" s="2">
        <f t="shared" si="2"/>
        <v>765600</v>
      </c>
      <c r="P733" s="2">
        <f t="shared" si="3"/>
        <v>765600</v>
      </c>
      <c r="Q733" s="1">
        <v>9.0</v>
      </c>
    </row>
    <row r="734">
      <c r="A734" s="3" t="s">
        <v>946</v>
      </c>
      <c r="B734" s="3">
        <v>9.40009801E8</v>
      </c>
      <c r="C734" s="3" t="s">
        <v>2051</v>
      </c>
      <c r="D734" s="3" t="s">
        <v>19</v>
      </c>
      <c r="E734" s="3" t="str">
        <f t="shared" si="1"/>
        <v>ESTATAL</v>
      </c>
      <c r="F734" s="3" t="s">
        <v>29</v>
      </c>
      <c r="G734" s="3" t="s">
        <v>2052</v>
      </c>
      <c r="H734" s="3" t="s">
        <v>949</v>
      </c>
      <c r="I734" s="3">
        <v>2964.0</v>
      </c>
      <c r="J734" s="3">
        <v>443525.0</v>
      </c>
      <c r="K734" s="5">
        <v>23289.0</v>
      </c>
      <c r="L734" s="3">
        <v>2434.0</v>
      </c>
      <c r="M734" s="6">
        <v>48680.0</v>
      </c>
      <c r="N734" s="6">
        <v>48680.0</v>
      </c>
      <c r="O734" s="6">
        <f t="shared" si="2"/>
        <v>973600</v>
      </c>
      <c r="P734" s="6">
        <f t="shared" si="3"/>
        <v>973600</v>
      </c>
      <c r="Q734" s="3">
        <v>5.0</v>
      </c>
    </row>
    <row r="735">
      <c r="A735" s="1" t="s">
        <v>36</v>
      </c>
      <c r="B735" s="1">
        <v>6.02175E7</v>
      </c>
      <c r="C735" s="1" t="s">
        <v>2053</v>
      </c>
      <c r="D735" s="1" t="s">
        <v>38</v>
      </c>
      <c r="E735" s="1" t="str">
        <f t="shared" si="1"/>
        <v>PRIVADO</v>
      </c>
      <c r="F735" s="1" t="s">
        <v>29</v>
      </c>
      <c r="G735" s="1" t="s">
        <v>2054</v>
      </c>
      <c r="H735" s="1">
        <v>1613.0</v>
      </c>
      <c r="I735" s="1">
        <v>11.0</v>
      </c>
      <c r="J735" s="1" t="s">
        <v>2055</v>
      </c>
      <c r="K735" s="8">
        <v>31624.0</v>
      </c>
      <c r="L735" s="1">
        <v>3565.0</v>
      </c>
      <c r="M735" s="2">
        <v>71300.0</v>
      </c>
      <c r="N735" s="2">
        <v>71300.0</v>
      </c>
      <c r="O735" s="2">
        <f t="shared" si="2"/>
        <v>1426000</v>
      </c>
      <c r="P735" s="2">
        <f t="shared" si="3"/>
        <v>1426000</v>
      </c>
      <c r="Q735" s="1">
        <v>4.0</v>
      </c>
    </row>
    <row r="736">
      <c r="A736" s="3" t="s">
        <v>49</v>
      </c>
      <c r="B736" s="3">
        <v>5.00268908E8</v>
      </c>
      <c r="C736" s="3" t="s">
        <v>2056</v>
      </c>
      <c r="D736" s="3" t="s">
        <v>532</v>
      </c>
      <c r="E736" s="3" t="str">
        <f t="shared" si="1"/>
        <v>SOCIAL/COOPERATIVA</v>
      </c>
      <c r="F736" s="3" t="s">
        <v>29</v>
      </c>
      <c r="G736" s="3" t="s">
        <v>2057</v>
      </c>
      <c r="H736" s="3">
        <v>5561.0</v>
      </c>
      <c r="I736" s="3">
        <v>2622.0</v>
      </c>
      <c r="J736" s="3">
        <v>489809.0</v>
      </c>
      <c r="K736" s="5">
        <v>30370.0</v>
      </c>
      <c r="L736" s="3">
        <v>4589.0</v>
      </c>
      <c r="M736" s="6">
        <v>91780.0</v>
      </c>
      <c r="N736" s="6">
        <v>91780.0</v>
      </c>
      <c r="O736" s="6">
        <f t="shared" si="2"/>
        <v>1835600</v>
      </c>
      <c r="P736" s="6">
        <f t="shared" si="3"/>
        <v>1835600</v>
      </c>
      <c r="Q736" s="3">
        <v>5.0</v>
      </c>
    </row>
    <row r="737">
      <c r="A737" s="1" t="s">
        <v>116</v>
      </c>
      <c r="B737" s="1">
        <v>5.401085E8</v>
      </c>
      <c r="C737" s="1" t="s">
        <v>2058</v>
      </c>
      <c r="D737" s="1" t="s">
        <v>19</v>
      </c>
      <c r="E737" s="1" t="str">
        <f t="shared" si="1"/>
        <v>ESTATAL</v>
      </c>
      <c r="F737" s="1" t="s">
        <v>20</v>
      </c>
      <c r="G737" s="1" t="s">
        <v>2059</v>
      </c>
      <c r="H737" s="1" t="s">
        <v>2060</v>
      </c>
      <c r="I737" s="1">
        <v>3758.0</v>
      </c>
      <c r="J737" s="1">
        <v>470279.0</v>
      </c>
      <c r="K737" s="8">
        <v>34067.0</v>
      </c>
      <c r="L737" s="1">
        <v>3191.0</v>
      </c>
      <c r="M737" s="2">
        <v>63820.0</v>
      </c>
      <c r="N737" s="2">
        <v>70202.0</v>
      </c>
      <c r="O737" s="2">
        <f t="shared" si="2"/>
        <v>1404040</v>
      </c>
      <c r="P737" s="2">
        <f t="shared" si="3"/>
        <v>1404040</v>
      </c>
      <c r="Q737" s="1">
        <v>3.0</v>
      </c>
    </row>
    <row r="738">
      <c r="A738" s="3" t="s">
        <v>68</v>
      </c>
      <c r="B738" s="3">
        <v>3.40044E8</v>
      </c>
      <c r="C738" s="3" t="s">
        <v>2061</v>
      </c>
      <c r="D738" s="3" t="s">
        <v>19</v>
      </c>
      <c r="E738" s="3" t="str">
        <f t="shared" si="1"/>
        <v>ESTATAL</v>
      </c>
      <c r="F738" s="3" t="s">
        <v>29</v>
      </c>
      <c r="G738" s="3" t="s">
        <v>2062</v>
      </c>
      <c r="H738" s="3" t="s">
        <v>1289</v>
      </c>
      <c r="I738" s="4"/>
      <c r="J738" s="3" t="s">
        <v>2063</v>
      </c>
      <c r="K738" s="5">
        <v>25830.0</v>
      </c>
      <c r="L738" s="3">
        <v>4835.0</v>
      </c>
      <c r="M738" s="6">
        <v>96700.0</v>
      </c>
      <c r="N738" s="6">
        <v>96700.0</v>
      </c>
      <c r="O738" s="6">
        <f t="shared" si="2"/>
        <v>1934000</v>
      </c>
      <c r="P738" s="6">
        <f t="shared" si="3"/>
        <v>1934000</v>
      </c>
      <c r="Q738" s="3">
        <v>5.0</v>
      </c>
    </row>
    <row r="739">
      <c r="A739" s="1" t="s">
        <v>27</v>
      </c>
      <c r="B739" s="1">
        <v>8.201074E8</v>
      </c>
      <c r="C739" s="1" t="s">
        <v>2064</v>
      </c>
      <c r="D739" s="1" t="s">
        <v>19</v>
      </c>
      <c r="E739" s="1" t="str">
        <f t="shared" si="1"/>
        <v>ESTATAL</v>
      </c>
      <c r="F739" s="1" t="s">
        <v>29</v>
      </c>
      <c r="G739" s="1" t="s">
        <v>2065</v>
      </c>
      <c r="H739" s="1" t="s">
        <v>998</v>
      </c>
      <c r="I739" s="1">
        <v>341.0</v>
      </c>
      <c r="J739" s="1">
        <v>4921750.0</v>
      </c>
      <c r="K739" s="8">
        <v>34746.0</v>
      </c>
      <c r="L739" s="1">
        <v>2432.0</v>
      </c>
      <c r="M739" s="2">
        <v>48640.0</v>
      </c>
      <c r="N739" s="2">
        <v>48640.0</v>
      </c>
      <c r="O739" s="2">
        <f t="shared" si="2"/>
        <v>972800</v>
      </c>
      <c r="P739" s="2">
        <f t="shared" si="3"/>
        <v>972800</v>
      </c>
      <c r="Q739" s="1">
        <v>10.0</v>
      </c>
    </row>
    <row r="740">
      <c r="A740" s="3" t="s">
        <v>27</v>
      </c>
      <c r="B740" s="3">
        <v>8.202944E8</v>
      </c>
      <c r="C740" s="3" t="s">
        <v>2066</v>
      </c>
      <c r="D740" s="3" t="s">
        <v>38</v>
      </c>
      <c r="E740" s="3" t="str">
        <f t="shared" si="1"/>
        <v>PRIVADO</v>
      </c>
      <c r="F740" s="3" t="s">
        <v>20</v>
      </c>
      <c r="G740" s="3" t="s">
        <v>2067</v>
      </c>
      <c r="H740" s="3" t="s">
        <v>2068</v>
      </c>
      <c r="I740" s="3">
        <v>3404.0</v>
      </c>
      <c r="J740" s="3">
        <v>497082.0</v>
      </c>
      <c r="K740" s="5">
        <v>28636.0</v>
      </c>
      <c r="L740" s="3">
        <v>4496.0</v>
      </c>
      <c r="M740" s="6">
        <v>89920.0</v>
      </c>
      <c r="N740" s="6">
        <v>98912.0</v>
      </c>
      <c r="O740" s="6">
        <f t="shared" si="2"/>
        <v>1978240</v>
      </c>
      <c r="P740" s="6">
        <f t="shared" si="3"/>
        <v>1978240</v>
      </c>
      <c r="Q740" s="3">
        <v>4.0</v>
      </c>
    </row>
    <row r="741">
      <c r="A741" s="1" t="s">
        <v>60</v>
      </c>
      <c r="B741" s="1">
        <v>5.801232E8</v>
      </c>
      <c r="C741" s="1" t="s">
        <v>2069</v>
      </c>
      <c r="D741" s="1" t="s">
        <v>38</v>
      </c>
      <c r="E741" s="1" t="str">
        <f t="shared" si="1"/>
        <v>PRIVADO</v>
      </c>
      <c r="F741" s="1" t="s">
        <v>20</v>
      </c>
      <c r="G741" s="1" t="s">
        <v>2070</v>
      </c>
      <c r="H741" s="1">
        <v>8345.0</v>
      </c>
      <c r="I741" s="1">
        <v>11.0</v>
      </c>
      <c r="J741" s="1">
        <v>3.0244042E7</v>
      </c>
      <c r="K741" s="8">
        <v>20482.0</v>
      </c>
      <c r="L741" s="1">
        <v>2962.0</v>
      </c>
      <c r="M741" s="2">
        <v>59240.0</v>
      </c>
      <c r="N741" s="2">
        <v>65164.0</v>
      </c>
      <c r="O741" s="2">
        <f t="shared" si="2"/>
        <v>1303280</v>
      </c>
      <c r="P741" s="2">
        <f t="shared" si="3"/>
        <v>1303280</v>
      </c>
      <c r="Q741" s="1">
        <v>3.0</v>
      </c>
    </row>
    <row r="742">
      <c r="A742" s="3" t="s">
        <v>17</v>
      </c>
      <c r="B742" s="3">
        <v>8.602206E8</v>
      </c>
      <c r="C742" s="3" t="s">
        <v>2071</v>
      </c>
      <c r="D742" s="3" t="s">
        <v>38</v>
      </c>
      <c r="E742" s="3" t="str">
        <f t="shared" si="1"/>
        <v>PRIVADO</v>
      </c>
      <c r="F742" s="3" t="s">
        <v>29</v>
      </c>
      <c r="G742" s="3" t="s">
        <v>2072</v>
      </c>
      <c r="H742" s="4"/>
      <c r="I742" s="4"/>
      <c r="J742" s="4"/>
      <c r="K742" s="5">
        <v>31574.0</v>
      </c>
      <c r="L742" s="3">
        <v>4073.0</v>
      </c>
      <c r="M742" s="6">
        <v>81460.0</v>
      </c>
      <c r="N742" s="6">
        <v>81460.0</v>
      </c>
      <c r="O742" s="6">
        <f t="shared" si="2"/>
        <v>1629200</v>
      </c>
      <c r="P742" s="6">
        <f t="shared" si="3"/>
        <v>1629200</v>
      </c>
      <c r="Q742" s="3">
        <v>6.0</v>
      </c>
    </row>
    <row r="743">
      <c r="A743" s="1" t="s">
        <v>23</v>
      </c>
      <c r="B743" s="1">
        <v>6.200189E8</v>
      </c>
      <c r="C743" s="1" t="s">
        <v>2073</v>
      </c>
      <c r="D743" s="1" t="s">
        <v>19</v>
      </c>
      <c r="E743" s="1" t="str">
        <f t="shared" si="1"/>
        <v>ESTATAL</v>
      </c>
      <c r="F743" s="1" t="s">
        <v>29</v>
      </c>
      <c r="G743" s="1" t="s">
        <v>2074</v>
      </c>
      <c r="H743" s="1" t="s">
        <v>744</v>
      </c>
      <c r="I743" s="1">
        <v>299.0</v>
      </c>
      <c r="J743" s="1">
        <v>4912540.0</v>
      </c>
      <c r="K743" s="8">
        <v>33352.0</v>
      </c>
      <c r="L743" s="1">
        <v>4801.0</v>
      </c>
      <c r="M743" s="2">
        <v>96020.0</v>
      </c>
      <c r="N743" s="2">
        <v>96020.0</v>
      </c>
      <c r="O743" s="2">
        <f t="shared" si="2"/>
        <v>1920400</v>
      </c>
      <c r="P743" s="2">
        <f t="shared" si="3"/>
        <v>1920400</v>
      </c>
      <c r="Q743" s="1">
        <v>4.0</v>
      </c>
    </row>
    <row r="744">
      <c r="A744" s="3" t="s">
        <v>36</v>
      </c>
      <c r="B744" s="3">
        <v>6.04173E7</v>
      </c>
      <c r="C744" s="3" t="s">
        <v>2075</v>
      </c>
      <c r="D744" s="3" t="s">
        <v>19</v>
      </c>
      <c r="E744" s="3" t="str">
        <f t="shared" si="1"/>
        <v>ESTATAL</v>
      </c>
      <c r="F744" s="3" t="s">
        <v>29</v>
      </c>
      <c r="G744" s="3" t="s">
        <v>2076</v>
      </c>
      <c r="H744" s="3">
        <v>6450.0</v>
      </c>
      <c r="I744" s="3">
        <v>2396.0</v>
      </c>
      <c r="J744" s="3" t="s">
        <v>2077</v>
      </c>
      <c r="K744" s="5">
        <v>27424.0</v>
      </c>
      <c r="L744" s="3">
        <v>3835.0</v>
      </c>
      <c r="M744" s="6">
        <v>76700.0</v>
      </c>
      <c r="N744" s="6">
        <v>76700.0</v>
      </c>
      <c r="O744" s="6">
        <f t="shared" si="2"/>
        <v>1534000</v>
      </c>
      <c r="P744" s="6">
        <f t="shared" si="3"/>
        <v>1534000</v>
      </c>
      <c r="Q744" s="3">
        <v>5.0</v>
      </c>
    </row>
    <row r="745">
      <c r="A745" s="1" t="s">
        <v>63</v>
      </c>
      <c r="B745" s="1">
        <v>7.400645E8</v>
      </c>
      <c r="C745" s="1" t="s">
        <v>2078</v>
      </c>
      <c r="D745" s="1" t="s">
        <v>38</v>
      </c>
      <c r="E745" s="1" t="str">
        <f t="shared" si="1"/>
        <v>PRIVADO</v>
      </c>
      <c r="F745" s="1" t="s">
        <v>29</v>
      </c>
      <c r="G745" s="1" t="s">
        <v>2079</v>
      </c>
      <c r="H745" s="1" t="s">
        <v>66</v>
      </c>
      <c r="I745" s="9"/>
      <c r="J745" s="1" t="s">
        <v>2080</v>
      </c>
      <c r="K745" s="7">
        <v>27027.0</v>
      </c>
      <c r="L745" s="1">
        <v>2562.0</v>
      </c>
      <c r="M745" s="2">
        <v>51240.0</v>
      </c>
      <c r="N745" s="2">
        <v>51240.0</v>
      </c>
      <c r="O745" s="2">
        <f t="shared" si="2"/>
        <v>1024800</v>
      </c>
      <c r="P745" s="2">
        <f t="shared" si="3"/>
        <v>1024800</v>
      </c>
      <c r="Q745" s="1">
        <v>6.0</v>
      </c>
    </row>
    <row r="746">
      <c r="A746" s="3" t="s">
        <v>68</v>
      </c>
      <c r="B746" s="3">
        <v>3.401066E8</v>
      </c>
      <c r="C746" s="3" t="s">
        <v>2081</v>
      </c>
      <c r="D746" s="3" t="s">
        <v>19</v>
      </c>
      <c r="E746" s="3" t="str">
        <f t="shared" si="1"/>
        <v>ESTATAL</v>
      </c>
      <c r="F746" s="3" t="s">
        <v>20</v>
      </c>
      <c r="G746" s="3" t="s">
        <v>2082</v>
      </c>
      <c r="H746" s="3" t="s">
        <v>131</v>
      </c>
      <c r="I746" s="3">
        <v>3704.0</v>
      </c>
      <c r="J746" s="3">
        <v>666394.0</v>
      </c>
      <c r="K746" s="5">
        <v>33392.0</v>
      </c>
      <c r="L746" s="3">
        <v>3935.0</v>
      </c>
      <c r="M746" s="6">
        <v>78700.0</v>
      </c>
      <c r="N746" s="6">
        <v>86570.0</v>
      </c>
      <c r="O746" s="6">
        <f t="shared" si="2"/>
        <v>1731400</v>
      </c>
      <c r="P746" s="6">
        <f t="shared" si="3"/>
        <v>1731400</v>
      </c>
      <c r="Q746" s="3">
        <v>9.0</v>
      </c>
    </row>
    <row r="747">
      <c r="A747" s="1" t="s">
        <v>45</v>
      </c>
      <c r="B747" s="1">
        <v>6.60134005E8</v>
      </c>
      <c r="C747" s="1" t="s">
        <v>2083</v>
      </c>
      <c r="D747" s="1" t="s">
        <v>19</v>
      </c>
      <c r="E747" s="1" t="str">
        <f t="shared" si="1"/>
        <v>ESTATAL</v>
      </c>
      <c r="F747" s="1" t="s">
        <v>29</v>
      </c>
      <c r="G747" s="1" t="s">
        <v>2084</v>
      </c>
      <c r="H747" s="1" t="s">
        <v>2085</v>
      </c>
      <c r="I747" s="9"/>
      <c r="J747" s="9"/>
      <c r="K747" s="7">
        <v>21873.0</v>
      </c>
      <c r="L747" s="1">
        <v>3269.0</v>
      </c>
      <c r="M747" s="2">
        <v>65380.0</v>
      </c>
      <c r="N747" s="2">
        <v>65380.0</v>
      </c>
      <c r="O747" s="2">
        <f t="shared" si="2"/>
        <v>1307600</v>
      </c>
      <c r="P747" s="2">
        <f t="shared" si="3"/>
        <v>1307600</v>
      </c>
      <c r="Q747" s="1">
        <v>3.0</v>
      </c>
    </row>
    <row r="748">
      <c r="A748" s="3" t="s">
        <v>63</v>
      </c>
      <c r="B748" s="3">
        <v>7.40065607E8</v>
      </c>
      <c r="C748" s="3" t="s">
        <v>2086</v>
      </c>
      <c r="D748" s="3" t="s">
        <v>19</v>
      </c>
      <c r="E748" s="3" t="str">
        <f t="shared" si="1"/>
        <v>ESTATAL</v>
      </c>
      <c r="F748" s="3" t="s">
        <v>20</v>
      </c>
      <c r="G748" s="3" t="s">
        <v>2087</v>
      </c>
      <c r="H748" s="4"/>
      <c r="I748" s="4"/>
      <c r="J748" s="4"/>
      <c r="K748" s="5">
        <v>34156.0</v>
      </c>
      <c r="L748" s="3">
        <v>2715.0</v>
      </c>
      <c r="M748" s="6">
        <v>54300.0</v>
      </c>
      <c r="N748" s="6">
        <v>59730.0</v>
      </c>
      <c r="O748" s="6">
        <f t="shared" si="2"/>
        <v>1194600</v>
      </c>
      <c r="P748" s="6">
        <f t="shared" si="3"/>
        <v>1194600</v>
      </c>
      <c r="Q748" s="3">
        <v>10.0</v>
      </c>
    </row>
    <row r="749">
      <c r="A749" s="1" t="s">
        <v>36</v>
      </c>
      <c r="B749" s="1">
        <v>6.04261E7</v>
      </c>
      <c r="C749" s="1" t="s">
        <v>2088</v>
      </c>
      <c r="D749" s="1" t="s">
        <v>19</v>
      </c>
      <c r="E749" s="1" t="str">
        <f t="shared" si="1"/>
        <v>ESTATAL</v>
      </c>
      <c r="F749" s="1" t="s">
        <v>20</v>
      </c>
      <c r="G749" s="1" t="s">
        <v>2089</v>
      </c>
      <c r="H749" s="1">
        <v>7265.0</v>
      </c>
      <c r="I749" s="1">
        <v>2345.0</v>
      </c>
      <c r="J749" s="1" t="s">
        <v>2090</v>
      </c>
      <c r="K749" s="8">
        <v>20129.0</v>
      </c>
      <c r="L749" s="1">
        <v>2922.0</v>
      </c>
      <c r="M749" s="2">
        <v>58440.0</v>
      </c>
      <c r="N749" s="2">
        <v>64284.0</v>
      </c>
      <c r="O749" s="2">
        <f t="shared" si="2"/>
        <v>1285680</v>
      </c>
      <c r="P749" s="2">
        <f t="shared" si="3"/>
        <v>1285680</v>
      </c>
      <c r="Q749" s="1">
        <v>5.0</v>
      </c>
    </row>
    <row r="750">
      <c r="A750" s="3" t="s">
        <v>68</v>
      </c>
      <c r="B750" s="3">
        <v>3.401061E8</v>
      </c>
      <c r="C750" s="3" t="s">
        <v>2091</v>
      </c>
      <c r="D750" s="3" t="s">
        <v>38</v>
      </c>
      <c r="E750" s="3" t="str">
        <f t="shared" si="1"/>
        <v>PRIVADO</v>
      </c>
      <c r="F750" s="3" t="s">
        <v>29</v>
      </c>
      <c r="G750" s="3" t="s">
        <v>2092</v>
      </c>
      <c r="H750" s="3" t="s">
        <v>2093</v>
      </c>
      <c r="I750" s="4"/>
      <c r="J750" s="4"/>
      <c r="K750" s="5">
        <v>33851.0</v>
      </c>
      <c r="L750" s="3">
        <v>3559.0</v>
      </c>
      <c r="M750" s="6">
        <v>71180.0</v>
      </c>
      <c r="N750" s="6">
        <v>71180.0</v>
      </c>
      <c r="O750" s="6">
        <f t="shared" si="2"/>
        <v>1423600</v>
      </c>
      <c r="P750" s="6">
        <f t="shared" si="3"/>
        <v>1423600</v>
      </c>
      <c r="Q750" s="3">
        <v>7.0</v>
      </c>
    </row>
    <row r="751">
      <c r="A751" s="1" t="s">
        <v>41</v>
      </c>
      <c r="B751" s="1">
        <v>3.000959E8</v>
      </c>
      <c r="C751" s="1" t="s">
        <v>2094</v>
      </c>
      <c r="D751" s="1" t="s">
        <v>19</v>
      </c>
      <c r="E751" s="1" t="str">
        <f t="shared" si="1"/>
        <v>ESTATAL</v>
      </c>
      <c r="F751" s="1" t="s">
        <v>20</v>
      </c>
      <c r="G751" s="1" t="s">
        <v>2095</v>
      </c>
      <c r="H751" s="1" t="s">
        <v>530</v>
      </c>
      <c r="I751" s="9"/>
      <c r="J751" s="9"/>
      <c r="K751" s="8">
        <v>30786.0</v>
      </c>
      <c r="L751" s="1">
        <v>3285.0</v>
      </c>
      <c r="M751" s="2">
        <v>65700.0</v>
      </c>
      <c r="N751" s="2">
        <v>72270.0</v>
      </c>
      <c r="O751" s="2">
        <f t="shared" si="2"/>
        <v>1445400</v>
      </c>
      <c r="P751" s="2">
        <f t="shared" si="3"/>
        <v>1445400</v>
      </c>
      <c r="Q751" s="1">
        <v>8.0</v>
      </c>
    </row>
    <row r="752">
      <c r="A752" s="3" t="s">
        <v>68</v>
      </c>
      <c r="B752" s="3">
        <v>3.40117801E8</v>
      </c>
      <c r="C752" s="3" t="s">
        <v>2096</v>
      </c>
      <c r="D752" s="3" t="s">
        <v>19</v>
      </c>
      <c r="E752" s="3" t="str">
        <f t="shared" si="1"/>
        <v>ESTATAL</v>
      </c>
      <c r="F752" s="3" t="s">
        <v>20</v>
      </c>
      <c r="G752" s="3" t="s">
        <v>2097</v>
      </c>
      <c r="H752" s="3" t="s">
        <v>1909</v>
      </c>
      <c r="I752" s="4"/>
      <c r="J752" s="4"/>
      <c r="K752" s="5">
        <v>24843.0</v>
      </c>
      <c r="L752" s="3">
        <v>4298.0</v>
      </c>
      <c r="M752" s="6">
        <v>85960.0</v>
      </c>
      <c r="N752" s="6">
        <v>94556.0</v>
      </c>
      <c r="O752" s="6">
        <f t="shared" si="2"/>
        <v>1891120</v>
      </c>
      <c r="P752" s="6">
        <f t="shared" si="3"/>
        <v>1891120</v>
      </c>
      <c r="Q752" s="3">
        <v>3.0</v>
      </c>
    </row>
    <row r="753">
      <c r="A753" s="1" t="s">
        <v>36</v>
      </c>
      <c r="B753" s="1">
        <v>6.04941E7</v>
      </c>
      <c r="C753" s="1" t="s">
        <v>2098</v>
      </c>
      <c r="D753" s="1" t="s">
        <v>19</v>
      </c>
      <c r="E753" s="1" t="str">
        <f t="shared" si="1"/>
        <v>ESTATAL</v>
      </c>
      <c r="F753" s="1" t="s">
        <v>20</v>
      </c>
      <c r="G753" s="1" t="s">
        <v>2099</v>
      </c>
      <c r="H753" s="1">
        <v>1983.0</v>
      </c>
      <c r="I753" s="1">
        <v>221.0</v>
      </c>
      <c r="J753" s="1" t="s">
        <v>2100</v>
      </c>
      <c r="K753" s="8">
        <v>21218.0</v>
      </c>
      <c r="L753" s="1">
        <v>2432.0</v>
      </c>
      <c r="M753" s="2">
        <v>48640.0</v>
      </c>
      <c r="N753" s="2">
        <v>53504.0</v>
      </c>
      <c r="O753" s="2">
        <f t="shared" si="2"/>
        <v>1070080</v>
      </c>
      <c r="P753" s="2">
        <f t="shared" si="3"/>
        <v>1070080</v>
      </c>
      <c r="Q753" s="1">
        <v>10.0</v>
      </c>
    </row>
    <row r="754">
      <c r="A754" s="3" t="s">
        <v>49</v>
      </c>
      <c r="B754" s="3">
        <v>5.00174703E8</v>
      </c>
      <c r="C754" s="3" t="s">
        <v>2101</v>
      </c>
      <c r="D754" s="3" t="s">
        <v>19</v>
      </c>
      <c r="E754" s="3" t="str">
        <f t="shared" si="1"/>
        <v>ESTATAL</v>
      </c>
      <c r="F754" s="3" t="s">
        <v>20</v>
      </c>
      <c r="G754" s="3" t="s">
        <v>2102</v>
      </c>
      <c r="H754" s="3" t="s">
        <v>1305</v>
      </c>
      <c r="I754" s="3">
        <v>261.0</v>
      </c>
      <c r="J754" s="3">
        <v>0.0</v>
      </c>
      <c r="K754" s="10">
        <v>19348.0</v>
      </c>
      <c r="L754" s="3">
        <v>3895.0</v>
      </c>
      <c r="M754" s="6">
        <v>77900.0</v>
      </c>
      <c r="N754" s="6">
        <v>85690.0</v>
      </c>
      <c r="O754" s="6">
        <f t="shared" si="2"/>
        <v>1713800</v>
      </c>
      <c r="P754" s="6">
        <f t="shared" si="3"/>
        <v>1713800</v>
      </c>
      <c r="Q754" s="3">
        <v>8.0</v>
      </c>
    </row>
    <row r="755">
      <c r="A755" s="1" t="s">
        <v>49</v>
      </c>
      <c r="B755" s="1">
        <v>5.00228611E8</v>
      </c>
      <c r="C755" s="1" t="s">
        <v>2103</v>
      </c>
      <c r="D755" s="1" t="s">
        <v>19</v>
      </c>
      <c r="E755" s="1" t="str">
        <f t="shared" si="1"/>
        <v>ESTATAL</v>
      </c>
      <c r="F755" s="1" t="s">
        <v>20</v>
      </c>
      <c r="G755" s="1" t="s">
        <v>2104</v>
      </c>
      <c r="H755" s="1">
        <v>5529.0</v>
      </c>
      <c r="I755" s="1">
        <v>261.0</v>
      </c>
      <c r="J755" s="1">
        <v>6715759.0</v>
      </c>
      <c r="K755" s="8">
        <v>21439.0</v>
      </c>
      <c r="L755" s="1">
        <v>4843.0</v>
      </c>
      <c r="M755" s="2">
        <v>96860.0</v>
      </c>
      <c r="N755" s="2">
        <v>106546.0</v>
      </c>
      <c r="O755" s="2">
        <f t="shared" si="2"/>
        <v>2130920</v>
      </c>
      <c r="P755" s="2">
        <f t="shared" si="3"/>
        <v>2130920</v>
      </c>
      <c r="Q755" s="1">
        <v>10.0</v>
      </c>
    </row>
    <row r="756">
      <c r="A756" s="3" t="s">
        <v>36</v>
      </c>
      <c r="B756" s="3">
        <v>6.0167E7</v>
      </c>
      <c r="C756" s="3" t="s">
        <v>2105</v>
      </c>
      <c r="D756" s="3" t="s">
        <v>19</v>
      </c>
      <c r="E756" s="3" t="str">
        <f t="shared" si="1"/>
        <v>ESTATAL</v>
      </c>
      <c r="F756" s="3" t="s">
        <v>29</v>
      </c>
      <c r="G756" s="3" t="s">
        <v>2106</v>
      </c>
      <c r="H756" s="3">
        <v>7303.0</v>
      </c>
      <c r="I756" s="3">
        <v>2283.0</v>
      </c>
      <c r="J756" s="3" t="s">
        <v>2107</v>
      </c>
      <c r="K756" s="10">
        <v>28486.0</v>
      </c>
      <c r="L756" s="3">
        <v>4454.0</v>
      </c>
      <c r="M756" s="6">
        <v>89080.0</v>
      </c>
      <c r="N756" s="6">
        <v>89080.0</v>
      </c>
      <c r="O756" s="6">
        <f t="shared" si="2"/>
        <v>1781600</v>
      </c>
      <c r="P756" s="6">
        <f t="shared" si="3"/>
        <v>1781600</v>
      </c>
      <c r="Q756" s="3">
        <v>4.0</v>
      </c>
    </row>
    <row r="757">
      <c r="A757" s="1" t="s">
        <v>68</v>
      </c>
      <c r="B757" s="1">
        <v>3.400488E8</v>
      </c>
      <c r="C757" s="1" t="s">
        <v>2108</v>
      </c>
      <c r="D757" s="1" t="s">
        <v>19</v>
      </c>
      <c r="E757" s="1" t="str">
        <f t="shared" si="1"/>
        <v>ESTATAL</v>
      </c>
      <c r="F757" s="1" t="s">
        <v>20</v>
      </c>
      <c r="G757" s="1" t="s">
        <v>2109</v>
      </c>
      <c r="H757" s="1" t="s">
        <v>797</v>
      </c>
      <c r="I757" s="9"/>
      <c r="J757" s="9"/>
      <c r="K757" s="8">
        <v>29276.0</v>
      </c>
      <c r="L757" s="1">
        <v>4346.0</v>
      </c>
      <c r="M757" s="2">
        <v>86920.0</v>
      </c>
      <c r="N757" s="2">
        <v>95612.0</v>
      </c>
      <c r="O757" s="2">
        <f t="shared" si="2"/>
        <v>1912240</v>
      </c>
      <c r="P757" s="2">
        <f t="shared" si="3"/>
        <v>1912240</v>
      </c>
      <c r="Q757" s="1">
        <v>3.0</v>
      </c>
    </row>
    <row r="758">
      <c r="A758" s="3" t="s">
        <v>49</v>
      </c>
      <c r="B758" s="3">
        <v>5.001499E8</v>
      </c>
      <c r="C758" s="3" t="s">
        <v>2110</v>
      </c>
      <c r="D758" s="3" t="s">
        <v>19</v>
      </c>
      <c r="E758" s="3" t="str">
        <f t="shared" si="1"/>
        <v>ESTATAL</v>
      </c>
      <c r="F758" s="3" t="s">
        <v>29</v>
      </c>
      <c r="G758" s="3" t="s">
        <v>2111</v>
      </c>
      <c r="H758" s="3" t="s">
        <v>578</v>
      </c>
      <c r="I758" s="3">
        <v>261.0</v>
      </c>
      <c r="J758" s="3">
        <v>4523838.0</v>
      </c>
      <c r="K758" s="5">
        <v>29802.0</v>
      </c>
      <c r="L758" s="3">
        <v>3462.0</v>
      </c>
      <c r="M758" s="6">
        <v>69240.0</v>
      </c>
      <c r="N758" s="6">
        <v>69240.0</v>
      </c>
      <c r="O758" s="6">
        <f t="shared" si="2"/>
        <v>1384800</v>
      </c>
      <c r="P758" s="6">
        <f t="shared" si="3"/>
        <v>1384800</v>
      </c>
      <c r="Q758" s="3">
        <v>9.0</v>
      </c>
    </row>
    <row r="759">
      <c r="A759" s="1" t="s">
        <v>49</v>
      </c>
      <c r="B759" s="1">
        <v>5.001467E8</v>
      </c>
      <c r="C759" s="1" t="s">
        <v>2112</v>
      </c>
      <c r="D759" s="1" t="s">
        <v>19</v>
      </c>
      <c r="E759" s="1" t="str">
        <f t="shared" si="1"/>
        <v>ESTATAL</v>
      </c>
      <c r="F759" s="1" t="s">
        <v>29</v>
      </c>
      <c r="G759" s="1" t="s">
        <v>2113</v>
      </c>
      <c r="H759" s="1" t="s">
        <v>683</v>
      </c>
      <c r="I759" s="9"/>
      <c r="J759" s="1" t="s">
        <v>2114</v>
      </c>
      <c r="K759" s="8">
        <v>32425.0</v>
      </c>
      <c r="L759" s="1">
        <v>1920.0</v>
      </c>
      <c r="M759" s="2">
        <v>38400.0</v>
      </c>
      <c r="N759" s="2">
        <v>38400.0</v>
      </c>
      <c r="O759" s="2">
        <f t="shared" si="2"/>
        <v>768000</v>
      </c>
      <c r="P759" s="2">
        <f t="shared" si="3"/>
        <v>768000</v>
      </c>
      <c r="Q759" s="1">
        <v>3.0</v>
      </c>
    </row>
    <row r="760">
      <c r="A760" s="3" t="s">
        <v>23</v>
      </c>
      <c r="B760" s="3">
        <v>6.200959E8</v>
      </c>
      <c r="C760" s="3" t="s">
        <v>2115</v>
      </c>
      <c r="D760" s="3" t="s">
        <v>19</v>
      </c>
      <c r="E760" s="3" t="str">
        <f t="shared" si="1"/>
        <v>ESTATAL</v>
      </c>
      <c r="F760" s="3" t="s">
        <v>29</v>
      </c>
      <c r="G760" s="3" t="s">
        <v>2116</v>
      </c>
      <c r="H760" s="3" t="s">
        <v>864</v>
      </c>
      <c r="I760" s="3">
        <v>2946.0</v>
      </c>
      <c r="J760" s="3">
        <v>497599.0</v>
      </c>
      <c r="K760" s="5">
        <v>18741.0</v>
      </c>
      <c r="L760" s="3">
        <v>3858.0</v>
      </c>
      <c r="M760" s="6">
        <v>77160.0</v>
      </c>
      <c r="N760" s="6">
        <v>77160.0</v>
      </c>
      <c r="O760" s="6">
        <f t="shared" si="2"/>
        <v>1543200</v>
      </c>
      <c r="P760" s="6">
        <f t="shared" si="3"/>
        <v>1543200</v>
      </c>
      <c r="Q760" s="3">
        <v>10.0</v>
      </c>
    </row>
    <row r="761">
      <c r="A761" s="1" t="s">
        <v>27</v>
      </c>
      <c r="B761" s="1">
        <v>8.20128E8</v>
      </c>
      <c r="C761" s="1" t="s">
        <v>2117</v>
      </c>
      <c r="D761" s="1" t="s">
        <v>19</v>
      </c>
      <c r="E761" s="1" t="str">
        <f t="shared" si="1"/>
        <v>ESTATAL</v>
      </c>
      <c r="F761" s="1" t="s">
        <v>20</v>
      </c>
      <c r="G761" s="1" t="s">
        <v>2118</v>
      </c>
      <c r="H761" s="1" t="s">
        <v>2119</v>
      </c>
      <c r="I761" s="1">
        <v>3482.0</v>
      </c>
      <c r="J761" s="1">
        <v>494052.0</v>
      </c>
      <c r="K761" s="8">
        <v>30881.0</v>
      </c>
      <c r="L761" s="1">
        <v>3863.0</v>
      </c>
      <c r="M761" s="2">
        <v>77260.0</v>
      </c>
      <c r="N761" s="2">
        <v>84986.0</v>
      </c>
      <c r="O761" s="2">
        <f t="shared" si="2"/>
        <v>1699720</v>
      </c>
      <c r="P761" s="2">
        <f t="shared" si="3"/>
        <v>1699720</v>
      </c>
      <c r="Q761" s="1">
        <v>5.0</v>
      </c>
    </row>
    <row r="762">
      <c r="A762" s="3" t="s">
        <v>32</v>
      </c>
      <c r="B762" s="3">
        <v>9.000214E8</v>
      </c>
      <c r="C762" s="3" t="s">
        <v>2120</v>
      </c>
      <c r="D762" s="3" t="s">
        <v>19</v>
      </c>
      <c r="E762" s="3" t="str">
        <f t="shared" si="1"/>
        <v>ESTATAL</v>
      </c>
      <c r="F762" s="3" t="s">
        <v>20</v>
      </c>
      <c r="G762" s="3" t="s">
        <v>2121</v>
      </c>
      <c r="H762" s="3" t="s">
        <v>2122</v>
      </c>
      <c r="I762" s="4"/>
      <c r="J762" s="4"/>
      <c r="K762" s="5">
        <v>34173.0</v>
      </c>
      <c r="L762" s="3">
        <v>4964.0</v>
      </c>
      <c r="M762" s="6">
        <v>99280.0</v>
      </c>
      <c r="N762" s="6">
        <v>109208.0</v>
      </c>
      <c r="O762" s="6">
        <f t="shared" si="2"/>
        <v>2184160</v>
      </c>
      <c r="P762" s="6">
        <f t="shared" si="3"/>
        <v>2184160</v>
      </c>
      <c r="Q762" s="3">
        <v>7.0</v>
      </c>
    </row>
    <row r="763">
      <c r="A763" s="1" t="s">
        <v>76</v>
      </c>
      <c r="B763" s="1">
        <v>7.000846E8</v>
      </c>
      <c r="C763" s="1" t="s">
        <v>2123</v>
      </c>
      <c r="D763" s="1" t="s">
        <v>19</v>
      </c>
      <c r="E763" s="1" t="str">
        <f t="shared" si="1"/>
        <v>ESTATAL</v>
      </c>
      <c r="F763" s="1" t="s">
        <v>20</v>
      </c>
      <c r="G763" s="1" t="s">
        <v>2124</v>
      </c>
      <c r="H763" s="1" t="s">
        <v>2125</v>
      </c>
      <c r="I763" s="1">
        <v>264.0</v>
      </c>
      <c r="J763" s="1">
        <v>4307794.0</v>
      </c>
      <c r="K763" s="8">
        <v>27535.0</v>
      </c>
      <c r="L763" s="1">
        <v>3447.0</v>
      </c>
      <c r="M763" s="2">
        <v>68940.0</v>
      </c>
      <c r="N763" s="2">
        <v>75834.0</v>
      </c>
      <c r="O763" s="2">
        <f t="shared" si="2"/>
        <v>1516680</v>
      </c>
      <c r="P763" s="2">
        <f t="shared" si="3"/>
        <v>1516680</v>
      </c>
      <c r="Q763" s="1">
        <v>4.0</v>
      </c>
    </row>
    <row r="764">
      <c r="A764" s="3" t="s">
        <v>23</v>
      </c>
      <c r="B764" s="3">
        <v>6.200442E8</v>
      </c>
      <c r="C764" s="3" t="s">
        <v>2126</v>
      </c>
      <c r="D764" s="3" t="s">
        <v>19</v>
      </c>
      <c r="E764" s="3" t="str">
        <f t="shared" si="1"/>
        <v>ESTATAL</v>
      </c>
      <c r="F764" s="3" t="s">
        <v>29</v>
      </c>
      <c r="G764" s="3" t="s">
        <v>2127</v>
      </c>
      <c r="H764" s="3" t="s">
        <v>2128</v>
      </c>
      <c r="I764" s="3">
        <v>299.0</v>
      </c>
      <c r="J764" s="3">
        <v>4980119.0</v>
      </c>
      <c r="K764" s="5">
        <v>25604.0</v>
      </c>
      <c r="L764" s="3">
        <v>3933.0</v>
      </c>
      <c r="M764" s="6">
        <v>78660.0</v>
      </c>
      <c r="N764" s="6">
        <v>78660.0</v>
      </c>
      <c r="O764" s="6">
        <f t="shared" si="2"/>
        <v>1573200</v>
      </c>
      <c r="P764" s="6">
        <f t="shared" si="3"/>
        <v>1573200</v>
      </c>
      <c r="Q764" s="3">
        <v>5.0</v>
      </c>
    </row>
    <row r="765">
      <c r="A765" s="1" t="s">
        <v>23</v>
      </c>
      <c r="B765" s="1">
        <v>6.20031003E8</v>
      </c>
      <c r="C765" s="1" t="s">
        <v>2129</v>
      </c>
      <c r="D765" s="1" t="s">
        <v>19</v>
      </c>
      <c r="E765" s="1" t="str">
        <f t="shared" si="1"/>
        <v>ESTATAL</v>
      </c>
      <c r="F765" s="1" t="s">
        <v>20</v>
      </c>
      <c r="G765" s="1" t="s">
        <v>2130</v>
      </c>
      <c r="H765" s="1" t="s">
        <v>2131</v>
      </c>
      <c r="I765" s="1">
        <v>2946.0</v>
      </c>
      <c r="J765" s="1">
        <v>493525.0</v>
      </c>
      <c r="K765" s="8">
        <v>24375.0</v>
      </c>
      <c r="L765" s="1">
        <v>4704.0</v>
      </c>
      <c r="M765" s="2">
        <v>94080.0</v>
      </c>
      <c r="N765" s="2">
        <v>103488.0</v>
      </c>
      <c r="O765" s="2">
        <f t="shared" si="2"/>
        <v>2069760</v>
      </c>
      <c r="P765" s="2">
        <f t="shared" si="3"/>
        <v>2069760</v>
      </c>
      <c r="Q765" s="1">
        <v>10.0</v>
      </c>
    </row>
    <row r="766">
      <c r="A766" s="3" t="s">
        <v>27</v>
      </c>
      <c r="B766" s="3">
        <v>8.20467E8</v>
      </c>
      <c r="C766" s="3" t="s">
        <v>2132</v>
      </c>
      <c r="D766" s="3" t="s">
        <v>38</v>
      </c>
      <c r="E766" s="3" t="str">
        <f t="shared" si="1"/>
        <v>PRIVADO</v>
      </c>
      <c r="F766" s="3" t="s">
        <v>29</v>
      </c>
      <c r="G766" s="3" t="s">
        <v>2133</v>
      </c>
      <c r="H766" s="3" t="s">
        <v>2134</v>
      </c>
      <c r="I766" s="3">
        <v>3408.0</v>
      </c>
      <c r="J766" s="3">
        <v>496310.0</v>
      </c>
      <c r="K766" s="5">
        <v>26871.0</v>
      </c>
      <c r="L766" s="3">
        <v>2418.0</v>
      </c>
      <c r="M766" s="6">
        <v>48360.0</v>
      </c>
      <c r="N766" s="6">
        <v>48360.0</v>
      </c>
      <c r="O766" s="6">
        <f t="shared" si="2"/>
        <v>967200</v>
      </c>
      <c r="P766" s="6">
        <f t="shared" si="3"/>
        <v>967200</v>
      </c>
      <c r="Q766" s="3">
        <v>6.0</v>
      </c>
    </row>
    <row r="767">
      <c r="A767" s="1" t="s">
        <v>49</v>
      </c>
      <c r="B767" s="1">
        <v>5.001E8</v>
      </c>
      <c r="C767" s="1" t="s">
        <v>2135</v>
      </c>
      <c r="D767" s="1" t="s">
        <v>19</v>
      </c>
      <c r="E767" s="1" t="str">
        <f t="shared" si="1"/>
        <v>ESTATAL</v>
      </c>
      <c r="F767" s="1" t="s">
        <v>29</v>
      </c>
      <c r="G767" s="1" t="s">
        <v>2136</v>
      </c>
      <c r="H767" s="1" t="s">
        <v>683</v>
      </c>
      <c r="I767" s="9"/>
      <c r="J767" s="1" t="s">
        <v>2137</v>
      </c>
      <c r="K767" s="8">
        <v>21404.0</v>
      </c>
      <c r="L767" s="1">
        <v>2825.0</v>
      </c>
      <c r="M767" s="2">
        <v>56500.0</v>
      </c>
      <c r="N767" s="2">
        <v>56500.0</v>
      </c>
      <c r="O767" s="2">
        <f t="shared" si="2"/>
        <v>1130000</v>
      </c>
      <c r="P767" s="2">
        <f t="shared" si="3"/>
        <v>1130000</v>
      </c>
      <c r="Q767" s="1">
        <v>10.0</v>
      </c>
    </row>
    <row r="768">
      <c r="A768" s="3" t="s">
        <v>179</v>
      </c>
      <c r="B768" s="3">
        <v>1.800806E8</v>
      </c>
      <c r="C768" s="3" t="s">
        <v>2138</v>
      </c>
      <c r="D768" s="3" t="s">
        <v>19</v>
      </c>
      <c r="E768" s="3" t="str">
        <f t="shared" si="1"/>
        <v>ESTATAL</v>
      </c>
      <c r="F768" s="3" t="s">
        <v>20</v>
      </c>
      <c r="G768" s="3" t="s">
        <v>2139</v>
      </c>
      <c r="H768" s="3" t="s">
        <v>1992</v>
      </c>
      <c r="I768" s="3">
        <v>3782.0</v>
      </c>
      <c r="J768" s="3">
        <v>1.5611726E7</v>
      </c>
      <c r="K768" s="10">
        <v>33553.0</v>
      </c>
      <c r="L768" s="3">
        <v>3223.0</v>
      </c>
      <c r="M768" s="6">
        <v>64460.0</v>
      </c>
      <c r="N768" s="6">
        <v>70906.0</v>
      </c>
      <c r="O768" s="6">
        <f t="shared" si="2"/>
        <v>1418120</v>
      </c>
      <c r="P768" s="6">
        <f t="shared" si="3"/>
        <v>1418120</v>
      </c>
      <c r="Q768" s="3">
        <v>8.0</v>
      </c>
    </row>
    <row r="769">
      <c r="A769" s="1" t="s">
        <v>217</v>
      </c>
      <c r="B769" s="1">
        <v>4.600508E8</v>
      </c>
      <c r="C769" s="1" t="s">
        <v>2140</v>
      </c>
      <c r="D769" s="1" t="s">
        <v>19</v>
      </c>
      <c r="E769" s="1" t="str">
        <f t="shared" si="1"/>
        <v>ESTATAL</v>
      </c>
      <c r="F769" s="1" t="s">
        <v>20</v>
      </c>
      <c r="G769" s="1" t="s">
        <v>2141</v>
      </c>
      <c r="H769" s="1" t="s">
        <v>1348</v>
      </c>
      <c r="I769" s="1">
        <v>3826.0</v>
      </c>
      <c r="J769" s="1" t="s">
        <v>2142</v>
      </c>
      <c r="K769" s="8">
        <v>28192.0</v>
      </c>
      <c r="L769" s="1">
        <v>4646.0</v>
      </c>
      <c r="M769" s="2">
        <v>92920.0</v>
      </c>
      <c r="N769" s="2">
        <v>102212.0</v>
      </c>
      <c r="O769" s="2">
        <f t="shared" si="2"/>
        <v>2044240</v>
      </c>
      <c r="P769" s="2">
        <f t="shared" si="3"/>
        <v>2044240</v>
      </c>
      <c r="Q769" s="1">
        <v>5.0</v>
      </c>
    </row>
    <row r="770">
      <c r="A770" s="3" t="s">
        <v>76</v>
      </c>
      <c r="B770" s="3">
        <v>7.000685E8</v>
      </c>
      <c r="C770" s="3" t="s">
        <v>2143</v>
      </c>
      <c r="D770" s="3" t="s">
        <v>19</v>
      </c>
      <c r="E770" s="3" t="str">
        <f t="shared" si="1"/>
        <v>ESTATAL</v>
      </c>
      <c r="F770" s="3" t="s">
        <v>29</v>
      </c>
      <c r="G770" s="3" t="s">
        <v>2144</v>
      </c>
      <c r="H770" s="3" t="s">
        <v>1493</v>
      </c>
      <c r="I770" s="3">
        <v>264.0</v>
      </c>
      <c r="J770" s="3">
        <v>4307712.0</v>
      </c>
      <c r="K770" s="5">
        <v>27860.0</v>
      </c>
      <c r="L770" s="3">
        <v>4470.0</v>
      </c>
      <c r="M770" s="6">
        <v>89400.0</v>
      </c>
      <c r="N770" s="6">
        <v>89400.0</v>
      </c>
      <c r="O770" s="6">
        <f t="shared" si="2"/>
        <v>1788000</v>
      </c>
      <c r="P770" s="6">
        <f t="shared" si="3"/>
        <v>1788000</v>
      </c>
      <c r="Q770" s="3">
        <v>5.0</v>
      </c>
    </row>
    <row r="771">
      <c r="A771" s="1" t="s">
        <v>36</v>
      </c>
      <c r="B771" s="1">
        <v>6.04485E7</v>
      </c>
      <c r="C771" s="1" t="s">
        <v>2145</v>
      </c>
      <c r="D771" s="1" t="s">
        <v>19</v>
      </c>
      <c r="E771" s="1" t="str">
        <f t="shared" si="1"/>
        <v>ESTATAL</v>
      </c>
      <c r="F771" s="1" t="s">
        <v>29</v>
      </c>
      <c r="G771" s="1" t="s">
        <v>2146</v>
      </c>
      <c r="H771" s="1">
        <v>7240.0</v>
      </c>
      <c r="I771" s="1">
        <v>2227.0</v>
      </c>
      <c r="J771" s="1" t="s">
        <v>2147</v>
      </c>
      <c r="K771" s="8">
        <v>31906.0</v>
      </c>
      <c r="L771" s="1">
        <v>1581.0</v>
      </c>
      <c r="M771" s="2">
        <v>31620.0</v>
      </c>
      <c r="N771" s="2">
        <v>31620.0</v>
      </c>
      <c r="O771" s="2">
        <f t="shared" si="2"/>
        <v>632400</v>
      </c>
      <c r="P771" s="2">
        <f t="shared" si="3"/>
        <v>632400</v>
      </c>
      <c r="Q771" s="1">
        <v>6.0</v>
      </c>
    </row>
    <row r="772">
      <c r="A772" s="3" t="s">
        <v>120</v>
      </c>
      <c r="B772" s="3">
        <v>1.000379E8</v>
      </c>
      <c r="C772" s="3" t="s">
        <v>2148</v>
      </c>
      <c r="D772" s="3" t="s">
        <v>19</v>
      </c>
      <c r="E772" s="3" t="str">
        <f t="shared" si="1"/>
        <v>ESTATAL</v>
      </c>
      <c r="F772" s="3" t="s">
        <v>20</v>
      </c>
      <c r="G772" s="3" t="s">
        <v>2149</v>
      </c>
      <c r="H772" s="3" t="s">
        <v>2150</v>
      </c>
      <c r="I772" s="4"/>
      <c r="J772" s="4"/>
      <c r="K772" s="5">
        <v>34856.0</v>
      </c>
      <c r="L772" s="3">
        <v>1600.0</v>
      </c>
      <c r="M772" s="6">
        <v>32000.0</v>
      </c>
      <c r="N772" s="6">
        <v>35200.0</v>
      </c>
      <c r="O772" s="6">
        <f t="shared" si="2"/>
        <v>704000</v>
      </c>
      <c r="P772" s="6">
        <f t="shared" si="3"/>
        <v>704000</v>
      </c>
      <c r="Q772" s="3">
        <v>10.0</v>
      </c>
    </row>
    <row r="773">
      <c r="A773" s="1" t="s">
        <v>49</v>
      </c>
      <c r="B773" s="1">
        <v>5.000371E8</v>
      </c>
      <c r="C773" s="1" t="s">
        <v>2151</v>
      </c>
      <c r="D773" s="1" t="s">
        <v>19</v>
      </c>
      <c r="E773" s="1" t="str">
        <f t="shared" si="1"/>
        <v>ESTATAL</v>
      </c>
      <c r="F773" s="1" t="s">
        <v>29</v>
      </c>
      <c r="G773" s="1" t="s">
        <v>2152</v>
      </c>
      <c r="H773" s="1" t="s">
        <v>2153</v>
      </c>
      <c r="I773" s="1">
        <v>2622.0</v>
      </c>
      <c r="J773" s="1">
        <v>424607.0</v>
      </c>
      <c r="K773" s="8">
        <v>31725.0</v>
      </c>
      <c r="L773" s="1">
        <v>4585.0</v>
      </c>
      <c r="M773" s="2">
        <v>91700.0</v>
      </c>
      <c r="N773" s="2">
        <v>91700.0</v>
      </c>
      <c r="O773" s="2">
        <f t="shared" si="2"/>
        <v>1834000</v>
      </c>
      <c r="P773" s="2">
        <f t="shared" si="3"/>
        <v>1834000</v>
      </c>
      <c r="Q773" s="1">
        <v>10.0</v>
      </c>
    </row>
    <row r="774">
      <c r="A774" s="3" t="s">
        <v>116</v>
      </c>
      <c r="B774" s="3">
        <v>5.40143105E8</v>
      </c>
      <c r="C774" s="3" t="s">
        <v>2154</v>
      </c>
      <c r="D774" s="3" t="s">
        <v>19</v>
      </c>
      <c r="E774" s="3" t="str">
        <f t="shared" si="1"/>
        <v>ESTATAL</v>
      </c>
      <c r="F774" s="3" t="s">
        <v>29</v>
      </c>
      <c r="G774" s="3" t="s">
        <v>2155</v>
      </c>
      <c r="H774" s="3">
        <v>3380.0</v>
      </c>
      <c r="I774" s="3">
        <v>3751.0</v>
      </c>
      <c r="J774" s="3">
        <v>1.5597705E7</v>
      </c>
      <c r="K774" s="5">
        <v>20966.0</v>
      </c>
      <c r="L774" s="3">
        <v>4972.0</v>
      </c>
      <c r="M774" s="6">
        <v>99440.0</v>
      </c>
      <c r="N774" s="6">
        <v>99440.0</v>
      </c>
      <c r="O774" s="6">
        <f t="shared" si="2"/>
        <v>1988800</v>
      </c>
      <c r="P774" s="6">
        <f t="shared" si="3"/>
        <v>1988800</v>
      </c>
      <c r="Q774" s="3">
        <v>10.0</v>
      </c>
    </row>
    <row r="775">
      <c r="A775" s="1" t="s">
        <v>112</v>
      </c>
      <c r="B775" s="1">
        <v>1.400966E8</v>
      </c>
      <c r="C775" s="1" t="s">
        <v>2156</v>
      </c>
      <c r="D775" s="1" t="s">
        <v>38</v>
      </c>
      <c r="E775" s="1" t="str">
        <f t="shared" si="1"/>
        <v>PRIVADO</v>
      </c>
      <c r="F775" s="1" t="s">
        <v>29</v>
      </c>
      <c r="G775" s="1" t="s">
        <v>2157</v>
      </c>
      <c r="H775" s="1" t="s">
        <v>2158</v>
      </c>
      <c r="I775" s="1">
        <v>358.0</v>
      </c>
      <c r="J775" s="1">
        <v>4881299.0</v>
      </c>
      <c r="K775" s="8">
        <v>33308.0</v>
      </c>
      <c r="L775" s="1">
        <v>4702.0</v>
      </c>
      <c r="M775" s="2">
        <v>94040.0</v>
      </c>
      <c r="N775" s="2">
        <v>94040.0</v>
      </c>
      <c r="O775" s="2">
        <f t="shared" si="2"/>
        <v>1880800</v>
      </c>
      <c r="P775" s="2">
        <f t="shared" si="3"/>
        <v>1880800</v>
      </c>
      <c r="Q775" s="1">
        <v>6.0</v>
      </c>
    </row>
    <row r="776">
      <c r="A776" s="3" t="s">
        <v>155</v>
      </c>
      <c r="B776" s="3">
        <v>3.800706E8</v>
      </c>
      <c r="C776" s="3" t="s">
        <v>2159</v>
      </c>
      <c r="D776" s="3" t="s">
        <v>19</v>
      </c>
      <c r="E776" s="3" t="str">
        <f t="shared" si="1"/>
        <v>ESTATAL</v>
      </c>
      <c r="F776" s="3" t="s">
        <v>29</v>
      </c>
      <c r="G776" s="3" t="s">
        <v>2160</v>
      </c>
      <c r="H776" s="3" t="s">
        <v>403</v>
      </c>
      <c r="I776" s="3">
        <v>388.0</v>
      </c>
      <c r="J776" s="3">
        <v>4058034.0</v>
      </c>
      <c r="K776" s="5">
        <v>18349.0</v>
      </c>
      <c r="L776" s="3">
        <v>4562.0</v>
      </c>
      <c r="M776" s="6">
        <v>91240.0</v>
      </c>
      <c r="N776" s="6">
        <v>91240.0</v>
      </c>
      <c r="O776" s="6">
        <f t="shared" si="2"/>
        <v>1824800</v>
      </c>
      <c r="P776" s="6">
        <f t="shared" si="3"/>
        <v>1824800</v>
      </c>
      <c r="Q776" s="3">
        <v>5.0</v>
      </c>
    </row>
    <row r="777">
      <c r="A777" s="1" t="s">
        <v>27</v>
      </c>
      <c r="B777" s="1">
        <v>8.201343E8</v>
      </c>
      <c r="C777" s="1" t="s">
        <v>2161</v>
      </c>
      <c r="D777" s="1" t="s">
        <v>19</v>
      </c>
      <c r="E777" s="1" t="str">
        <f t="shared" si="1"/>
        <v>ESTATAL</v>
      </c>
      <c r="F777" s="1" t="s">
        <v>20</v>
      </c>
      <c r="G777" s="1" t="s">
        <v>2162</v>
      </c>
      <c r="H777" s="1" t="s">
        <v>667</v>
      </c>
      <c r="I777" s="1">
        <v>3466.0</v>
      </c>
      <c r="J777" s="1">
        <v>496197.0</v>
      </c>
      <c r="K777" s="8">
        <v>30373.0</v>
      </c>
      <c r="L777" s="1">
        <v>3946.0</v>
      </c>
      <c r="M777" s="2">
        <v>78920.0</v>
      </c>
      <c r="N777" s="2">
        <v>86812.0</v>
      </c>
      <c r="O777" s="2">
        <f t="shared" si="2"/>
        <v>1736240</v>
      </c>
      <c r="P777" s="2">
        <f t="shared" si="3"/>
        <v>1736240</v>
      </c>
      <c r="Q777" s="1">
        <v>4.0</v>
      </c>
    </row>
    <row r="778">
      <c r="A778" s="3" t="s">
        <v>32</v>
      </c>
      <c r="B778" s="3">
        <v>9.001919E8</v>
      </c>
      <c r="C778" s="3" t="s">
        <v>2163</v>
      </c>
      <c r="D778" s="3" t="s">
        <v>19</v>
      </c>
      <c r="E778" s="3" t="str">
        <f t="shared" si="1"/>
        <v>ESTATAL</v>
      </c>
      <c r="F778" s="3" t="s">
        <v>20</v>
      </c>
      <c r="G778" s="3" t="s">
        <v>420</v>
      </c>
      <c r="H778" s="3" t="s">
        <v>376</v>
      </c>
      <c r="I778" s="3">
        <v>381.0</v>
      </c>
      <c r="J778" s="3">
        <v>1.56900044E8</v>
      </c>
      <c r="K778" s="5">
        <v>34221.0</v>
      </c>
      <c r="L778" s="3">
        <v>2912.0</v>
      </c>
      <c r="M778" s="6">
        <v>58240.0</v>
      </c>
      <c r="N778" s="6">
        <v>64064.0</v>
      </c>
      <c r="O778" s="6">
        <f t="shared" si="2"/>
        <v>1281280</v>
      </c>
      <c r="P778" s="6">
        <f t="shared" si="3"/>
        <v>1281280</v>
      </c>
      <c r="Q778" s="3">
        <v>5.0</v>
      </c>
    </row>
    <row r="779">
      <c r="A779" s="1" t="s">
        <v>23</v>
      </c>
      <c r="B779" s="1">
        <v>6.200905E8</v>
      </c>
      <c r="C779" s="1" t="s">
        <v>2164</v>
      </c>
      <c r="D779" s="1" t="s">
        <v>19</v>
      </c>
      <c r="E779" s="1" t="str">
        <f t="shared" si="1"/>
        <v>ESTATAL</v>
      </c>
      <c r="F779" s="1" t="s">
        <v>29</v>
      </c>
      <c r="G779" s="1" t="s">
        <v>2165</v>
      </c>
      <c r="H779" s="1" t="s">
        <v>2166</v>
      </c>
      <c r="I779" s="1">
        <v>2940.0</v>
      </c>
      <c r="J779" s="1">
        <v>491259.0</v>
      </c>
      <c r="K779" s="8">
        <v>19363.0</v>
      </c>
      <c r="L779" s="1">
        <v>4809.0</v>
      </c>
      <c r="M779" s="2">
        <v>96180.0</v>
      </c>
      <c r="N779" s="2">
        <v>96180.0</v>
      </c>
      <c r="O779" s="2">
        <f t="shared" si="2"/>
        <v>1923600</v>
      </c>
      <c r="P779" s="2">
        <f t="shared" si="3"/>
        <v>1923600</v>
      </c>
      <c r="Q779" s="1">
        <v>5.0</v>
      </c>
    </row>
    <row r="780">
      <c r="A780" s="3" t="s">
        <v>45</v>
      </c>
      <c r="B780" s="3">
        <v>6.600301E8</v>
      </c>
      <c r="C780" s="3" t="s">
        <v>2167</v>
      </c>
      <c r="D780" s="3" t="s">
        <v>19</v>
      </c>
      <c r="E780" s="3" t="str">
        <f t="shared" si="1"/>
        <v>ESTATAL</v>
      </c>
      <c r="F780" s="3" t="s">
        <v>29</v>
      </c>
      <c r="G780" s="3" t="s">
        <v>2168</v>
      </c>
      <c r="H780" s="3" t="s">
        <v>245</v>
      </c>
      <c r="I780" s="3">
        <v>3873.0</v>
      </c>
      <c r="J780" s="3">
        <v>424196.0</v>
      </c>
      <c r="K780" s="5">
        <v>21129.0</v>
      </c>
      <c r="L780" s="3">
        <v>2615.0</v>
      </c>
      <c r="M780" s="6">
        <v>52300.0</v>
      </c>
      <c r="N780" s="6">
        <v>52300.0</v>
      </c>
      <c r="O780" s="6">
        <f t="shared" si="2"/>
        <v>1046000</v>
      </c>
      <c r="P780" s="6">
        <f t="shared" si="3"/>
        <v>1046000</v>
      </c>
      <c r="Q780" s="3">
        <v>5.0</v>
      </c>
    </row>
    <row r="781">
      <c r="A781" s="1" t="s">
        <v>36</v>
      </c>
      <c r="B781" s="1">
        <v>6.02857E7</v>
      </c>
      <c r="C781" s="1" t="s">
        <v>2169</v>
      </c>
      <c r="D781" s="1" t="s">
        <v>19</v>
      </c>
      <c r="E781" s="1" t="str">
        <f t="shared" si="1"/>
        <v>ESTATAL</v>
      </c>
      <c r="F781" s="1" t="s">
        <v>29</v>
      </c>
      <c r="G781" s="1" t="s">
        <v>2170</v>
      </c>
      <c r="H781" s="1">
        <v>1900.0</v>
      </c>
      <c r="I781" s="1">
        <v>221.0</v>
      </c>
      <c r="J781" s="1" t="s">
        <v>2171</v>
      </c>
      <c r="K781" s="8">
        <v>33786.0</v>
      </c>
      <c r="L781" s="1">
        <v>4578.0</v>
      </c>
      <c r="M781" s="2">
        <v>91560.0</v>
      </c>
      <c r="N781" s="2">
        <v>91560.0</v>
      </c>
      <c r="O781" s="2">
        <f t="shared" si="2"/>
        <v>1831200</v>
      </c>
      <c r="P781" s="2">
        <f t="shared" si="3"/>
        <v>1831200</v>
      </c>
      <c r="Q781" s="1">
        <v>7.0</v>
      </c>
    </row>
    <row r="782">
      <c r="A782" s="3" t="s">
        <v>36</v>
      </c>
      <c r="B782" s="3">
        <v>6.03932E7</v>
      </c>
      <c r="C782" s="3" t="s">
        <v>2172</v>
      </c>
      <c r="D782" s="3" t="s">
        <v>19</v>
      </c>
      <c r="E782" s="3" t="str">
        <f t="shared" si="1"/>
        <v>ESTATAL</v>
      </c>
      <c r="F782" s="3" t="s">
        <v>29</v>
      </c>
      <c r="G782" s="3" t="s">
        <v>2173</v>
      </c>
      <c r="H782" s="3">
        <v>1931.0</v>
      </c>
      <c r="I782" s="3">
        <v>221.0</v>
      </c>
      <c r="J782" s="3" t="s">
        <v>2174</v>
      </c>
      <c r="K782" s="5">
        <v>23200.0</v>
      </c>
      <c r="L782" s="3">
        <v>3594.0</v>
      </c>
      <c r="M782" s="6">
        <v>71880.0</v>
      </c>
      <c r="N782" s="6">
        <v>71880.0</v>
      </c>
      <c r="O782" s="6">
        <f t="shared" si="2"/>
        <v>1437600</v>
      </c>
      <c r="P782" s="6">
        <f t="shared" si="3"/>
        <v>1437600</v>
      </c>
      <c r="Q782" s="3">
        <v>7.0</v>
      </c>
    </row>
    <row r="783">
      <c r="A783" s="1" t="s">
        <v>17</v>
      </c>
      <c r="B783" s="1">
        <v>8.60003701E8</v>
      </c>
      <c r="C783" s="1" t="s">
        <v>2175</v>
      </c>
      <c r="D783" s="1" t="s">
        <v>19</v>
      </c>
      <c r="E783" s="1" t="str">
        <f t="shared" si="1"/>
        <v>ESTATAL</v>
      </c>
      <c r="F783" s="1" t="s">
        <v>20</v>
      </c>
      <c r="G783" s="1" t="s">
        <v>2176</v>
      </c>
      <c r="H783" s="1" t="s">
        <v>340</v>
      </c>
      <c r="I783" s="9"/>
      <c r="J783" s="9"/>
      <c r="K783" s="8">
        <v>34129.0</v>
      </c>
      <c r="L783" s="1">
        <v>2323.0</v>
      </c>
      <c r="M783" s="2">
        <v>46460.0</v>
      </c>
      <c r="N783" s="2">
        <v>51106.0</v>
      </c>
      <c r="O783" s="2">
        <f t="shared" si="2"/>
        <v>1022120</v>
      </c>
      <c r="P783" s="2">
        <f t="shared" si="3"/>
        <v>1022120</v>
      </c>
      <c r="Q783" s="1">
        <v>6.0</v>
      </c>
    </row>
    <row r="784">
      <c r="A784" s="3" t="s">
        <v>27</v>
      </c>
      <c r="B784" s="3">
        <v>8.20179E8</v>
      </c>
      <c r="C784" s="3" t="s">
        <v>2177</v>
      </c>
      <c r="D784" s="3" t="s">
        <v>19</v>
      </c>
      <c r="E784" s="3" t="str">
        <f t="shared" si="1"/>
        <v>ESTATAL</v>
      </c>
      <c r="F784" s="3" t="s">
        <v>29</v>
      </c>
      <c r="G784" s="3" t="s">
        <v>2178</v>
      </c>
      <c r="H784" s="3" t="s">
        <v>538</v>
      </c>
      <c r="I784" s="3">
        <v>3464.0</v>
      </c>
      <c r="J784" s="3">
        <v>422566.0</v>
      </c>
      <c r="K784" s="10">
        <v>32069.0</v>
      </c>
      <c r="L784" s="3">
        <v>3353.0</v>
      </c>
      <c r="M784" s="6">
        <v>67060.0</v>
      </c>
      <c r="N784" s="6">
        <v>67060.0</v>
      </c>
      <c r="O784" s="6">
        <f t="shared" si="2"/>
        <v>1341200</v>
      </c>
      <c r="P784" s="6">
        <f t="shared" si="3"/>
        <v>1341200</v>
      </c>
      <c r="Q784" s="3">
        <v>7.0</v>
      </c>
    </row>
    <row r="785">
      <c r="A785" s="1" t="s">
        <v>36</v>
      </c>
      <c r="B785" s="1">
        <v>6.03627E7</v>
      </c>
      <c r="C785" s="1" t="s">
        <v>2179</v>
      </c>
      <c r="D785" s="1" t="s">
        <v>19</v>
      </c>
      <c r="E785" s="1" t="str">
        <f t="shared" si="1"/>
        <v>ESTATAL</v>
      </c>
      <c r="F785" s="1" t="s">
        <v>20</v>
      </c>
      <c r="G785" s="1" t="s">
        <v>2180</v>
      </c>
      <c r="H785" s="1">
        <v>6740.0</v>
      </c>
      <c r="I785" s="1">
        <v>2632.0</v>
      </c>
      <c r="J785" s="1" t="s">
        <v>2181</v>
      </c>
      <c r="K785" s="8">
        <v>34566.0</v>
      </c>
      <c r="L785" s="1">
        <v>3207.0</v>
      </c>
      <c r="M785" s="2">
        <v>64140.0</v>
      </c>
      <c r="N785" s="2">
        <v>70554.0</v>
      </c>
      <c r="O785" s="2">
        <f t="shared" si="2"/>
        <v>1411080</v>
      </c>
      <c r="P785" s="2">
        <f t="shared" si="3"/>
        <v>1411080</v>
      </c>
      <c r="Q785" s="1">
        <v>9.0</v>
      </c>
    </row>
    <row r="786">
      <c r="A786" s="3" t="s">
        <v>49</v>
      </c>
      <c r="B786" s="3">
        <v>5.00013E8</v>
      </c>
      <c r="C786" s="3" t="s">
        <v>2182</v>
      </c>
      <c r="D786" s="3" t="s">
        <v>19</v>
      </c>
      <c r="E786" s="3" t="str">
        <f t="shared" si="1"/>
        <v>ESTATAL</v>
      </c>
      <c r="F786" s="3" t="s">
        <v>20</v>
      </c>
      <c r="G786" s="3" t="s">
        <v>2183</v>
      </c>
      <c r="H786" s="3" t="s">
        <v>1315</v>
      </c>
      <c r="I786" s="4"/>
      <c r="J786" s="3" t="s">
        <v>2184</v>
      </c>
      <c r="K786" s="10">
        <v>30307.0</v>
      </c>
      <c r="L786" s="3">
        <v>2923.0</v>
      </c>
      <c r="M786" s="6">
        <v>58460.0</v>
      </c>
      <c r="N786" s="6">
        <v>64306.0</v>
      </c>
      <c r="O786" s="6">
        <f t="shared" si="2"/>
        <v>1286120</v>
      </c>
      <c r="P786" s="6">
        <f t="shared" si="3"/>
        <v>1286120</v>
      </c>
      <c r="Q786" s="3">
        <v>6.0</v>
      </c>
    </row>
    <row r="787">
      <c r="A787" s="1" t="s">
        <v>45</v>
      </c>
      <c r="B787" s="1">
        <v>6.601189E8</v>
      </c>
      <c r="C787" s="1" t="s">
        <v>2185</v>
      </c>
      <c r="D787" s="1" t="s">
        <v>19</v>
      </c>
      <c r="E787" s="1" t="str">
        <f t="shared" si="1"/>
        <v>ESTATAL</v>
      </c>
      <c r="F787" s="1" t="s">
        <v>29</v>
      </c>
      <c r="G787" s="1" t="s">
        <v>2186</v>
      </c>
      <c r="H787" s="1" t="s">
        <v>1948</v>
      </c>
      <c r="I787" s="1">
        <v>387.0</v>
      </c>
      <c r="J787" s="1">
        <v>1.54594938E8</v>
      </c>
      <c r="K787" s="8">
        <v>28677.0</v>
      </c>
      <c r="L787" s="1">
        <v>3075.0</v>
      </c>
      <c r="M787" s="2">
        <v>61500.0</v>
      </c>
      <c r="N787" s="2">
        <v>61500.0</v>
      </c>
      <c r="O787" s="2">
        <f t="shared" si="2"/>
        <v>1230000</v>
      </c>
      <c r="P787" s="2">
        <f t="shared" si="3"/>
        <v>1230000</v>
      </c>
      <c r="Q787" s="1">
        <v>7.0</v>
      </c>
    </row>
    <row r="788">
      <c r="A788" s="3" t="s">
        <v>76</v>
      </c>
      <c r="B788" s="3">
        <v>7.000415E8</v>
      </c>
      <c r="C788" s="3" t="s">
        <v>2187</v>
      </c>
      <c r="D788" s="3" t="s">
        <v>19</v>
      </c>
      <c r="E788" s="3" t="str">
        <f t="shared" si="1"/>
        <v>ESTATAL</v>
      </c>
      <c r="F788" s="3" t="s">
        <v>29</v>
      </c>
      <c r="G788" s="3" t="s">
        <v>2188</v>
      </c>
      <c r="H788" s="3" t="s">
        <v>2189</v>
      </c>
      <c r="I788" s="3">
        <v>264.0</v>
      </c>
      <c r="J788" s="3">
        <v>4302058.0</v>
      </c>
      <c r="K788" s="5">
        <v>21410.0</v>
      </c>
      <c r="L788" s="3">
        <v>2857.0</v>
      </c>
      <c r="M788" s="6">
        <v>57140.0</v>
      </c>
      <c r="N788" s="6">
        <v>57140.0</v>
      </c>
      <c r="O788" s="6">
        <f t="shared" si="2"/>
        <v>1142800</v>
      </c>
      <c r="P788" s="6">
        <f t="shared" si="3"/>
        <v>1142800</v>
      </c>
      <c r="Q788" s="3">
        <v>10.0</v>
      </c>
    </row>
    <row r="789">
      <c r="A789" s="1" t="s">
        <v>99</v>
      </c>
      <c r="B789" s="1">
        <v>2.00685E7</v>
      </c>
      <c r="C789" s="1" t="s">
        <v>2190</v>
      </c>
      <c r="D789" s="1" t="s">
        <v>38</v>
      </c>
      <c r="E789" s="1" t="str">
        <f t="shared" si="1"/>
        <v>PRIVADO</v>
      </c>
      <c r="F789" s="1" t="s">
        <v>29</v>
      </c>
      <c r="G789" s="1" t="s">
        <v>2191</v>
      </c>
      <c r="H789" s="1" t="s">
        <v>2192</v>
      </c>
      <c r="I789" s="1">
        <v>11.0</v>
      </c>
      <c r="J789" s="1" t="s">
        <v>2193</v>
      </c>
      <c r="K789" s="8">
        <v>23053.0</v>
      </c>
      <c r="L789" s="1">
        <v>2623.0</v>
      </c>
      <c r="M789" s="2">
        <v>52460.0</v>
      </c>
      <c r="N789" s="2">
        <v>52460.0</v>
      </c>
      <c r="O789" s="2">
        <f t="shared" si="2"/>
        <v>1049200</v>
      </c>
      <c r="P789" s="2">
        <f t="shared" si="3"/>
        <v>1049200</v>
      </c>
      <c r="Q789" s="1">
        <v>7.0</v>
      </c>
    </row>
    <row r="790">
      <c r="A790" s="3" t="s">
        <v>116</v>
      </c>
      <c r="B790" s="3">
        <v>5.40063401E8</v>
      </c>
      <c r="C790" s="3" t="s">
        <v>2194</v>
      </c>
      <c r="D790" s="3" t="s">
        <v>19</v>
      </c>
      <c r="E790" s="3" t="str">
        <f t="shared" si="1"/>
        <v>ESTATAL</v>
      </c>
      <c r="F790" s="3" t="s">
        <v>29</v>
      </c>
      <c r="G790" s="3" t="s">
        <v>2195</v>
      </c>
      <c r="H790" s="3" t="s">
        <v>2196</v>
      </c>
      <c r="I790" s="3">
        <v>376.0</v>
      </c>
      <c r="J790" s="3">
        <v>1.54588218E8</v>
      </c>
      <c r="K790" s="10">
        <v>34254.0</v>
      </c>
      <c r="L790" s="3">
        <v>4847.0</v>
      </c>
      <c r="M790" s="6">
        <v>96940.0</v>
      </c>
      <c r="N790" s="6">
        <v>96940.0</v>
      </c>
      <c r="O790" s="6">
        <f t="shared" si="2"/>
        <v>1938800</v>
      </c>
      <c r="P790" s="6">
        <f t="shared" si="3"/>
        <v>1938800</v>
      </c>
      <c r="Q790" s="3">
        <v>7.0</v>
      </c>
    </row>
    <row r="791">
      <c r="A791" s="1" t="s">
        <v>68</v>
      </c>
      <c r="B791" s="1">
        <v>3.400695E8</v>
      </c>
      <c r="C791" s="1" t="s">
        <v>2197</v>
      </c>
      <c r="D791" s="1" t="s">
        <v>19</v>
      </c>
      <c r="E791" s="1" t="str">
        <f t="shared" si="1"/>
        <v>ESTATAL</v>
      </c>
      <c r="F791" s="1" t="s">
        <v>29</v>
      </c>
      <c r="G791" s="1" t="s">
        <v>2198</v>
      </c>
      <c r="H791" s="1" t="s">
        <v>346</v>
      </c>
      <c r="I791" s="1">
        <v>3718.0</v>
      </c>
      <c r="J791" s="1">
        <v>422860.0</v>
      </c>
      <c r="K791" s="8">
        <v>31259.0</v>
      </c>
      <c r="L791" s="1">
        <v>4395.0</v>
      </c>
      <c r="M791" s="2">
        <v>87900.0</v>
      </c>
      <c r="N791" s="2">
        <v>87900.0</v>
      </c>
      <c r="O791" s="2">
        <f t="shared" si="2"/>
        <v>1758000</v>
      </c>
      <c r="P791" s="2">
        <f t="shared" si="3"/>
        <v>1758000</v>
      </c>
      <c r="Q791" s="1">
        <v>10.0</v>
      </c>
    </row>
    <row r="792">
      <c r="A792" s="3" t="s">
        <v>27</v>
      </c>
      <c r="B792" s="3">
        <v>8.20346613E8</v>
      </c>
      <c r="C792" s="3" t="s">
        <v>2199</v>
      </c>
      <c r="D792" s="3" t="s">
        <v>19</v>
      </c>
      <c r="E792" s="3" t="str">
        <f t="shared" si="1"/>
        <v>ESTATAL</v>
      </c>
      <c r="F792" s="3" t="s">
        <v>29</v>
      </c>
      <c r="G792" s="3" t="s">
        <v>2200</v>
      </c>
      <c r="H792" s="3" t="s">
        <v>253</v>
      </c>
      <c r="I792" s="4"/>
      <c r="J792" s="4"/>
      <c r="K792" s="5">
        <v>23046.0</v>
      </c>
      <c r="L792" s="3">
        <v>4992.0</v>
      </c>
      <c r="M792" s="6">
        <v>99840.0</v>
      </c>
      <c r="N792" s="6">
        <v>99840.0</v>
      </c>
      <c r="O792" s="6">
        <f t="shared" si="2"/>
        <v>1996800</v>
      </c>
      <c r="P792" s="6">
        <f t="shared" si="3"/>
        <v>1996800</v>
      </c>
      <c r="Q792" s="3">
        <v>5.0</v>
      </c>
    </row>
    <row r="793">
      <c r="A793" s="1" t="s">
        <v>17</v>
      </c>
      <c r="B793" s="1">
        <v>8.60162E8</v>
      </c>
      <c r="C793" s="1" t="s">
        <v>2201</v>
      </c>
      <c r="D793" s="1" t="s">
        <v>19</v>
      </c>
      <c r="E793" s="1" t="str">
        <f t="shared" si="1"/>
        <v>ESTATAL</v>
      </c>
      <c r="F793" s="1" t="s">
        <v>29</v>
      </c>
      <c r="G793" s="1" t="s">
        <v>2202</v>
      </c>
      <c r="H793" s="1" t="s">
        <v>22</v>
      </c>
      <c r="I793" s="1">
        <v>385.0</v>
      </c>
      <c r="J793" s="1">
        <v>4219181.0</v>
      </c>
      <c r="K793" s="8">
        <v>22067.0</v>
      </c>
      <c r="L793" s="1">
        <v>4919.0</v>
      </c>
      <c r="M793" s="2">
        <v>98380.0</v>
      </c>
      <c r="N793" s="2">
        <v>98380.0</v>
      </c>
      <c r="O793" s="2">
        <f t="shared" si="2"/>
        <v>1967600</v>
      </c>
      <c r="P793" s="2">
        <f t="shared" si="3"/>
        <v>1967600</v>
      </c>
      <c r="Q793" s="1">
        <v>9.0</v>
      </c>
    </row>
    <row r="794">
      <c r="A794" s="3" t="s">
        <v>63</v>
      </c>
      <c r="B794" s="3">
        <v>7.400583E8</v>
      </c>
      <c r="C794" s="3" t="s">
        <v>2203</v>
      </c>
      <c r="D794" s="3" t="s">
        <v>19</v>
      </c>
      <c r="E794" s="3" t="str">
        <f t="shared" si="1"/>
        <v>ESTATAL</v>
      </c>
      <c r="F794" s="3" t="s">
        <v>20</v>
      </c>
      <c r="G794" s="3" t="s">
        <v>2204</v>
      </c>
      <c r="H794" s="3" t="s">
        <v>2205</v>
      </c>
      <c r="I794" s="3">
        <v>2656.0</v>
      </c>
      <c r="J794" s="3">
        <v>494120.0</v>
      </c>
      <c r="K794" s="5">
        <v>18697.0</v>
      </c>
      <c r="L794" s="3">
        <v>4715.0</v>
      </c>
      <c r="M794" s="6">
        <v>94300.0</v>
      </c>
      <c r="N794" s="6">
        <v>103730.0</v>
      </c>
      <c r="O794" s="6">
        <f t="shared" si="2"/>
        <v>2074600</v>
      </c>
      <c r="P794" s="6">
        <f t="shared" si="3"/>
        <v>2074600</v>
      </c>
      <c r="Q794" s="3">
        <v>10.0</v>
      </c>
    </row>
    <row r="795">
      <c r="A795" s="1" t="s">
        <v>17</v>
      </c>
      <c r="B795" s="1">
        <v>8.601205E8</v>
      </c>
      <c r="C795" s="1" t="s">
        <v>2206</v>
      </c>
      <c r="D795" s="1" t="s">
        <v>19</v>
      </c>
      <c r="E795" s="1" t="str">
        <f t="shared" si="1"/>
        <v>ESTATAL</v>
      </c>
      <c r="F795" s="1" t="s">
        <v>20</v>
      </c>
      <c r="G795" s="1" t="s">
        <v>2207</v>
      </c>
      <c r="H795" s="1" t="s">
        <v>2208</v>
      </c>
      <c r="I795" s="9"/>
      <c r="J795" s="9"/>
      <c r="K795" s="8">
        <v>34153.0</v>
      </c>
      <c r="L795" s="1">
        <v>4146.0</v>
      </c>
      <c r="M795" s="2">
        <v>82920.0</v>
      </c>
      <c r="N795" s="2">
        <v>91212.0</v>
      </c>
      <c r="O795" s="2">
        <f t="shared" si="2"/>
        <v>1824240</v>
      </c>
      <c r="P795" s="2">
        <f t="shared" si="3"/>
        <v>1824240</v>
      </c>
      <c r="Q795" s="1">
        <v>6.0</v>
      </c>
    </row>
    <row r="796">
      <c r="A796" s="3" t="s">
        <v>32</v>
      </c>
      <c r="B796" s="3">
        <v>9.000436E8</v>
      </c>
      <c r="C796" s="3" t="s">
        <v>2209</v>
      </c>
      <c r="D796" s="3" t="s">
        <v>19</v>
      </c>
      <c r="E796" s="3" t="str">
        <f t="shared" si="1"/>
        <v>ESTATAL</v>
      </c>
      <c r="F796" s="3" t="s">
        <v>20</v>
      </c>
      <c r="G796" s="3" t="s">
        <v>2210</v>
      </c>
      <c r="H796" s="3" t="s">
        <v>2211</v>
      </c>
      <c r="I796" s="3">
        <v>0.0</v>
      </c>
      <c r="J796" s="3">
        <v>3.815654761E9</v>
      </c>
      <c r="K796" s="5">
        <v>32191.0</v>
      </c>
      <c r="L796" s="3">
        <v>2742.0</v>
      </c>
      <c r="M796" s="6">
        <v>54840.0</v>
      </c>
      <c r="N796" s="6">
        <v>60324.0</v>
      </c>
      <c r="O796" s="6">
        <f t="shared" si="2"/>
        <v>1206480</v>
      </c>
      <c r="P796" s="6">
        <f t="shared" si="3"/>
        <v>1206480</v>
      </c>
      <c r="Q796" s="3">
        <v>8.0</v>
      </c>
    </row>
    <row r="797">
      <c r="A797" s="1" t="s">
        <v>36</v>
      </c>
      <c r="B797" s="1">
        <v>6.03073E7</v>
      </c>
      <c r="C797" s="1" t="s">
        <v>2212</v>
      </c>
      <c r="D797" s="1" t="s">
        <v>38</v>
      </c>
      <c r="E797" s="1" t="str">
        <f t="shared" si="1"/>
        <v>PRIVADO</v>
      </c>
      <c r="F797" s="1" t="s">
        <v>29</v>
      </c>
      <c r="G797" s="1" t="s">
        <v>2213</v>
      </c>
      <c r="H797" s="1">
        <v>1896.0</v>
      </c>
      <c r="I797" s="1">
        <v>221.0</v>
      </c>
      <c r="J797" s="1" t="s">
        <v>2214</v>
      </c>
      <c r="K797" s="8">
        <v>26688.0</v>
      </c>
      <c r="L797" s="1">
        <v>4970.0</v>
      </c>
      <c r="M797" s="2">
        <v>99400.0</v>
      </c>
      <c r="N797" s="2">
        <v>99400.0</v>
      </c>
      <c r="O797" s="2">
        <f t="shared" si="2"/>
        <v>1988000</v>
      </c>
      <c r="P797" s="2">
        <f t="shared" si="3"/>
        <v>1988000</v>
      </c>
      <c r="Q797" s="1">
        <v>6.0</v>
      </c>
    </row>
    <row r="798">
      <c r="A798" s="3" t="s">
        <v>36</v>
      </c>
      <c r="B798" s="3">
        <v>6.04518E7</v>
      </c>
      <c r="C798" s="3" t="s">
        <v>2215</v>
      </c>
      <c r="D798" s="3" t="s">
        <v>19</v>
      </c>
      <c r="E798" s="3" t="str">
        <f t="shared" si="1"/>
        <v>ESTATAL</v>
      </c>
      <c r="F798" s="3" t="s">
        <v>20</v>
      </c>
      <c r="G798" s="3" t="s">
        <v>2216</v>
      </c>
      <c r="H798" s="3">
        <v>7223.0</v>
      </c>
      <c r="I798" s="3">
        <v>2241.0</v>
      </c>
      <c r="J798" s="3" t="s">
        <v>2217</v>
      </c>
      <c r="K798" s="5">
        <v>28316.0</v>
      </c>
      <c r="L798" s="3">
        <v>2652.0</v>
      </c>
      <c r="M798" s="6">
        <v>53040.0</v>
      </c>
      <c r="N798" s="6">
        <v>58344.0</v>
      </c>
      <c r="O798" s="6">
        <f t="shared" si="2"/>
        <v>1166880</v>
      </c>
      <c r="P798" s="6">
        <f t="shared" si="3"/>
        <v>1166880</v>
      </c>
      <c r="Q798" s="3">
        <v>4.0</v>
      </c>
    </row>
    <row r="799">
      <c r="A799" s="1" t="s">
        <v>17</v>
      </c>
      <c r="B799" s="1">
        <v>8.601218E8</v>
      </c>
      <c r="C799" s="1" t="s">
        <v>2218</v>
      </c>
      <c r="D799" s="1" t="s">
        <v>19</v>
      </c>
      <c r="E799" s="1" t="str">
        <f t="shared" si="1"/>
        <v>ESTATAL</v>
      </c>
      <c r="F799" s="1" t="s">
        <v>29</v>
      </c>
      <c r="G799" s="1" t="s">
        <v>2219</v>
      </c>
      <c r="H799" s="1" t="s">
        <v>2220</v>
      </c>
      <c r="I799" s="9"/>
      <c r="J799" s="9"/>
      <c r="K799" s="7">
        <v>32505.0</v>
      </c>
      <c r="L799" s="1">
        <v>3704.0</v>
      </c>
      <c r="M799" s="2">
        <v>74080.0</v>
      </c>
      <c r="N799" s="2">
        <v>74080.0</v>
      </c>
      <c r="O799" s="2">
        <f t="shared" si="2"/>
        <v>1481600</v>
      </c>
      <c r="P799" s="2">
        <f t="shared" si="3"/>
        <v>1481600</v>
      </c>
      <c r="Q799" s="1">
        <v>6.0</v>
      </c>
    </row>
    <row r="800">
      <c r="A800" s="3" t="s">
        <v>17</v>
      </c>
      <c r="B800" s="3">
        <v>8.600801E8</v>
      </c>
      <c r="C800" s="3" t="s">
        <v>2221</v>
      </c>
      <c r="D800" s="3" t="s">
        <v>19</v>
      </c>
      <c r="E800" s="3" t="str">
        <f t="shared" si="1"/>
        <v>ESTATAL</v>
      </c>
      <c r="F800" s="3" t="s">
        <v>20</v>
      </c>
      <c r="G800" s="3" t="s">
        <v>2222</v>
      </c>
      <c r="H800" s="3" t="s">
        <v>297</v>
      </c>
      <c r="I800" s="4"/>
      <c r="J800" s="4"/>
      <c r="K800" s="5">
        <v>26574.0</v>
      </c>
      <c r="L800" s="3">
        <v>3919.0</v>
      </c>
      <c r="M800" s="6">
        <v>78380.0</v>
      </c>
      <c r="N800" s="6">
        <v>86218.0</v>
      </c>
      <c r="O800" s="6">
        <f t="shared" si="2"/>
        <v>1724360</v>
      </c>
      <c r="P800" s="6">
        <f t="shared" si="3"/>
        <v>1724360</v>
      </c>
      <c r="Q800" s="3">
        <v>3.0</v>
      </c>
    </row>
    <row r="801">
      <c r="A801" s="1" t="s">
        <v>17</v>
      </c>
      <c r="B801" s="1">
        <v>8.601776E8</v>
      </c>
      <c r="C801" s="1" t="s">
        <v>2223</v>
      </c>
      <c r="D801" s="1" t="s">
        <v>19</v>
      </c>
      <c r="E801" s="1" t="str">
        <f t="shared" si="1"/>
        <v>ESTATAL</v>
      </c>
      <c r="F801" s="1" t="s">
        <v>29</v>
      </c>
      <c r="G801" s="1" t="s">
        <v>2224</v>
      </c>
      <c r="H801" s="1" t="s">
        <v>202</v>
      </c>
      <c r="I801" s="9"/>
      <c r="J801" s="9"/>
      <c r="K801" s="8">
        <v>32451.0</v>
      </c>
      <c r="L801" s="1">
        <v>2445.0</v>
      </c>
      <c r="M801" s="2">
        <v>48900.0</v>
      </c>
      <c r="N801" s="2">
        <v>48900.0</v>
      </c>
      <c r="O801" s="2">
        <f t="shared" si="2"/>
        <v>978000</v>
      </c>
      <c r="P801" s="2">
        <f t="shared" si="3"/>
        <v>978000</v>
      </c>
      <c r="Q801" s="1">
        <v>4.0</v>
      </c>
    </row>
    <row r="802">
      <c r="A802" s="3" t="s">
        <v>99</v>
      </c>
      <c r="B802" s="3">
        <v>2.00999E7</v>
      </c>
      <c r="C802" s="3" t="s">
        <v>2225</v>
      </c>
      <c r="D802" s="3" t="s">
        <v>38</v>
      </c>
      <c r="E802" s="3" t="str">
        <f t="shared" si="1"/>
        <v>PRIVADO</v>
      </c>
      <c r="F802" s="3" t="s">
        <v>29</v>
      </c>
      <c r="G802" s="3" t="s">
        <v>2226</v>
      </c>
      <c r="H802" s="3" t="s">
        <v>1531</v>
      </c>
      <c r="I802" s="3">
        <v>11.0</v>
      </c>
      <c r="J802" s="3" t="s">
        <v>2227</v>
      </c>
      <c r="K802" s="10">
        <v>26632.0</v>
      </c>
      <c r="L802" s="3">
        <v>3871.0</v>
      </c>
      <c r="M802" s="6">
        <v>77420.0</v>
      </c>
      <c r="N802" s="6">
        <v>77420.0</v>
      </c>
      <c r="O802" s="6">
        <f t="shared" si="2"/>
        <v>1548400</v>
      </c>
      <c r="P802" s="6">
        <f t="shared" si="3"/>
        <v>1548400</v>
      </c>
      <c r="Q802" s="3">
        <v>7.0</v>
      </c>
    </row>
    <row r="803">
      <c r="A803" s="1" t="s">
        <v>27</v>
      </c>
      <c r="B803" s="1">
        <v>8.204321E8</v>
      </c>
      <c r="C803" s="1" t="s">
        <v>2228</v>
      </c>
      <c r="D803" s="1" t="s">
        <v>19</v>
      </c>
      <c r="E803" s="1" t="str">
        <f t="shared" si="1"/>
        <v>ESTATAL</v>
      </c>
      <c r="F803" s="1" t="s">
        <v>20</v>
      </c>
      <c r="G803" s="1" t="s">
        <v>2229</v>
      </c>
      <c r="H803" s="1" t="s">
        <v>2230</v>
      </c>
      <c r="I803" s="1">
        <v>3564.0</v>
      </c>
      <c r="J803" s="1" t="s">
        <v>2231</v>
      </c>
      <c r="K803" s="8">
        <v>27340.0</v>
      </c>
      <c r="L803" s="1">
        <v>3125.0</v>
      </c>
      <c r="M803" s="2">
        <v>62500.0</v>
      </c>
      <c r="N803" s="2">
        <v>68750.0</v>
      </c>
      <c r="O803" s="2">
        <f t="shared" si="2"/>
        <v>1375000</v>
      </c>
      <c r="P803" s="2">
        <f t="shared" si="3"/>
        <v>1375000</v>
      </c>
      <c r="Q803" s="1">
        <v>4.0</v>
      </c>
    </row>
    <row r="804">
      <c r="A804" s="3" t="s">
        <v>32</v>
      </c>
      <c r="B804" s="3">
        <v>9.002273E8</v>
      </c>
      <c r="C804" s="3" t="s">
        <v>2232</v>
      </c>
      <c r="D804" s="3" t="s">
        <v>38</v>
      </c>
      <c r="E804" s="3" t="str">
        <f t="shared" si="1"/>
        <v>PRIVADO</v>
      </c>
      <c r="F804" s="3" t="s">
        <v>29</v>
      </c>
      <c r="G804" s="3" t="s">
        <v>2233</v>
      </c>
      <c r="H804" s="3">
        <v>4000.0</v>
      </c>
      <c r="I804" s="3">
        <v>381.0</v>
      </c>
      <c r="J804" s="3">
        <v>4315346.0</v>
      </c>
      <c r="K804" s="5">
        <v>23745.0</v>
      </c>
      <c r="L804" s="3">
        <v>2989.0</v>
      </c>
      <c r="M804" s="6">
        <v>59780.0</v>
      </c>
      <c r="N804" s="6">
        <v>59780.0</v>
      </c>
      <c r="O804" s="6">
        <f t="shared" si="2"/>
        <v>1195600</v>
      </c>
      <c r="P804" s="6">
        <f t="shared" si="3"/>
        <v>1195600</v>
      </c>
      <c r="Q804" s="3">
        <v>8.0</v>
      </c>
    </row>
    <row r="805">
      <c r="A805" s="1" t="s">
        <v>36</v>
      </c>
      <c r="B805" s="1">
        <v>6.05709E7</v>
      </c>
      <c r="C805" s="1" t="s">
        <v>2234</v>
      </c>
      <c r="D805" s="1" t="s">
        <v>19</v>
      </c>
      <c r="E805" s="1" t="str">
        <f t="shared" si="1"/>
        <v>ESTATAL</v>
      </c>
      <c r="F805" s="1" t="s">
        <v>29</v>
      </c>
      <c r="G805" s="1" t="s">
        <v>2235</v>
      </c>
      <c r="H805" s="1">
        <v>7130.0</v>
      </c>
      <c r="I805" s="1">
        <v>2241.0</v>
      </c>
      <c r="J805" s="1" t="s">
        <v>2236</v>
      </c>
      <c r="K805" s="8">
        <v>33518.0</v>
      </c>
      <c r="L805" s="1">
        <v>3250.0</v>
      </c>
      <c r="M805" s="2">
        <v>65000.0</v>
      </c>
      <c r="N805" s="2">
        <v>65000.0</v>
      </c>
      <c r="O805" s="2">
        <f t="shared" si="2"/>
        <v>1300000</v>
      </c>
      <c r="P805" s="2">
        <f t="shared" si="3"/>
        <v>1300000</v>
      </c>
      <c r="Q805" s="1">
        <v>3.0</v>
      </c>
    </row>
    <row r="806">
      <c r="A806" s="3" t="s">
        <v>49</v>
      </c>
      <c r="B806" s="3">
        <v>5.000679E8</v>
      </c>
      <c r="C806" s="3" t="s">
        <v>2237</v>
      </c>
      <c r="D806" s="3" t="s">
        <v>19</v>
      </c>
      <c r="E806" s="3" t="str">
        <f t="shared" si="1"/>
        <v>ESTATAL</v>
      </c>
      <c r="F806" s="3" t="s">
        <v>20</v>
      </c>
      <c r="G806" s="3" t="s">
        <v>2238</v>
      </c>
      <c r="H806" s="3" t="s">
        <v>2239</v>
      </c>
      <c r="I806" s="3">
        <v>260.0</v>
      </c>
      <c r="J806" s="3">
        <v>4495189.0</v>
      </c>
      <c r="K806" s="5">
        <v>26317.0</v>
      </c>
      <c r="L806" s="3">
        <v>3523.0</v>
      </c>
      <c r="M806" s="6">
        <v>70460.0</v>
      </c>
      <c r="N806" s="6">
        <v>77506.0</v>
      </c>
      <c r="O806" s="6">
        <f t="shared" si="2"/>
        <v>1550120</v>
      </c>
      <c r="P806" s="6">
        <f t="shared" si="3"/>
        <v>1550120</v>
      </c>
      <c r="Q806" s="3">
        <v>4.0</v>
      </c>
    </row>
    <row r="807">
      <c r="A807" s="1" t="s">
        <v>17</v>
      </c>
      <c r="B807" s="1">
        <v>8.60214704E8</v>
      </c>
      <c r="C807" s="1" t="s">
        <v>2240</v>
      </c>
      <c r="D807" s="1" t="s">
        <v>19</v>
      </c>
      <c r="E807" s="1" t="str">
        <f t="shared" si="1"/>
        <v>ESTATAL</v>
      </c>
      <c r="F807" s="1" t="s">
        <v>20</v>
      </c>
      <c r="G807" s="1" t="s">
        <v>2241</v>
      </c>
      <c r="H807" s="1" t="s">
        <v>22</v>
      </c>
      <c r="I807" s="9"/>
      <c r="J807" s="9"/>
      <c r="K807" s="8">
        <v>27503.0</v>
      </c>
      <c r="L807" s="1">
        <v>1590.0</v>
      </c>
      <c r="M807" s="2">
        <v>31800.0</v>
      </c>
      <c r="N807" s="2">
        <v>34980.0</v>
      </c>
      <c r="O807" s="2">
        <f t="shared" si="2"/>
        <v>699600</v>
      </c>
      <c r="P807" s="2">
        <f t="shared" si="3"/>
        <v>699600</v>
      </c>
      <c r="Q807" s="1">
        <v>10.0</v>
      </c>
    </row>
    <row r="808">
      <c r="A808" s="3" t="s">
        <v>68</v>
      </c>
      <c r="B808" s="3">
        <v>3.400113E8</v>
      </c>
      <c r="C808" s="3" t="s">
        <v>2242</v>
      </c>
      <c r="D808" s="3" t="s">
        <v>38</v>
      </c>
      <c r="E808" s="3" t="str">
        <f t="shared" si="1"/>
        <v>PRIVADO</v>
      </c>
      <c r="F808" s="3" t="s">
        <v>29</v>
      </c>
      <c r="G808" s="3" t="s">
        <v>2243</v>
      </c>
      <c r="H808" s="3" t="s">
        <v>1976</v>
      </c>
      <c r="I808" s="3">
        <v>370.0</v>
      </c>
      <c r="J808" s="3">
        <v>1.54627201E8</v>
      </c>
      <c r="K808" s="5">
        <v>22536.0</v>
      </c>
      <c r="L808" s="3">
        <v>2008.0</v>
      </c>
      <c r="M808" s="6">
        <v>40160.0</v>
      </c>
      <c r="N808" s="6">
        <v>40160.0</v>
      </c>
      <c r="O808" s="6">
        <f t="shared" si="2"/>
        <v>803200</v>
      </c>
      <c r="P808" s="6">
        <f t="shared" si="3"/>
        <v>803200</v>
      </c>
      <c r="Q808" s="3">
        <v>9.0</v>
      </c>
    </row>
    <row r="809">
      <c r="A809" s="1" t="s">
        <v>179</v>
      </c>
      <c r="B809" s="1">
        <v>1.800585E8</v>
      </c>
      <c r="C809" s="1" t="s">
        <v>2244</v>
      </c>
      <c r="D809" s="1" t="s">
        <v>19</v>
      </c>
      <c r="E809" s="1" t="str">
        <f t="shared" si="1"/>
        <v>ESTATAL</v>
      </c>
      <c r="F809" s="1" t="s">
        <v>20</v>
      </c>
      <c r="G809" s="1" t="s">
        <v>2245</v>
      </c>
      <c r="H809" s="1" t="s">
        <v>182</v>
      </c>
      <c r="I809" s="1">
        <v>0.0</v>
      </c>
      <c r="J809" s="1">
        <v>0.0</v>
      </c>
      <c r="K809" s="7">
        <v>31380.0</v>
      </c>
      <c r="L809" s="1">
        <v>1778.0</v>
      </c>
      <c r="M809" s="2">
        <v>35560.0</v>
      </c>
      <c r="N809" s="2">
        <v>39116.0</v>
      </c>
      <c r="O809" s="2">
        <f t="shared" si="2"/>
        <v>782320</v>
      </c>
      <c r="P809" s="2">
        <f t="shared" si="3"/>
        <v>782320</v>
      </c>
      <c r="Q809" s="1">
        <v>9.0</v>
      </c>
    </row>
    <row r="810">
      <c r="A810" s="3" t="s">
        <v>116</v>
      </c>
      <c r="B810" s="3">
        <v>5.4013E8</v>
      </c>
      <c r="C810" s="3" t="s">
        <v>2246</v>
      </c>
      <c r="D810" s="3" t="s">
        <v>19</v>
      </c>
      <c r="E810" s="3" t="str">
        <f t="shared" si="1"/>
        <v>ESTATAL</v>
      </c>
      <c r="F810" s="3" t="s">
        <v>20</v>
      </c>
      <c r="G810" s="3" t="s">
        <v>2247</v>
      </c>
      <c r="H810" s="3" t="s">
        <v>415</v>
      </c>
      <c r="I810" s="3">
        <v>3755.0</v>
      </c>
      <c r="J810" s="3">
        <v>1.5686104E7</v>
      </c>
      <c r="K810" s="5">
        <v>28751.0</v>
      </c>
      <c r="L810" s="3">
        <v>2326.0</v>
      </c>
      <c r="M810" s="6">
        <v>46520.0</v>
      </c>
      <c r="N810" s="6">
        <v>51172.0</v>
      </c>
      <c r="O810" s="6">
        <f t="shared" si="2"/>
        <v>1023440</v>
      </c>
      <c r="P810" s="6">
        <f t="shared" si="3"/>
        <v>1023440</v>
      </c>
      <c r="Q810" s="3">
        <v>7.0</v>
      </c>
    </row>
    <row r="811">
      <c r="A811" s="1" t="s">
        <v>116</v>
      </c>
      <c r="B811" s="1">
        <v>5.401322E8</v>
      </c>
      <c r="C811" s="1" t="s">
        <v>2248</v>
      </c>
      <c r="D811" s="1" t="s">
        <v>19</v>
      </c>
      <c r="E811" s="1" t="str">
        <f t="shared" si="1"/>
        <v>ESTATAL</v>
      </c>
      <c r="F811" s="1" t="s">
        <v>29</v>
      </c>
      <c r="G811" s="1" t="s">
        <v>2249</v>
      </c>
      <c r="H811" s="1" t="s">
        <v>1898</v>
      </c>
      <c r="I811" s="1">
        <v>376.0</v>
      </c>
      <c r="J811" s="1" t="s">
        <v>2250</v>
      </c>
      <c r="K811" s="8">
        <v>34226.0</v>
      </c>
      <c r="L811" s="1">
        <v>2094.0</v>
      </c>
      <c r="M811" s="2">
        <v>41880.0</v>
      </c>
      <c r="N811" s="2">
        <v>41880.0</v>
      </c>
      <c r="O811" s="2">
        <f t="shared" si="2"/>
        <v>837600</v>
      </c>
      <c r="P811" s="2">
        <f t="shared" si="3"/>
        <v>837600</v>
      </c>
      <c r="Q811" s="1">
        <v>6.0</v>
      </c>
    </row>
    <row r="812">
      <c r="A812" s="3" t="s">
        <v>27</v>
      </c>
      <c r="B812" s="3">
        <v>8.20114501E8</v>
      </c>
      <c r="C812" s="3" t="s">
        <v>2251</v>
      </c>
      <c r="D812" s="3" t="s">
        <v>38</v>
      </c>
      <c r="E812" s="3" t="str">
        <f t="shared" si="1"/>
        <v>PRIVADO</v>
      </c>
      <c r="F812" s="3" t="s">
        <v>29</v>
      </c>
      <c r="G812" s="3" t="s">
        <v>2252</v>
      </c>
      <c r="H812" s="3" t="s">
        <v>31</v>
      </c>
      <c r="I812" s="3">
        <v>342.0</v>
      </c>
      <c r="J812" s="3">
        <v>4882505.0</v>
      </c>
      <c r="K812" s="10">
        <v>29553.0</v>
      </c>
      <c r="L812" s="3">
        <v>2890.0</v>
      </c>
      <c r="M812" s="6">
        <v>57800.0</v>
      </c>
      <c r="N812" s="6">
        <v>57800.0</v>
      </c>
      <c r="O812" s="6">
        <f t="shared" si="2"/>
        <v>1156000</v>
      </c>
      <c r="P812" s="6">
        <f t="shared" si="3"/>
        <v>1156000</v>
      </c>
      <c r="Q812" s="3">
        <v>8.0</v>
      </c>
    </row>
    <row r="813">
      <c r="A813" s="1" t="s">
        <v>36</v>
      </c>
      <c r="B813" s="1">
        <v>6.05714E7</v>
      </c>
      <c r="C813" s="1" t="s">
        <v>2253</v>
      </c>
      <c r="D813" s="1" t="s">
        <v>19</v>
      </c>
      <c r="E813" s="1" t="str">
        <f t="shared" si="1"/>
        <v>ESTATAL</v>
      </c>
      <c r="F813" s="1" t="s">
        <v>29</v>
      </c>
      <c r="G813" s="1" t="s">
        <v>2254</v>
      </c>
      <c r="H813" s="1">
        <v>1688.0</v>
      </c>
      <c r="I813" s="1">
        <v>11.0</v>
      </c>
      <c r="J813" s="1" t="s">
        <v>2255</v>
      </c>
      <c r="K813" s="8">
        <v>31485.0</v>
      </c>
      <c r="L813" s="1">
        <v>2037.0</v>
      </c>
      <c r="M813" s="2">
        <v>40740.0</v>
      </c>
      <c r="N813" s="2">
        <v>40740.0</v>
      </c>
      <c r="O813" s="2">
        <f t="shared" si="2"/>
        <v>814800</v>
      </c>
      <c r="P813" s="2">
        <f t="shared" si="3"/>
        <v>814800</v>
      </c>
      <c r="Q813" s="1">
        <v>5.0</v>
      </c>
    </row>
    <row r="814">
      <c r="A814" s="3" t="s">
        <v>45</v>
      </c>
      <c r="B814" s="3">
        <v>6.601169E8</v>
      </c>
      <c r="C814" s="3" t="s">
        <v>2256</v>
      </c>
      <c r="D814" s="3" t="s">
        <v>19</v>
      </c>
      <c r="E814" s="3" t="str">
        <f t="shared" si="1"/>
        <v>ESTATAL</v>
      </c>
      <c r="F814" s="3" t="s">
        <v>29</v>
      </c>
      <c r="G814" s="3" t="s">
        <v>2257</v>
      </c>
      <c r="H814" s="3" t="s">
        <v>56</v>
      </c>
      <c r="I814" s="4"/>
      <c r="J814" s="4"/>
      <c r="K814" s="5">
        <v>27486.0</v>
      </c>
      <c r="L814" s="3">
        <v>2160.0</v>
      </c>
      <c r="M814" s="6">
        <v>43200.0</v>
      </c>
      <c r="N814" s="6">
        <v>43200.0</v>
      </c>
      <c r="O814" s="6">
        <f t="shared" si="2"/>
        <v>864000</v>
      </c>
      <c r="P814" s="6">
        <f t="shared" si="3"/>
        <v>864000</v>
      </c>
      <c r="Q814" s="3">
        <v>4.0</v>
      </c>
    </row>
    <row r="815">
      <c r="A815" s="1" t="s">
        <v>167</v>
      </c>
      <c r="B815" s="1">
        <v>4.200773E8</v>
      </c>
      <c r="C815" s="1" t="s">
        <v>2258</v>
      </c>
      <c r="D815" s="1" t="s">
        <v>19</v>
      </c>
      <c r="E815" s="1" t="str">
        <f t="shared" si="1"/>
        <v>ESTATAL</v>
      </c>
      <c r="F815" s="1" t="s">
        <v>29</v>
      </c>
      <c r="G815" s="1" t="s">
        <v>2259</v>
      </c>
      <c r="H815" s="1" t="s">
        <v>225</v>
      </c>
      <c r="I815" s="1">
        <v>2302.0</v>
      </c>
      <c r="J815" s="1">
        <v>433459.0</v>
      </c>
      <c r="K815" s="7">
        <v>20403.0</v>
      </c>
      <c r="L815" s="1">
        <v>3037.0</v>
      </c>
      <c r="M815" s="2">
        <v>60740.0</v>
      </c>
      <c r="N815" s="2">
        <v>60740.0</v>
      </c>
      <c r="O815" s="2">
        <f t="shared" si="2"/>
        <v>1214800</v>
      </c>
      <c r="P815" s="2">
        <f t="shared" si="3"/>
        <v>1214800</v>
      </c>
      <c r="Q815" s="1">
        <v>4.0</v>
      </c>
    </row>
    <row r="816">
      <c r="A816" s="3" t="s">
        <v>49</v>
      </c>
      <c r="B816" s="3">
        <v>5.000991E8</v>
      </c>
      <c r="C816" s="3" t="s">
        <v>2260</v>
      </c>
      <c r="D816" s="3" t="s">
        <v>38</v>
      </c>
      <c r="E816" s="3" t="str">
        <f t="shared" si="1"/>
        <v>PRIVADO</v>
      </c>
      <c r="F816" s="3" t="s">
        <v>29</v>
      </c>
      <c r="G816" s="3" t="s">
        <v>2261</v>
      </c>
      <c r="H816" s="3" t="s">
        <v>2153</v>
      </c>
      <c r="I816" s="3">
        <v>2622.0</v>
      </c>
      <c r="J816" s="3">
        <v>422473.0</v>
      </c>
      <c r="K816" s="5">
        <v>23090.0</v>
      </c>
      <c r="L816" s="3">
        <v>3662.0</v>
      </c>
      <c r="M816" s="6">
        <v>73240.0</v>
      </c>
      <c r="N816" s="6">
        <v>73240.0</v>
      </c>
      <c r="O816" s="6">
        <f t="shared" si="2"/>
        <v>1464800</v>
      </c>
      <c r="P816" s="6">
        <f t="shared" si="3"/>
        <v>1464800</v>
      </c>
      <c r="Q816" s="3">
        <v>3.0</v>
      </c>
    </row>
    <row r="817">
      <c r="A817" s="1" t="s">
        <v>36</v>
      </c>
      <c r="B817" s="1">
        <v>6.0294E7</v>
      </c>
      <c r="C817" s="1" t="s">
        <v>2262</v>
      </c>
      <c r="D817" s="1" t="s">
        <v>38</v>
      </c>
      <c r="E817" s="1" t="str">
        <f t="shared" si="1"/>
        <v>PRIVADO</v>
      </c>
      <c r="F817" s="1" t="s">
        <v>29</v>
      </c>
      <c r="G817" s="1" t="s">
        <v>2263</v>
      </c>
      <c r="H817" s="1">
        <v>7600.0</v>
      </c>
      <c r="I817" s="1">
        <v>223.0</v>
      </c>
      <c r="J817" s="1" t="s">
        <v>2264</v>
      </c>
      <c r="K817" s="8">
        <v>27054.0</v>
      </c>
      <c r="L817" s="1">
        <v>3565.0</v>
      </c>
      <c r="M817" s="2">
        <v>71300.0</v>
      </c>
      <c r="N817" s="2">
        <v>71300.0</v>
      </c>
      <c r="O817" s="2">
        <f t="shared" si="2"/>
        <v>1426000</v>
      </c>
      <c r="P817" s="2">
        <f t="shared" si="3"/>
        <v>1426000</v>
      </c>
      <c r="Q817" s="1">
        <v>6.0</v>
      </c>
    </row>
    <row r="818">
      <c r="A818" s="3" t="s">
        <v>99</v>
      </c>
      <c r="B818" s="3">
        <v>2.0073703E7</v>
      </c>
      <c r="C818" s="3" t="s">
        <v>2265</v>
      </c>
      <c r="D818" s="3" t="s">
        <v>19</v>
      </c>
      <c r="E818" s="3" t="str">
        <f t="shared" si="1"/>
        <v>ESTATAL</v>
      </c>
      <c r="F818" s="3" t="s">
        <v>29</v>
      </c>
      <c r="G818" s="3" t="s">
        <v>2266</v>
      </c>
      <c r="H818" s="3" t="s">
        <v>1194</v>
      </c>
      <c r="I818" s="3">
        <v>11.0</v>
      </c>
      <c r="J818" s="3" t="s">
        <v>2267</v>
      </c>
      <c r="K818" s="5">
        <v>28331.0</v>
      </c>
      <c r="L818" s="3">
        <v>1580.0</v>
      </c>
      <c r="M818" s="6">
        <v>31600.0</v>
      </c>
      <c r="N818" s="6">
        <v>31600.0</v>
      </c>
      <c r="O818" s="6">
        <f t="shared" si="2"/>
        <v>632000</v>
      </c>
      <c r="P818" s="6">
        <f t="shared" si="3"/>
        <v>632000</v>
      </c>
      <c r="Q818" s="3">
        <v>4.0</v>
      </c>
    </row>
    <row r="819">
      <c r="A819" s="1" t="s">
        <v>76</v>
      </c>
      <c r="B819" s="1">
        <v>7.00045E8</v>
      </c>
      <c r="C819" s="1" t="s">
        <v>2268</v>
      </c>
      <c r="D819" s="1" t="s">
        <v>19</v>
      </c>
      <c r="E819" s="1" t="str">
        <f t="shared" si="1"/>
        <v>ESTATAL</v>
      </c>
      <c r="F819" s="1" t="s">
        <v>20</v>
      </c>
      <c r="G819" s="1" t="s">
        <v>2269</v>
      </c>
      <c r="H819" s="1" t="s">
        <v>2270</v>
      </c>
      <c r="I819" s="1">
        <v>264.0</v>
      </c>
      <c r="J819" s="1">
        <v>4302056.0</v>
      </c>
      <c r="K819" s="7">
        <v>21899.0</v>
      </c>
      <c r="L819" s="1">
        <v>3895.0</v>
      </c>
      <c r="M819" s="2">
        <v>77900.0</v>
      </c>
      <c r="N819" s="2">
        <v>85690.0</v>
      </c>
      <c r="O819" s="2">
        <f t="shared" si="2"/>
        <v>1713800</v>
      </c>
      <c r="P819" s="2">
        <f t="shared" si="3"/>
        <v>1713800</v>
      </c>
      <c r="Q819" s="1">
        <v>7.0</v>
      </c>
    </row>
    <row r="820">
      <c r="A820" s="3" t="s">
        <v>99</v>
      </c>
      <c r="B820" s="3">
        <v>2.00763E7</v>
      </c>
      <c r="C820" s="3" t="s">
        <v>2271</v>
      </c>
      <c r="D820" s="3" t="s">
        <v>19</v>
      </c>
      <c r="E820" s="3" t="str">
        <f t="shared" si="1"/>
        <v>ESTATAL</v>
      </c>
      <c r="F820" s="3" t="s">
        <v>29</v>
      </c>
      <c r="G820" s="3" t="s">
        <v>2272</v>
      </c>
      <c r="H820" s="3" t="s">
        <v>2273</v>
      </c>
      <c r="I820" s="3">
        <v>11.0</v>
      </c>
      <c r="J820" s="3" t="s">
        <v>2274</v>
      </c>
      <c r="K820" s="5">
        <v>28171.0</v>
      </c>
      <c r="L820" s="3">
        <v>2571.0</v>
      </c>
      <c r="M820" s="6">
        <v>51420.0</v>
      </c>
      <c r="N820" s="6">
        <v>51420.0</v>
      </c>
      <c r="O820" s="6">
        <f t="shared" si="2"/>
        <v>1028400</v>
      </c>
      <c r="P820" s="6">
        <f t="shared" si="3"/>
        <v>1028400</v>
      </c>
      <c r="Q820" s="3">
        <v>4.0</v>
      </c>
    </row>
    <row r="821">
      <c r="A821" s="1" t="s">
        <v>27</v>
      </c>
      <c r="B821" s="1">
        <v>8.200676E8</v>
      </c>
      <c r="C821" s="1" t="s">
        <v>2275</v>
      </c>
      <c r="D821" s="1" t="s">
        <v>19</v>
      </c>
      <c r="E821" s="1" t="str">
        <f t="shared" si="1"/>
        <v>ESTATAL</v>
      </c>
      <c r="F821" s="1" t="s">
        <v>20</v>
      </c>
      <c r="G821" s="1" t="s">
        <v>2276</v>
      </c>
      <c r="H821" s="1" t="s">
        <v>975</v>
      </c>
      <c r="I821" s="1">
        <v>3408.0</v>
      </c>
      <c r="J821" s="1">
        <v>420230.0</v>
      </c>
      <c r="K821" s="8">
        <v>18059.0</v>
      </c>
      <c r="L821" s="1">
        <v>2681.0</v>
      </c>
      <c r="M821" s="2">
        <v>53620.0</v>
      </c>
      <c r="N821" s="2">
        <v>58982.0</v>
      </c>
      <c r="O821" s="2">
        <f t="shared" si="2"/>
        <v>1179640</v>
      </c>
      <c r="P821" s="2">
        <f t="shared" si="3"/>
        <v>1179640</v>
      </c>
      <c r="Q821" s="1">
        <v>8.0</v>
      </c>
    </row>
    <row r="822">
      <c r="A822" s="3" t="s">
        <v>36</v>
      </c>
      <c r="B822" s="3">
        <v>6.00461E7</v>
      </c>
      <c r="C822" s="3" t="s">
        <v>2277</v>
      </c>
      <c r="D822" s="3" t="s">
        <v>38</v>
      </c>
      <c r="E822" s="3" t="str">
        <f t="shared" si="1"/>
        <v>PRIVADO</v>
      </c>
      <c r="F822" s="3" t="s">
        <v>29</v>
      </c>
      <c r="G822" s="3" t="s">
        <v>2278</v>
      </c>
      <c r="H822" s="3">
        <v>1706.0</v>
      </c>
      <c r="I822" s="3">
        <v>11.0</v>
      </c>
      <c r="J822" s="3" t="s">
        <v>2279</v>
      </c>
      <c r="K822" s="5">
        <v>20455.0</v>
      </c>
      <c r="L822" s="3">
        <v>4452.0</v>
      </c>
      <c r="M822" s="6">
        <v>89040.0</v>
      </c>
      <c r="N822" s="6">
        <v>89040.0</v>
      </c>
      <c r="O822" s="6">
        <f t="shared" si="2"/>
        <v>1780800</v>
      </c>
      <c r="P822" s="6">
        <f t="shared" si="3"/>
        <v>1780800</v>
      </c>
      <c r="Q822" s="3">
        <v>7.0</v>
      </c>
    </row>
    <row r="823">
      <c r="A823" s="1" t="s">
        <v>271</v>
      </c>
      <c r="B823" s="1">
        <v>2.60053303E8</v>
      </c>
      <c r="C823" s="1" t="s">
        <v>2280</v>
      </c>
      <c r="D823" s="1" t="s">
        <v>19</v>
      </c>
      <c r="E823" s="1" t="str">
        <f t="shared" si="1"/>
        <v>ESTATAL</v>
      </c>
      <c r="F823" s="1" t="s">
        <v>29</v>
      </c>
      <c r="G823" s="1" t="s">
        <v>2281</v>
      </c>
      <c r="H823" s="1" t="s">
        <v>274</v>
      </c>
      <c r="I823" s="1">
        <v>297.0</v>
      </c>
      <c r="J823" s="1">
        <v>4463999.0</v>
      </c>
      <c r="K823" s="7">
        <v>32444.0</v>
      </c>
      <c r="L823" s="1">
        <v>2564.0</v>
      </c>
      <c r="M823" s="2">
        <v>51280.0</v>
      </c>
      <c r="N823" s="2">
        <v>51280.0</v>
      </c>
      <c r="O823" s="2">
        <f t="shared" si="2"/>
        <v>1025600</v>
      </c>
      <c r="P823" s="2">
        <f t="shared" si="3"/>
        <v>1025600</v>
      </c>
      <c r="Q823" s="1">
        <v>9.0</v>
      </c>
    </row>
    <row r="824">
      <c r="A824" s="3" t="s">
        <v>23</v>
      </c>
      <c r="B824" s="3">
        <v>6.200454E8</v>
      </c>
      <c r="C824" s="3" t="s">
        <v>2282</v>
      </c>
      <c r="D824" s="3" t="s">
        <v>19</v>
      </c>
      <c r="E824" s="3" t="str">
        <f t="shared" si="1"/>
        <v>ESTATAL</v>
      </c>
      <c r="F824" s="3" t="s">
        <v>29</v>
      </c>
      <c r="G824" s="3" t="s">
        <v>2283</v>
      </c>
      <c r="H824" s="3" t="s">
        <v>26</v>
      </c>
      <c r="I824" s="3">
        <v>2931.0</v>
      </c>
      <c r="J824" s="3">
        <v>432601.0</v>
      </c>
      <c r="K824" s="10">
        <v>24065.0</v>
      </c>
      <c r="L824" s="3">
        <v>4632.0</v>
      </c>
      <c r="M824" s="6">
        <v>92640.0</v>
      </c>
      <c r="N824" s="6">
        <v>92640.0</v>
      </c>
      <c r="O824" s="6">
        <f t="shared" si="2"/>
        <v>1852800</v>
      </c>
      <c r="P824" s="6">
        <f t="shared" si="3"/>
        <v>1852800</v>
      </c>
      <c r="Q824" s="3">
        <v>8.0</v>
      </c>
    </row>
    <row r="825">
      <c r="A825" s="1" t="s">
        <v>32</v>
      </c>
      <c r="B825" s="1">
        <v>9.000513E8</v>
      </c>
      <c r="C825" s="1" t="s">
        <v>2284</v>
      </c>
      <c r="D825" s="1" t="s">
        <v>19</v>
      </c>
      <c r="E825" s="1" t="str">
        <f t="shared" si="1"/>
        <v>ESTATAL</v>
      </c>
      <c r="F825" s="1" t="s">
        <v>20</v>
      </c>
      <c r="G825" s="1" t="s">
        <v>2285</v>
      </c>
      <c r="H825" s="1" t="s">
        <v>2286</v>
      </c>
      <c r="I825" s="1">
        <v>0.0</v>
      </c>
      <c r="J825" s="1">
        <v>3.863401959E9</v>
      </c>
      <c r="K825" s="8">
        <v>33412.0</v>
      </c>
      <c r="L825" s="1">
        <v>2231.0</v>
      </c>
      <c r="M825" s="2">
        <v>44620.0</v>
      </c>
      <c r="N825" s="2">
        <v>49082.0</v>
      </c>
      <c r="O825" s="2">
        <f t="shared" si="2"/>
        <v>981640</v>
      </c>
      <c r="P825" s="2">
        <f t="shared" si="3"/>
        <v>981640</v>
      </c>
      <c r="Q825" s="1">
        <v>9.0</v>
      </c>
    </row>
    <row r="826">
      <c r="A826" s="3" t="s">
        <v>27</v>
      </c>
      <c r="B826" s="3">
        <v>8.200964E8</v>
      </c>
      <c r="C826" s="3" t="s">
        <v>2287</v>
      </c>
      <c r="D826" s="3" t="s">
        <v>19</v>
      </c>
      <c r="E826" s="3" t="str">
        <f t="shared" si="1"/>
        <v>ESTATAL</v>
      </c>
      <c r="F826" s="3" t="s">
        <v>20</v>
      </c>
      <c r="G826" s="3" t="s">
        <v>2288</v>
      </c>
      <c r="H826" s="3" t="s">
        <v>2289</v>
      </c>
      <c r="I826" s="3">
        <v>3491.0</v>
      </c>
      <c r="J826" s="3">
        <v>496160.0</v>
      </c>
      <c r="K826" s="5">
        <v>30354.0</v>
      </c>
      <c r="L826" s="3">
        <v>1751.0</v>
      </c>
      <c r="M826" s="6">
        <v>35020.0</v>
      </c>
      <c r="N826" s="6">
        <v>38522.0</v>
      </c>
      <c r="O826" s="6">
        <f t="shared" si="2"/>
        <v>770440</v>
      </c>
      <c r="P826" s="6">
        <f t="shared" si="3"/>
        <v>770440</v>
      </c>
      <c r="Q826" s="3">
        <v>8.0</v>
      </c>
    </row>
    <row r="827">
      <c r="A827" s="1" t="s">
        <v>83</v>
      </c>
      <c r="B827" s="1">
        <v>2.200187E8</v>
      </c>
      <c r="C827" s="1" t="s">
        <v>2290</v>
      </c>
      <c r="D827" s="1" t="s">
        <v>19</v>
      </c>
      <c r="E827" s="1" t="str">
        <f t="shared" si="1"/>
        <v>ESTATAL</v>
      </c>
      <c r="F827" s="1" t="s">
        <v>20</v>
      </c>
      <c r="G827" s="1" t="s">
        <v>2291</v>
      </c>
      <c r="H827" s="1" t="s">
        <v>2292</v>
      </c>
      <c r="I827" s="9"/>
      <c r="J827" s="9"/>
      <c r="K827" s="8">
        <v>22166.0</v>
      </c>
      <c r="L827" s="1">
        <v>3497.0</v>
      </c>
      <c r="M827" s="2">
        <v>69940.0</v>
      </c>
      <c r="N827" s="2">
        <v>76934.0</v>
      </c>
      <c r="O827" s="2">
        <f t="shared" si="2"/>
        <v>1538680</v>
      </c>
      <c r="P827" s="2">
        <f t="shared" si="3"/>
        <v>1538680</v>
      </c>
      <c r="Q827" s="1">
        <v>10.0</v>
      </c>
    </row>
    <row r="828">
      <c r="A828" s="3" t="s">
        <v>36</v>
      </c>
      <c r="B828" s="3">
        <v>6.04596E7</v>
      </c>
      <c r="C828" s="3" t="s">
        <v>2293</v>
      </c>
      <c r="D828" s="3" t="s">
        <v>19</v>
      </c>
      <c r="E828" s="3" t="str">
        <f t="shared" si="1"/>
        <v>ESTATAL</v>
      </c>
      <c r="F828" s="3" t="s">
        <v>20</v>
      </c>
      <c r="G828" s="3" t="s">
        <v>2294</v>
      </c>
      <c r="H828" s="3">
        <v>6015.0</v>
      </c>
      <c r="I828" s="3">
        <v>2355.0</v>
      </c>
      <c r="J828" s="3">
        <v>2491486.0</v>
      </c>
      <c r="K828" s="5">
        <v>20281.0</v>
      </c>
      <c r="L828" s="3">
        <v>3798.0</v>
      </c>
      <c r="M828" s="6">
        <v>75960.0</v>
      </c>
      <c r="N828" s="6">
        <v>83556.0</v>
      </c>
      <c r="O828" s="6">
        <f t="shared" si="2"/>
        <v>1671120</v>
      </c>
      <c r="P828" s="6">
        <f t="shared" si="3"/>
        <v>1671120</v>
      </c>
      <c r="Q828" s="3">
        <v>7.0</v>
      </c>
    </row>
    <row r="829">
      <c r="A829" s="1" t="s">
        <v>36</v>
      </c>
      <c r="B829" s="1">
        <v>6.04766E7</v>
      </c>
      <c r="C829" s="1" t="s">
        <v>2295</v>
      </c>
      <c r="D829" s="1" t="s">
        <v>19</v>
      </c>
      <c r="E829" s="1" t="str">
        <f t="shared" si="1"/>
        <v>ESTATAL</v>
      </c>
      <c r="F829" s="1" t="s">
        <v>20</v>
      </c>
      <c r="G829" s="1" t="s">
        <v>2296</v>
      </c>
      <c r="H829" s="1">
        <v>7540.0</v>
      </c>
      <c r="I829" s="1">
        <v>2926.0</v>
      </c>
      <c r="J829" s="1" t="s">
        <v>2297</v>
      </c>
      <c r="K829" s="8">
        <v>31797.0</v>
      </c>
      <c r="L829" s="1">
        <v>1574.0</v>
      </c>
      <c r="M829" s="2">
        <v>31480.0</v>
      </c>
      <c r="N829" s="2">
        <v>34628.0</v>
      </c>
      <c r="O829" s="2">
        <f t="shared" si="2"/>
        <v>692560</v>
      </c>
      <c r="P829" s="2">
        <f t="shared" si="3"/>
        <v>692560</v>
      </c>
      <c r="Q829" s="1">
        <v>4.0</v>
      </c>
    </row>
    <row r="830">
      <c r="A830" s="3" t="s">
        <v>49</v>
      </c>
      <c r="B830" s="3">
        <v>5.00126E8</v>
      </c>
      <c r="C830" s="11">
        <v>45400.0</v>
      </c>
      <c r="D830" s="3" t="s">
        <v>19</v>
      </c>
      <c r="E830" s="3" t="str">
        <f t="shared" si="1"/>
        <v>ESTATAL</v>
      </c>
      <c r="F830" s="3" t="s">
        <v>29</v>
      </c>
      <c r="G830" s="3" t="s">
        <v>2298</v>
      </c>
      <c r="H830" s="3" t="s">
        <v>2299</v>
      </c>
      <c r="I830" s="3">
        <v>0.0</v>
      </c>
      <c r="J830" s="3">
        <v>0.0</v>
      </c>
      <c r="K830" s="5">
        <v>30789.0</v>
      </c>
      <c r="L830" s="3">
        <v>2162.0</v>
      </c>
      <c r="M830" s="6">
        <v>43240.0</v>
      </c>
      <c r="N830" s="6">
        <v>43240.0</v>
      </c>
      <c r="O830" s="6">
        <f t="shared" si="2"/>
        <v>864800</v>
      </c>
      <c r="P830" s="6">
        <f t="shared" si="3"/>
        <v>864800</v>
      </c>
      <c r="Q830" s="3">
        <v>4.0</v>
      </c>
    </row>
    <row r="831">
      <c r="A831" s="1" t="s">
        <v>112</v>
      </c>
      <c r="B831" s="1">
        <v>1.40108E8</v>
      </c>
      <c r="C831" s="1" t="s">
        <v>2300</v>
      </c>
      <c r="D831" s="1" t="s">
        <v>19</v>
      </c>
      <c r="E831" s="1" t="str">
        <f t="shared" si="1"/>
        <v>ESTATAL</v>
      </c>
      <c r="F831" s="1" t="s">
        <v>20</v>
      </c>
      <c r="G831" s="1" t="s">
        <v>2301</v>
      </c>
      <c r="H831" s="1" t="s">
        <v>2302</v>
      </c>
      <c r="I831" s="1">
        <v>3547.0</v>
      </c>
      <c r="J831" s="1">
        <v>497632.0</v>
      </c>
      <c r="K831" s="8">
        <v>24217.0</v>
      </c>
      <c r="L831" s="1">
        <v>4035.0</v>
      </c>
      <c r="M831" s="2">
        <v>80700.0</v>
      </c>
      <c r="N831" s="2">
        <v>88770.0</v>
      </c>
      <c r="O831" s="2">
        <f t="shared" si="2"/>
        <v>1775400</v>
      </c>
      <c r="P831" s="2">
        <f t="shared" si="3"/>
        <v>1775400</v>
      </c>
      <c r="Q831" s="1">
        <v>7.0</v>
      </c>
    </row>
    <row r="832">
      <c r="A832" s="3" t="s">
        <v>155</v>
      </c>
      <c r="B832" s="3">
        <v>3.800338E8</v>
      </c>
      <c r="C832" s="3" t="s">
        <v>2303</v>
      </c>
      <c r="D832" s="3" t="s">
        <v>19</v>
      </c>
      <c r="E832" s="3" t="str">
        <f t="shared" si="1"/>
        <v>ESTATAL</v>
      </c>
      <c r="F832" s="3" t="s">
        <v>20</v>
      </c>
      <c r="G832" s="3" t="s">
        <v>2304</v>
      </c>
      <c r="H832" s="3" t="s">
        <v>2305</v>
      </c>
      <c r="I832" s="4"/>
      <c r="J832" s="4"/>
      <c r="K832" s="5">
        <v>25055.0</v>
      </c>
      <c r="L832" s="3">
        <v>4611.0</v>
      </c>
      <c r="M832" s="6">
        <v>92220.0</v>
      </c>
      <c r="N832" s="6">
        <v>101442.0</v>
      </c>
      <c r="O832" s="6">
        <f t="shared" si="2"/>
        <v>2028840</v>
      </c>
      <c r="P832" s="6">
        <f t="shared" si="3"/>
        <v>2028840</v>
      </c>
      <c r="Q832" s="3">
        <v>8.0</v>
      </c>
    </row>
    <row r="833">
      <c r="A833" s="1" t="s">
        <v>36</v>
      </c>
      <c r="B833" s="1">
        <v>6.00121E7</v>
      </c>
      <c r="C833" s="1" t="s">
        <v>2306</v>
      </c>
      <c r="D833" s="1" t="s">
        <v>38</v>
      </c>
      <c r="E833" s="1" t="str">
        <f t="shared" si="1"/>
        <v>PRIVADO</v>
      </c>
      <c r="F833" s="1" t="s">
        <v>29</v>
      </c>
      <c r="G833" s="1" t="s">
        <v>2307</v>
      </c>
      <c r="H833" s="1">
        <v>1686.0</v>
      </c>
      <c r="I833" s="1">
        <v>11.0</v>
      </c>
      <c r="J833" s="1" t="s">
        <v>2308</v>
      </c>
      <c r="K833" s="8">
        <v>21768.0</v>
      </c>
      <c r="L833" s="1">
        <v>2473.0</v>
      </c>
      <c r="M833" s="2">
        <v>49460.0</v>
      </c>
      <c r="N833" s="2">
        <v>49460.0</v>
      </c>
      <c r="O833" s="2">
        <f t="shared" si="2"/>
        <v>989200</v>
      </c>
      <c r="P833" s="2">
        <f t="shared" si="3"/>
        <v>989200</v>
      </c>
      <c r="Q833" s="1">
        <v>10.0</v>
      </c>
    </row>
    <row r="834">
      <c r="A834" s="3" t="s">
        <v>27</v>
      </c>
      <c r="B834" s="3">
        <v>8.20020106E8</v>
      </c>
      <c r="C834" s="3" t="s">
        <v>2309</v>
      </c>
      <c r="D834" s="3" t="s">
        <v>19</v>
      </c>
      <c r="E834" s="3" t="str">
        <f t="shared" si="1"/>
        <v>ESTATAL</v>
      </c>
      <c r="F834" s="3" t="s">
        <v>29</v>
      </c>
      <c r="G834" s="3" t="s">
        <v>2310</v>
      </c>
      <c r="H834" s="3" t="s">
        <v>111</v>
      </c>
      <c r="I834" s="3">
        <v>341.0</v>
      </c>
      <c r="J834" s="3">
        <v>4724510.0</v>
      </c>
      <c r="K834" s="5">
        <v>33577.0</v>
      </c>
      <c r="L834" s="3">
        <v>2708.0</v>
      </c>
      <c r="M834" s="6">
        <v>54160.0</v>
      </c>
      <c r="N834" s="6">
        <v>54160.0</v>
      </c>
      <c r="O834" s="6">
        <f t="shared" si="2"/>
        <v>1083200</v>
      </c>
      <c r="P834" s="6">
        <f t="shared" si="3"/>
        <v>1083200</v>
      </c>
      <c r="Q834" s="3">
        <v>8.0</v>
      </c>
    </row>
    <row r="835">
      <c r="A835" s="1" t="s">
        <v>17</v>
      </c>
      <c r="B835" s="1">
        <v>8.60206503E8</v>
      </c>
      <c r="C835" s="1" t="s">
        <v>2311</v>
      </c>
      <c r="D835" s="1" t="s">
        <v>19</v>
      </c>
      <c r="E835" s="1" t="str">
        <f t="shared" si="1"/>
        <v>ESTATAL</v>
      </c>
      <c r="F835" s="1" t="s">
        <v>20</v>
      </c>
      <c r="G835" s="1" t="s">
        <v>2312</v>
      </c>
      <c r="H835" s="1" t="s">
        <v>22</v>
      </c>
      <c r="I835" s="9"/>
      <c r="J835" s="9"/>
      <c r="K835" s="7">
        <v>29516.0</v>
      </c>
      <c r="L835" s="1">
        <v>2186.0</v>
      </c>
      <c r="M835" s="2">
        <v>43720.0</v>
      </c>
      <c r="N835" s="2">
        <v>48092.0</v>
      </c>
      <c r="O835" s="2">
        <f t="shared" si="2"/>
        <v>961840</v>
      </c>
      <c r="P835" s="2">
        <f t="shared" si="3"/>
        <v>961840</v>
      </c>
      <c r="Q835" s="1">
        <v>10.0</v>
      </c>
    </row>
    <row r="836">
      <c r="A836" s="3" t="s">
        <v>36</v>
      </c>
      <c r="B836" s="3">
        <v>6.0054E7</v>
      </c>
      <c r="C836" s="3" t="s">
        <v>2313</v>
      </c>
      <c r="D836" s="3" t="s">
        <v>19</v>
      </c>
      <c r="E836" s="3" t="str">
        <f t="shared" si="1"/>
        <v>ESTATAL</v>
      </c>
      <c r="F836" s="3" t="s">
        <v>29</v>
      </c>
      <c r="G836" s="3" t="s">
        <v>2314</v>
      </c>
      <c r="H836" s="3">
        <v>1712.0</v>
      </c>
      <c r="I836" s="3">
        <v>11.0</v>
      </c>
      <c r="J836" s="3" t="s">
        <v>2315</v>
      </c>
      <c r="K836" s="5">
        <v>24912.0</v>
      </c>
      <c r="L836" s="3">
        <v>4198.0</v>
      </c>
      <c r="M836" s="6">
        <v>83960.0</v>
      </c>
      <c r="N836" s="6">
        <v>83960.0</v>
      </c>
      <c r="O836" s="6">
        <f t="shared" si="2"/>
        <v>1679200</v>
      </c>
      <c r="P836" s="6">
        <f t="shared" si="3"/>
        <v>1679200</v>
      </c>
      <c r="Q836" s="3">
        <v>10.0</v>
      </c>
    </row>
    <row r="837">
      <c r="A837" s="1" t="s">
        <v>41</v>
      </c>
      <c r="B837" s="1">
        <v>3.000122E8</v>
      </c>
      <c r="C837" s="1" t="s">
        <v>2316</v>
      </c>
      <c r="D837" s="1" t="s">
        <v>19</v>
      </c>
      <c r="E837" s="1" t="str">
        <f t="shared" si="1"/>
        <v>ESTATAL</v>
      </c>
      <c r="F837" s="1" t="s">
        <v>20</v>
      </c>
      <c r="G837" s="1" t="s">
        <v>2317</v>
      </c>
      <c r="H837" s="1" t="s">
        <v>386</v>
      </c>
      <c r="I837" s="1">
        <v>0.0</v>
      </c>
      <c r="J837" s="1">
        <v>0.0</v>
      </c>
      <c r="K837" s="8">
        <v>31508.0</v>
      </c>
      <c r="L837" s="1">
        <v>2616.0</v>
      </c>
      <c r="M837" s="2">
        <v>52320.0</v>
      </c>
      <c r="N837" s="2">
        <v>57552.0</v>
      </c>
      <c r="O837" s="2">
        <f t="shared" si="2"/>
        <v>1151040</v>
      </c>
      <c r="P837" s="2">
        <f t="shared" si="3"/>
        <v>1151040</v>
      </c>
      <c r="Q837" s="1">
        <v>5.0</v>
      </c>
    </row>
    <row r="838">
      <c r="A838" s="3" t="s">
        <v>27</v>
      </c>
      <c r="B838" s="3">
        <v>8.20388E8</v>
      </c>
      <c r="C838" s="3" t="s">
        <v>2318</v>
      </c>
      <c r="D838" s="3" t="s">
        <v>19</v>
      </c>
      <c r="E838" s="3" t="str">
        <f t="shared" si="1"/>
        <v>ESTATAL</v>
      </c>
      <c r="F838" s="3" t="s">
        <v>29</v>
      </c>
      <c r="G838" s="3" t="s">
        <v>2319</v>
      </c>
      <c r="H838" s="3" t="s">
        <v>2320</v>
      </c>
      <c r="I838" s="3">
        <v>3476.0</v>
      </c>
      <c r="J838" s="3">
        <v>470663.0</v>
      </c>
      <c r="K838" s="10">
        <v>29914.0</v>
      </c>
      <c r="L838" s="3">
        <v>3469.0</v>
      </c>
      <c r="M838" s="6">
        <v>69380.0</v>
      </c>
      <c r="N838" s="6">
        <v>69380.0</v>
      </c>
      <c r="O838" s="6">
        <f t="shared" si="2"/>
        <v>1387600</v>
      </c>
      <c r="P838" s="6">
        <f t="shared" si="3"/>
        <v>1387600</v>
      </c>
      <c r="Q838" s="3">
        <v>6.0</v>
      </c>
    </row>
    <row r="839">
      <c r="A839" s="1" t="s">
        <v>112</v>
      </c>
      <c r="B839" s="1">
        <v>1.40079201E8</v>
      </c>
      <c r="C839" s="1" t="s">
        <v>2321</v>
      </c>
      <c r="D839" s="1" t="s">
        <v>19</v>
      </c>
      <c r="E839" s="1" t="str">
        <f t="shared" si="1"/>
        <v>ESTATAL</v>
      </c>
      <c r="F839" s="1" t="s">
        <v>29</v>
      </c>
      <c r="G839" s="1" t="s">
        <v>2322</v>
      </c>
      <c r="H839" s="1" t="s">
        <v>2323</v>
      </c>
      <c r="I839" s="1">
        <v>3548.0</v>
      </c>
      <c r="J839" s="1">
        <v>471877.0</v>
      </c>
      <c r="K839" s="8">
        <v>28904.0</v>
      </c>
      <c r="L839" s="1">
        <v>2018.0</v>
      </c>
      <c r="M839" s="2">
        <v>40360.0</v>
      </c>
      <c r="N839" s="2">
        <v>40360.0</v>
      </c>
      <c r="O839" s="2">
        <f t="shared" si="2"/>
        <v>807200</v>
      </c>
      <c r="P839" s="2">
        <f t="shared" si="3"/>
        <v>807200</v>
      </c>
      <c r="Q839" s="1">
        <v>5.0</v>
      </c>
    </row>
    <row r="840">
      <c r="A840" s="3" t="s">
        <v>68</v>
      </c>
      <c r="B840" s="3">
        <v>3.40085504E8</v>
      </c>
      <c r="C840" s="3" t="s">
        <v>2324</v>
      </c>
      <c r="D840" s="3" t="s">
        <v>19</v>
      </c>
      <c r="E840" s="3" t="str">
        <f t="shared" si="1"/>
        <v>ESTATAL</v>
      </c>
      <c r="F840" s="3" t="s">
        <v>29</v>
      </c>
      <c r="G840" s="3" t="s">
        <v>2325</v>
      </c>
      <c r="H840" s="3" t="s">
        <v>1976</v>
      </c>
      <c r="I840" s="3">
        <v>3704.0</v>
      </c>
      <c r="J840" s="3">
        <v>653587.0</v>
      </c>
      <c r="K840" s="5">
        <v>32337.0</v>
      </c>
      <c r="L840" s="3">
        <v>2482.0</v>
      </c>
      <c r="M840" s="6">
        <v>49640.0</v>
      </c>
      <c r="N840" s="6">
        <v>49640.0</v>
      </c>
      <c r="O840" s="6">
        <f t="shared" si="2"/>
        <v>992800</v>
      </c>
      <c r="P840" s="6">
        <f t="shared" si="3"/>
        <v>992800</v>
      </c>
      <c r="Q840" s="3">
        <v>7.0</v>
      </c>
    </row>
    <row r="841">
      <c r="A841" s="1" t="s">
        <v>32</v>
      </c>
      <c r="B841" s="1">
        <v>9.000766E8</v>
      </c>
      <c r="C841" s="1" t="s">
        <v>2326</v>
      </c>
      <c r="D841" s="1" t="s">
        <v>38</v>
      </c>
      <c r="E841" s="1" t="str">
        <f t="shared" si="1"/>
        <v>PRIVADO</v>
      </c>
      <c r="F841" s="1" t="s">
        <v>29</v>
      </c>
      <c r="G841" s="1" t="s">
        <v>2327</v>
      </c>
      <c r="H841" s="1" t="s">
        <v>2286</v>
      </c>
      <c r="I841" s="1">
        <v>0.0</v>
      </c>
      <c r="J841" s="1" t="s">
        <v>2328</v>
      </c>
      <c r="K841" s="8">
        <v>18887.0</v>
      </c>
      <c r="L841" s="1">
        <v>3449.0</v>
      </c>
      <c r="M841" s="2">
        <v>68980.0</v>
      </c>
      <c r="N841" s="2">
        <v>68980.0</v>
      </c>
      <c r="O841" s="2">
        <f t="shared" si="2"/>
        <v>1379600</v>
      </c>
      <c r="P841" s="2">
        <f t="shared" si="3"/>
        <v>1379600</v>
      </c>
      <c r="Q841" s="1">
        <v>3.0</v>
      </c>
    </row>
    <row r="842">
      <c r="A842" s="3" t="s">
        <v>49</v>
      </c>
      <c r="B842" s="3">
        <v>5.002458E8</v>
      </c>
      <c r="C842" s="3" t="s">
        <v>2329</v>
      </c>
      <c r="D842" s="3" t="s">
        <v>19</v>
      </c>
      <c r="E842" s="3" t="str">
        <f t="shared" si="1"/>
        <v>ESTATAL</v>
      </c>
      <c r="F842" s="3" t="s">
        <v>20</v>
      </c>
      <c r="G842" s="3" t="s">
        <v>2330</v>
      </c>
      <c r="H842" s="3" t="s">
        <v>1305</v>
      </c>
      <c r="I842" s="3">
        <v>261.0</v>
      </c>
      <c r="J842" s="3">
        <v>5700262.0</v>
      </c>
      <c r="K842" s="5">
        <v>31636.0</v>
      </c>
      <c r="L842" s="3">
        <v>2007.0</v>
      </c>
      <c r="M842" s="6">
        <v>40140.0</v>
      </c>
      <c r="N842" s="6">
        <v>44154.0</v>
      </c>
      <c r="O842" s="6">
        <f t="shared" si="2"/>
        <v>883080</v>
      </c>
      <c r="P842" s="6">
        <f t="shared" si="3"/>
        <v>883080</v>
      </c>
      <c r="Q842" s="3">
        <v>4.0</v>
      </c>
    </row>
    <row r="843">
      <c r="A843" s="1" t="s">
        <v>355</v>
      </c>
      <c r="B843" s="1">
        <v>7.800319E8</v>
      </c>
      <c r="C843" s="1" t="s">
        <v>2331</v>
      </c>
      <c r="D843" s="1" t="s">
        <v>19</v>
      </c>
      <c r="E843" s="1" t="str">
        <f t="shared" si="1"/>
        <v>ESTATAL</v>
      </c>
      <c r="F843" s="1" t="s">
        <v>20</v>
      </c>
      <c r="G843" s="1" t="s">
        <v>172</v>
      </c>
      <c r="H843" s="1" t="s">
        <v>2332</v>
      </c>
      <c r="I843" s="1">
        <v>297.0</v>
      </c>
      <c r="J843" s="1">
        <v>4993871.0</v>
      </c>
      <c r="K843" s="8">
        <v>29978.0</v>
      </c>
      <c r="L843" s="1">
        <v>3300.0</v>
      </c>
      <c r="M843" s="2">
        <v>66000.0</v>
      </c>
      <c r="N843" s="2">
        <v>72600.0</v>
      </c>
      <c r="O843" s="2">
        <f t="shared" si="2"/>
        <v>1452000</v>
      </c>
      <c r="P843" s="2">
        <f t="shared" si="3"/>
        <v>1452000</v>
      </c>
      <c r="Q843" s="1">
        <v>3.0</v>
      </c>
    </row>
    <row r="844">
      <c r="A844" s="3" t="s">
        <v>27</v>
      </c>
      <c r="B844" s="3">
        <v>8.20406901E8</v>
      </c>
      <c r="C844" s="3" t="s">
        <v>2333</v>
      </c>
      <c r="D844" s="3" t="s">
        <v>19</v>
      </c>
      <c r="E844" s="3" t="str">
        <f t="shared" si="1"/>
        <v>ESTATAL</v>
      </c>
      <c r="F844" s="3" t="s">
        <v>29</v>
      </c>
      <c r="G844" s="3" t="s">
        <v>2334</v>
      </c>
      <c r="H844" s="3" t="s">
        <v>2335</v>
      </c>
      <c r="I844" s="3">
        <v>3401.0</v>
      </c>
      <c r="J844" s="3">
        <v>471166.0</v>
      </c>
      <c r="K844" s="5">
        <v>19157.0</v>
      </c>
      <c r="L844" s="3">
        <v>1813.0</v>
      </c>
      <c r="M844" s="6">
        <v>36260.0</v>
      </c>
      <c r="N844" s="6">
        <v>36260.0</v>
      </c>
      <c r="O844" s="6">
        <f t="shared" si="2"/>
        <v>725200</v>
      </c>
      <c r="P844" s="6">
        <f t="shared" si="3"/>
        <v>725200</v>
      </c>
      <c r="Q844" s="3">
        <v>10.0</v>
      </c>
    </row>
    <row r="845">
      <c r="A845" s="1" t="s">
        <v>36</v>
      </c>
      <c r="B845" s="1">
        <v>6.01241E7</v>
      </c>
      <c r="C845" s="1" t="s">
        <v>2336</v>
      </c>
      <c r="D845" s="1" t="s">
        <v>19</v>
      </c>
      <c r="E845" s="1" t="str">
        <f t="shared" si="1"/>
        <v>ESTATAL</v>
      </c>
      <c r="F845" s="1" t="s">
        <v>20</v>
      </c>
      <c r="G845" s="1" t="s">
        <v>2337</v>
      </c>
      <c r="H845" s="1">
        <v>6663.0</v>
      </c>
      <c r="I845" s="1">
        <v>2345.0</v>
      </c>
      <c r="J845" s="1">
        <v>428517.0</v>
      </c>
      <c r="K845" s="8">
        <v>29706.0</v>
      </c>
      <c r="L845" s="1">
        <v>4083.0</v>
      </c>
      <c r="M845" s="2">
        <v>81660.0</v>
      </c>
      <c r="N845" s="2">
        <v>89826.0</v>
      </c>
      <c r="O845" s="2">
        <f t="shared" si="2"/>
        <v>1796520</v>
      </c>
      <c r="P845" s="2">
        <f t="shared" si="3"/>
        <v>1796520</v>
      </c>
      <c r="Q845" s="1">
        <v>3.0</v>
      </c>
    </row>
    <row r="846">
      <c r="A846" s="3" t="s">
        <v>17</v>
      </c>
      <c r="B846" s="3">
        <v>8.60009E8</v>
      </c>
      <c r="C846" s="3" t="s">
        <v>2338</v>
      </c>
      <c r="D846" s="3" t="s">
        <v>19</v>
      </c>
      <c r="E846" s="3" t="str">
        <f t="shared" si="1"/>
        <v>ESTATAL</v>
      </c>
      <c r="F846" s="3" t="s">
        <v>20</v>
      </c>
      <c r="G846" s="3" t="s">
        <v>2339</v>
      </c>
      <c r="H846" s="3" t="s">
        <v>340</v>
      </c>
      <c r="I846" s="4"/>
      <c r="J846" s="4"/>
      <c r="K846" s="5">
        <v>33410.0</v>
      </c>
      <c r="L846" s="3">
        <v>4433.0</v>
      </c>
      <c r="M846" s="6">
        <v>88660.0</v>
      </c>
      <c r="N846" s="6">
        <v>97526.0</v>
      </c>
      <c r="O846" s="6">
        <f t="shared" si="2"/>
        <v>1950520</v>
      </c>
      <c r="P846" s="6">
        <f t="shared" si="3"/>
        <v>1950520</v>
      </c>
      <c r="Q846" s="3">
        <v>7.0</v>
      </c>
    </row>
    <row r="847">
      <c r="A847" s="1" t="s">
        <v>155</v>
      </c>
      <c r="B847" s="1">
        <v>3.800104E8</v>
      </c>
      <c r="C847" s="1" t="s">
        <v>2340</v>
      </c>
      <c r="D847" s="1" t="s">
        <v>19</v>
      </c>
      <c r="E847" s="1" t="str">
        <f t="shared" si="1"/>
        <v>ESTATAL</v>
      </c>
      <c r="F847" s="1" t="s">
        <v>20</v>
      </c>
      <c r="G847" s="1" t="s">
        <v>2341</v>
      </c>
      <c r="H847" s="1" t="s">
        <v>2342</v>
      </c>
      <c r="I847" s="1">
        <v>1.0</v>
      </c>
      <c r="J847" s="1">
        <v>1.0</v>
      </c>
      <c r="K847" s="8">
        <v>30821.0</v>
      </c>
      <c r="L847" s="1">
        <v>2025.0</v>
      </c>
      <c r="M847" s="2">
        <v>40500.0</v>
      </c>
      <c r="N847" s="2">
        <v>44550.0</v>
      </c>
      <c r="O847" s="2">
        <f t="shared" si="2"/>
        <v>891000</v>
      </c>
      <c r="P847" s="2">
        <f t="shared" si="3"/>
        <v>891000</v>
      </c>
      <c r="Q847" s="1">
        <v>9.0</v>
      </c>
    </row>
    <row r="848">
      <c r="A848" s="3" t="s">
        <v>49</v>
      </c>
      <c r="B848" s="3">
        <v>5.000388E8</v>
      </c>
      <c r="C848" s="3" t="s">
        <v>2343</v>
      </c>
      <c r="D848" s="3" t="s">
        <v>19</v>
      </c>
      <c r="E848" s="3" t="str">
        <f t="shared" si="1"/>
        <v>ESTATAL</v>
      </c>
      <c r="F848" s="3" t="s">
        <v>20</v>
      </c>
      <c r="G848" s="3" t="s">
        <v>1370</v>
      </c>
      <c r="H848" s="3" t="s">
        <v>725</v>
      </c>
      <c r="I848" s="3">
        <v>263.0</v>
      </c>
      <c r="J848" s="3">
        <v>4308515.0</v>
      </c>
      <c r="K848" s="10">
        <v>32076.0</v>
      </c>
      <c r="L848" s="3">
        <v>4845.0</v>
      </c>
      <c r="M848" s="6">
        <v>96900.0</v>
      </c>
      <c r="N848" s="6">
        <v>106590.0</v>
      </c>
      <c r="O848" s="6">
        <f t="shared" si="2"/>
        <v>2131800</v>
      </c>
      <c r="P848" s="6">
        <f t="shared" si="3"/>
        <v>2131800</v>
      </c>
      <c r="Q848" s="3">
        <v>10.0</v>
      </c>
    </row>
    <row r="849">
      <c r="A849" s="1" t="s">
        <v>76</v>
      </c>
      <c r="B849" s="1">
        <v>7.000568E8</v>
      </c>
      <c r="C849" s="1" t="s">
        <v>2344</v>
      </c>
      <c r="D849" s="1" t="s">
        <v>19</v>
      </c>
      <c r="E849" s="1" t="str">
        <f t="shared" si="1"/>
        <v>ESTATAL</v>
      </c>
      <c r="F849" s="1" t="s">
        <v>20</v>
      </c>
      <c r="G849" s="1" t="s">
        <v>2345</v>
      </c>
      <c r="H849" s="1" t="s">
        <v>1277</v>
      </c>
      <c r="I849" s="1">
        <v>264.0</v>
      </c>
      <c r="J849" s="1">
        <v>4302150.0</v>
      </c>
      <c r="K849" s="8">
        <v>19246.0</v>
      </c>
      <c r="L849" s="1">
        <v>1611.0</v>
      </c>
      <c r="M849" s="2">
        <v>32220.0</v>
      </c>
      <c r="N849" s="2">
        <v>35442.0</v>
      </c>
      <c r="O849" s="2">
        <f t="shared" si="2"/>
        <v>708840</v>
      </c>
      <c r="P849" s="2">
        <f t="shared" si="3"/>
        <v>708840</v>
      </c>
      <c r="Q849" s="1">
        <v>5.0</v>
      </c>
    </row>
    <row r="850">
      <c r="A850" s="3" t="s">
        <v>76</v>
      </c>
      <c r="B850" s="3">
        <v>7.00066217E8</v>
      </c>
      <c r="C850" s="3" t="s">
        <v>2346</v>
      </c>
      <c r="D850" s="3" t="s">
        <v>19</v>
      </c>
      <c r="E850" s="3" t="str">
        <f t="shared" si="1"/>
        <v>ESTATAL</v>
      </c>
      <c r="F850" s="3" t="s">
        <v>29</v>
      </c>
      <c r="G850" s="3" t="s">
        <v>2347</v>
      </c>
      <c r="H850" s="3" t="s">
        <v>2348</v>
      </c>
      <c r="I850" s="4"/>
      <c r="J850" s="4"/>
      <c r="K850" s="5">
        <v>21970.0</v>
      </c>
      <c r="L850" s="3">
        <v>2224.0</v>
      </c>
      <c r="M850" s="6">
        <v>44480.0</v>
      </c>
      <c r="N850" s="6">
        <v>44480.0</v>
      </c>
      <c r="O850" s="6">
        <f t="shared" si="2"/>
        <v>889600</v>
      </c>
      <c r="P850" s="6">
        <f t="shared" si="3"/>
        <v>889600</v>
      </c>
      <c r="Q850" s="3">
        <v>3.0</v>
      </c>
    </row>
    <row r="851">
      <c r="A851" s="1" t="s">
        <v>36</v>
      </c>
      <c r="B851" s="1">
        <v>6.02314E7</v>
      </c>
      <c r="C851" s="1" t="s">
        <v>2349</v>
      </c>
      <c r="D851" s="1" t="s">
        <v>19</v>
      </c>
      <c r="E851" s="1" t="str">
        <f t="shared" si="1"/>
        <v>ESTATAL</v>
      </c>
      <c r="F851" s="1" t="s">
        <v>29</v>
      </c>
      <c r="G851" s="1" t="s">
        <v>2350</v>
      </c>
      <c r="H851" s="1">
        <v>1870.0</v>
      </c>
      <c r="I851" s="1">
        <v>11.0</v>
      </c>
      <c r="J851" s="1" t="s">
        <v>2351</v>
      </c>
      <c r="K851" s="8">
        <v>30060.0</v>
      </c>
      <c r="L851" s="1">
        <v>3792.0</v>
      </c>
      <c r="M851" s="2">
        <v>75840.0</v>
      </c>
      <c r="N851" s="2">
        <v>75840.0</v>
      </c>
      <c r="O851" s="2">
        <f t="shared" si="2"/>
        <v>1516800</v>
      </c>
      <c r="P851" s="2">
        <f t="shared" si="3"/>
        <v>1516800</v>
      </c>
      <c r="Q851" s="1">
        <v>4.0</v>
      </c>
    </row>
    <row r="852">
      <c r="A852" s="3" t="s">
        <v>68</v>
      </c>
      <c r="B852" s="3">
        <v>3.400138E8</v>
      </c>
      <c r="C852" s="3" t="s">
        <v>2352</v>
      </c>
      <c r="D852" s="3" t="s">
        <v>19</v>
      </c>
      <c r="E852" s="3" t="str">
        <f t="shared" si="1"/>
        <v>ESTATAL</v>
      </c>
      <c r="F852" s="3" t="s">
        <v>20</v>
      </c>
      <c r="G852" s="3" t="s">
        <v>2353</v>
      </c>
      <c r="H852" s="3" t="s">
        <v>1587</v>
      </c>
      <c r="I852" s="3">
        <v>3.716618623E9</v>
      </c>
      <c r="J852" s="4"/>
      <c r="K852" s="5">
        <v>31984.0</v>
      </c>
      <c r="L852" s="3">
        <v>2715.0</v>
      </c>
      <c r="M852" s="6">
        <v>54300.0</v>
      </c>
      <c r="N852" s="6">
        <v>59730.0</v>
      </c>
      <c r="O852" s="6">
        <f t="shared" si="2"/>
        <v>1194600</v>
      </c>
      <c r="P852" s="6">
        <f t="shared" si="3"/>
        <v>1194600</v>
      </c>
      <c r="Q852" s="3">
        <v>3.0</v>
      </c>
    </row>
    <row r="853">
      <c r="A853" s="1" t="s">
        <v>27</v>
      </c>
      <c r="B853" s="1">
        <v>8.202213E8</v>
      </c>
      <c r="C853" s="1" t="s">
        <v>2354</v>
      </c>
      <c r="D853" s="1" t="s">
        <v>38</v>
      </c>
      <c r="E853" s="1" t="str">
        <f t="shared" si="1"/>
        <v>PRIVADO</v>
      </c>
      <c r="F853" s="1" t="s">
        <v>29</v>
      </c>
      <c r="G853" s="1" t="s">
        <v>2355</v>
      </c>
      <c r="H853" s="1" t="s">
        <v>2356</v>
      </c>
      <c r="I853" s="1">
        <v>3562.0</v>
      </c>
      <c r="J853" s="1">
        <v>466291.0</v>
      </c>
      <c r="K853" s="8">
        <v>18032.0</v>
      </c>
      <c r="L853" s="1">
        <v>4485.0</v>
      </c>
      <c r="M853" s="2">
        <v>89700.0</v>
      </c>
      <c r="N853" s="2">
        <v>89700.0</v>
      </c>
      <c r="O853" s="2">
        <f t="shared" si="2"/>
        <v>1794000</v>
      </c>
      <c r="P853" s="2">
        <f t="shared" si="3"/>
        <v>1794000</v>
      </c>
      <c r="Q853" s="1">
        <v>9.0</v>
      </c>
    </row>
    <row r="854">
      <c r="A854" s="3" t="s">
        <v>83</v>
      </c>
      <c r="B854" s="3">
        <v>2.200378E8</v>
      </c>
      <c r="C854" s="3" t="s">
        <v>2357</v>
      </c>
      <c r="D854" s="3" t="s">
        <v>19</v>
      </c>
      <c r="E854" s="3" t="str">
        <f t="shared" si="1"/>
        <v>ESTATAL</v>
      </c>
      <c r="F854" s="3" t="s">
        <v>20</v>
      </c>
      <c r="G854" s="3" t="s">
        <v>2358</v>
      </c>
      <c r="H854" s="3" t="s">
        <v>1787</v>
      </c>
      <c r="I854" s="3">
        <v>0.0</v>
      </c>
      <c r="J854" s="3">
        <v>0.0</v>
      </c>
      <c r="K854" s="5">
        <v>21438.0</v>
      </c>
      <c r="L854" s="3">
        <v>1558.0</v>
      </c>
      <c r="M854" s="6">
        <v>31160.0</v>
      </c>
      <c r="N854" s="6">
        <v>34276.0</v>
      </c>
      <c r="O854" s="6">
        <f t="shared" si="2"/>
        <v>685520</v>
      </c>
      <c r="P854" s="6">
        <f t="shared" si="3"/>
        <v>685520</v>
      </c>
      <c r="Q854" s="3">
        <v>3.0</v>
      </c>
    </row>
    <row r="855">
      <c r="A855" s="1" t="s">
        <v>49</v>
      </c>
      <c r="B855" s="1">
        <v>5.00207902E8</v>
      </c>
      <c r="C855" s="1" t="s">
        <v>2359</v>
      </c>
      <c r="D855" s="1" t="s">
        <v>19</v>
      </c>
      <c r="E855" s="1" t="str">
        <f t="shared" si="1"/>
        <v>ESTATAL</v>
      </c>
      <c r="F855" s="1" t="s">
        <v>29</v>
      </c>
      <c r="G855" s="1" t="s">
        <v>2360</v>
      </c>
      <c r="H855" s="1">
        <v>5600.0</v>
      </c>
      <c r="I855" s="1">
        <v>260.0</v>
      </c>
      <c r="J855" s="1">
        <v>1.54552829E8</v>
      </c>
      <c r="K855" s="8">
        <v>22708.0</v>
      </c>
      <c r="L855" s="1">
        <v>4833.0</v>
      </c>
      <c r="M855" s="2">
        <v>96660.0</v>
      </c>
      <c r="N855" s="2">
        <v>96660.0</v>
      </c>
      <c r="O855" s="2">
        <f t="shared" si="2"/>
        <v>1933200</v>
      </c>
      <c r="P855" s="2">
        <f t="shared" si="3"/>
        <v>1933200</v>
      </c>
      <c r="Q855" s="1">
        <v>8.0</v>
      </c>
    </row>
    <row r="856">
      <c r="A856" s="3" t="s">
        <v>63</v>
      </c>
      <c r="B856" s="3">
        <v>7.400657E8</v>
      </c>
      <c r="C856" s="3" t="s">
        <v>2361</v>
      </c>
      <c r="D856" s="3" t="s">
        <v>19</v>
      </c>
      <c r="E856" s="3" t="str">
        <f t="shared" si="1"/>
        <v>ESTATAL</v>
      </c>
      <c r="F856" s="3" t="s">
        <v>29</v>
      </c>
      <c r="G856" s="3" t="s">
        <v>2362</v>
      </c>
      <c r="H856" s="3">
        <v>5700.0</v>
      </c>
      <c r="I856" s="4"/>
      <c r="J856" s="4"/>
      <c r="K856" s="5">
        <v>34776.0</v>
      </c>
      <c r="L856" s="3">
        <v>1630.0</v>
      </c>
      <c r="M856" s="6">
        <v>32600.0</v>
      </c>
      <c r="N856" s="6">
        <v>32600.0</v>
      </c>
      <c r="O856" s="6">
        <f t="shared" si="2"/>
        <v>652000</v>
      </c>
      <c r="P856" s="6">
        <f t="shared" si="3"/>
        <v>652000</v>
      </c>
      <c r="Q856" s="3">
        <v>6.0</v>
      </c>
    </row>
    <row r="857">
      <c r="A857" s="1" t="s">
        <v>32</v>
      </c>
      <c r="B857" s="1">
        <v>9.00218E8</v>
      </c>
      <c r="C857" s="1" t="s">
        <v>2363</v>
      </c>
      <c r="D857" s="1" t="s">
        <v>19</v>
      </c>
      <c r="E857" s="1" t="str">
        <f t="shared" si="1"/>
        <v>ESTATAL</v>
      </c>
      <c r="F857" s="1" t="s">
        <v>20</v>
      </c>
      <c r="G857" s="1" t="s">
        <v>2364</v>
      </c>
      <c r="H857" s="1" t="s">
        <v>2122</v>
      </c>
      <c r="I857" s="1">
        <v>0.0</v>
      </c>
      <c r="J857" s="1">
        <v>3.814465299E9</v>
      </c>
      <c r="K857" s="8">
        <v>28127.0</v>
      </c>
      <c r="L857" s="1">
        <v>1708.0</v>
      </c>
      <c r="M857" s="2">
        <v>34160.0</v>
      </c>
      <c r="N857" s="2">
        <v>37576.0</v>
      </c>
      <c r="O857" s="2">
        <f t="shared" si="2"/>
        <v>751520</v>
      </c>
      <c r="P857" s="2">
        <f t="shared" si="3"/>
        <v>751520</v>
      </c>
      <c r="Q857" s="1">
        <v>5.0</v>
      </c>
    </row>
    <row r="858">
      <c r="A858" s="3" t="s">
        <v>49</v>
      </c>
      <c r="B858" s="3">
        <v>5.000597E8</v>
      </c>
      <c r="C858" s="3" t="s">
        <v>2365</v>
      </c>
      <c r="D858" s="3" t="s">
        <v>19</v>
      </c>
      <c r="E858" s="3" t="str">
        <f t="shared" si="1"/>
        <v>ESTATAL</v>
      </c>
      <c r="F858" s="3" t="s">
        <v>29</v>
      </c>
      <c r="G858" s="3" t="s">
        <v>2366</v>
      </c>
      <c r="H858" s="3" t="s">
        <v>578</v>
      </c>
      <c r="I858" s="3">
        <v>261.0</v>
      </c>
      <c r="J858" s="3" t="s">
        <v>2367</v>
      </c>
      <c r="K858" s="5">
        <v>28919.0</v>
      </c>
      <c r="L858" s="3">
        <v>3638.0</v>
      </c>
      <c r="M858" s="6">
        <v>72760.0</v>
      </c>
      <c r="N858" s="6">
        <v>72760.0</v>
      </c>
      <c r="O858" s="6">
        <f t="shared" si="2"/>
        <v>1455200</v>
      </c>
      <c r="P858" s="6">
        <f t="shared" si="3"/>
        <v>1455200</v>
      </c>
      <c r="Q858" s="3">
        <v>7.0</v>
      </c>
    </row>
    <row r="859">
      <c r="A859" s="1" t="s">
        <v>27</v>
      </c>
      <c r="B859" s="1">
        <v>8.202831E8</v>
      </c>
      <c r="C859" s="1" t="s">
        <v>2368</v>
      </c>
      <c r="D859" s="1" t="s">
        <v>19</v>
      </c>
      <c r="E859" s="1" t="str">
        <f t="shared" si="1"/>
        <v>ESTATAL</v>
      </c>
      <c r="F859" s="1" t="s">
        <v>20</v>
      </c>
      <c r="G859" s="1" t="s">
        <v>2369</v>
      </c>
      <c r="H859" s="1" t="s">
        <v>2289</v>
      </c>
      <c r="I859" s="1">
        <v>3491.0</v>
      </c>
      <c r="J859" s="1">
        <v>496180.0</v>
      </c>
      <c r="K859" s="8">
        <v>28197.0</v>
      </c>
      <c r="L859" s="1">
        <v>4238.0</v>
      </c>
      <c r="M859" s="2">
        <v>84760.0</v>
      </c>
      <c r="N859" s="2">
        <v>93236.0</v>
      </c>
      <c r="O859" s="2">
        <f t="shared" si="2"/>
        <v>1864720</v>
      </c>
      <c r="P859" s="2">
        <f t="shared" si="3"/>
        <v>1864720</v>
      </c>
      <c r="Q859" s="1">
        <v>8.0</v>
      </c>
    </row>
    <row r="860">
      <c r="A860" s="3" t="s">
        <v>32</v>
      </c>
      <c r="B860" s="3">
        <v>9.000421E8</v>
      </c>
      <c r="C860" s="3" t="s">
        <v>2370</v>
      </c>
      <c r="D860" s="3" t="s">
        <v>38</v>
      </c>
      <c r="E860" s="3" t="str">
        <f t="shared" si="1"/>
        <v>PRIVADO</v>
      </c>
      <c r="F860" s="3" t="s">
        <v>29</v>
      </c>
      <c r="G860" s="3" t="s">
        <v>2371</v>
      </c>
      <c r="H860" s="3" t="s">
        <v>193</v>
      </c>
      <c r="I860" s="3">
        <v>0.0</v>
      </c>
      <c r="J860" s="3">
        <v>4214585.0</v>
      </c>
      <c r="K860" s="10">
        <v>29873.0</v>
      </c>
      <c r="L860" s="3">
        <v>2719.0</v>
      </c>
      <c r="M860" s="6">
        <v>54380.0</v>
      </c>
      <c r="N860" s="6">
        <v>54380.0</v>
      </c>
      <c r="O860" s="6">
        <f t="shared" si="2"/>
        <v>1087600</v>
      </c>
      <c r="P860" s="6">
        <f t="shared" si="3"/>
        <v>1087600</v>
      </c>
      <c r="Q860" s="3">
        <v>3.0</v>
      </c>
    </row>
    <row r="861">
      <c r="A861" s="1" t="s">
        <v>116</v>
      </c>
      <c r="B861" s="1">
        <v>5.40151E8</v>
      </c>
      <c r="C861" s="1" t="s">
        <v>2372</v>
      </c>
      <c r="D861" s="1" t="s">
        <v>19</v>
      </c>
      <c r="E861" s="1" t="str">
        <f t="shared" si="1"/>
        <v>ESTATAL</v>
      </c>
      <c r="F861" s="1" t="s">
        <v>20</v>
      </c>
      <c r="G861" s="1" t="s">
        <v>2373</v>
      </c>
      <c r="H861" s="1" t="s">
        <v>2374</v>
      </c>
      <c r="I861" s="1">
        <v>3754.0</v>
      </c>
      <c r="J861" s="1">
        <v>1.5417292E7</v>
      </c>
      <c r="K861" s="8">
        <v>18542.0</v>
      </c>
      <c r="L861" s="1">
        <v>1643.0</v>
      </c>
      <c r="M861" s="2">
        <v>32860.0</v>
      </c>
      <c r="N861" s="2">
        <v>36146.0</v>
      </c>
      <c r="O861" s="2">
        <f t="shared" si="2"/>
        <v>722920</v>
      </c>
      <c r="P861" s="2">
        <f t="shared" si="3"/>
        <v>722920</v>
      </c>
      <c r="Q861" s="1">
        <v>8.0</v>
      </c>
    </row>
    <row r="862">
      <c r="A862" s="3" t="s">
        <v>120</v>
      </c>
      <c r="B862" s="3">
        <v>1.000235E8</v>
      </c>
      <c r="C862" s="3" t="s">
        <v>2375</v>
      </c>
      <c r="D862" s="3" t="s">
        <v>19</v>
      </c>
      <c r="E862" s="3" t="str">
        <f t="shared" si="1"/>
        <v>ESTATAL</v>
      </c>
      <c r="F862" s="3" t="s">
        <v>20</v>
      </c>
      <c r="G862" s="3" t="s">
        <v>2376</v>
      </c>
      <c r="H862" s="3" t="s">
        <v>2377</v>
      </c>
      <c r="I862" s="4"/>
      <c r="J862" s="4"/>
      <c r="K862" s="5">
        <v>20479.0</v>
      </c>
      <c r="L862" s="3">
        <v>5000.0</v>
      </c>
      <c r="M862" s="6">
        <v>100000.0</v>
      </c>
      <c r="N862" s="6">
        <v>110000.0</v>
      </c>
      <c r="O862" s="6">
        <f t="shared" si="2"/>
        <v>2200000</v>
      </c>
      <c r="P862" s="6">
        <f t="shared" si="3"/>
        <v>2200000</v>
      </c>
      <c r="Q862" s="3">
        <v>9.0</v>
      </c>
    </row>
    <row r="863">
      <c r="A863" s="1" t="s">
        <v>17</v>
      </c>
      <c r="B863" s="1">
        <v>8.600888E8</v>
      </c>
      <c r="C863" s="1" t="s">
        <v>2378</v>
      </c>
      <c r="D863" s="1" t="s">
        <v>19</v>
      </c>
      <c r="E863" s="1" t="str">
        <f t="shared" si="1"/>
        <v>ESTATAL</v>
      </c>
      <c r="F863" s="1" t="s">
        <v>20</v>
      </c>
      <c r="G863" s="1" t="s">
        <v>2379</v>
      </c>
      <c r="H863" s="1">
        <v>4220.0</v>
      </c>
      <c r="I863" s="9"/>
      <c r="J863" s="9"/>
      <c r="K863" s="8">
        <v>23323.0</v>
      </c>
      <c r="L863" s="1">
        <v>2687.0</v>
      </c>
      <c r="M863" s="2">
        <v>53740.0</v>
      </c>
      <c r="N863" s="2">
        <v>59114.0</v>
      </c>
      <c r="O863" s="2">
        <f t="shared" si="2"/>
        <v>1182280</v>
      </c>
      <c r="P863" s="2">
        <f t="shared" si="3"/>
        <v>1182280</v>
      </c>
      <c r="Q863" s="1">
        <v>4.0</v>
      </c>
    </row>
    <row r="864">
      <c r="A864" s="3" t="s">
        <v>36</v>
      </c>
      <c r="B864" s="3">
        <v>6.03858E7</v>
      </c>
      <c r="C864" s="3" t="s">
        <v>2380</v>
      </c>
      <c r="D864" s="3" t="s">
        <v>38</v>
      </c>
      <c r="E864" s="3" t="str">
        <f t="shared" si="1"/>
        <v>PRIVADO</v>
      </c>
      <c r="F864" s="3" t="s">
        <v>29</v>
      </c>
      <c r="G864" s="3" t="s">
        <v>2381</v>
      </c>
      <c r="H864" s="3">
        <v>1744.0</v>
      </c>
      <c r="I864" s="3">
        <v>237.0</v>
      </c>
      <c r="J864" s="3" t="s">
        <v>2382</v>
      </c>
      <c r="K864" s="5">
        <v>34038.0</v>
      </c>
      <c r="L864" s="3">
        <v>1945.0</v>
      </c>
      <c r="M864" s="6">
        <v>38900.0</v>
      </c>
      <c r="N864" s="6">
        <v>38900.0</v>
      </c>
      <c r="O864" s="6">
        <f t="shared" si="2"/>
        <v>778000</v>
      </c>
      <c r="P864" s="6">
        <f t="shared" si="3"/>
        <v>778000</v>
      </c>
      <c r="Q864" s="3">
        <v>8.0</v>
      </c>
    </row>
    <row r="865">
      <c r="A865" s="1" t="s">
        <v>27</v>
      </c>
      <c r="B865" s="1">
        <v>8.200206E8</v>
      </c>
      <c r="C865" s="1" t="s">
        <v>2383</v>
      </c>
      <c r="D865" s="1" t="s">
        <v>19</v>
      </c>
      <c r="E865" s="1" t="str">
        <f t="shared" si="1"/>
        <v>ESTATAL</v>
      </c>
      <c r="F865" s="1" t="s">
        <v>29</v>
      </c>
      <c r="G865" s="1" t="s">
        <v>2384</v>
      </c>
      <c r="H865" s="1" t="s">
        <v>31</v>
      </c>
      <c r="I865" s="1">
        <v>342.0</v>
      </c>
      <c r="J865" s="1">
        <v>4572512.0</v>
      </c>
      <c r="K865" s="8">
        <v>27241.0</v>
      </c>
      <c r="L865" s="1">
        <v>3844.0</v>
      </c>
      <c r="M865" s="2">
        <v>76880.0</v>
      </c>
      <c r="N865" s="2">
        <v>76880.0</v>
      </c>
      <c r="O865" s="2">
        <f t="shared" si="2"/>
        <v>1537600</v>
      </c>
      <c r="P865" s="2">
        <f t="shared" si="3"/>
        <v>1537600</v>
      </c>
      <c r="Q865" s="1">
        <v>5.0</v>
      </c>
    </row>
    <row r="866">
      <c r="A866" s="3" t="s">
        <v>27</v>
      </c>
      <c r="B866" s="3">
        <v>8.200638E8</v>
      </c>
      <c r="C866" s="3" t="s">
        <v>2385</v>
      </c>
      <c r="D866" s="3" t="s">
        <v>19</v>
      </c>
      <c r="E866" s="3" t="str">
        <f t="shared" si="1"/>
        <v>ESTATAL</v>
      </c>
      <c r="F866" s="3" t="s">
        <v>29</v>
      </c>
      <c r="G866" s="3" t="s">
        <v>2386</v>
      </c>
      <c r="H866" s="3" t="s">
        <v>1264</v>
      </c>
      <c r="I866" s="3">
        <v>342.0</v>
      </c>
      <c r="J866" s="3" t="s">
        <v>2387</v>
      </c>
      <c r="K866" s="5">
        <v>24286.0</v>
      </c>
      <c r="L866" s="3">
        <v>2199.0</v>
      </c>
      <c r="M866" s="6">
        <v>43980.0</v>
      </c>
      <c r="N866" s="6">
        <v>43980.0</v>
      </c>
      <c r="O866" s="6">
        <f t="shared" si="2"/>
        <v>879600</v>
      </c>
      <c r="P866" s="6">
        <f t="shared" si="3"/>
        <v>879600</v>
      </c>
      <c r="Q866" s="3">
        <v>3.0</v>
      </c>
    </row>
    <row r="867">
      <c r="A867" s="1" t="s">
        <v>179</v>
      </c>
      <c r="B867" s="1">
        <v>1.800442E8</v>
      </c>
      <c r="C867" s="1" t="s">
        <v>2388</v>
      </c>
      <c r="D867" s="1" t="s">
        <v>19</v>
      </c>
      <c r="E867" s="1" t="str">
        <f t="shared" si="1"/>
        <v>ESTATAL</v>
      </c>
      <c r="F867" s="1" t="s">
        <v>29</v>
      </c>
      <c r="G867" s="1" t="s">
        <v>2389</v>
      </c>
      <c r="H867" s="1" t="s">
        <v>1845</v>
      </c>
      <c r="I867" s="1">
        <v>379.0</v>
      </c>
      <c r="J867" s="1">
        <v>1.54388466E8</v>
      </c>
      <c r="K867" s="8">
        <v>25353.0</v>
      </c>
      <c r="L867" s="1">
        <v>4169.0</v>
      </c>
      <c r="M867" s="2">
        <v>83380.0</v>
      </c>
      <c r="N867" s="2">
        <v>83380.0</v>
      </c>
      <c r="O867" s="2">
        <f t="shared" si="2"/>
        <v>1667600</v>
      </c>
      <c r="P867" s="2">
        <f t="shared" si="3"/>
        <v>1667600</v>
      </c>
      <c r="Q867" s="1">
        <v>6.0</v>
      </c>
    </row>
    <row r="868">
      <c r="A868" s="3" t="s">
        <v>116</v>
      </c>
      <c r="B868" s="3">
        <v>5.400679E8</v>
      </c>
      <c r="C868" s="3" t="s">
        <v>2390</v>
      </c>
      <c r="D868" s="3" t="s">
        <v>19</v>
      </c>
      <c r="E868" s="3" t="str">
        <f t="shared" si="1"/>
        <v>ESTATAL</v>
      </c>
      <c r="F868" s="3" t="s">
        <v>29</v>
      </c>
      <c r="G868" s="3" t="s">
        <v>2391</v>
      </c>
      <c r="H868" s="3" t="s">
        <v>210</v>
      </c>
      <c r="I868" s="3">
        <v>3755.0</v>
      </c>
      <c r="J868" s="3">
        <v>1.5525617E7</v>
      </c>
      <c r="K868" s="5">
        <v>34800.0</v>
      </c>
      <c r="L868" s="3">
        <v>2795.0</v>
      </c>
      <c r="M868" s="6">
        <v>55900.0</v>
      </c>
      <c r="N868" s="6">
        <v>55900.0</v>
      </c>
      <c r="O868" s="6">
        <f t="shared" si="2"/>
        <v>1118000</v>
      </c>
      <c r="P868" s="6">
        <f t="shared" si="3"/>
        <v>1118000</v>
      </c>
      <c r="Q868" s="3">
        <v>3.0</v>
      </c>
    </row>
    <row r="869">
      <c r="A869" s="1" t="s">
        <v>27</v>
      </c>
      <c r="B869" s="1">
        <v>8.200406E8</v>
      </c>
      <c r="C869" s="1" t="s">
        <v>2392</v>
      </c>
      <c r="D869" s="1" t="s">
        <v>19</v>
      </c>
      <c r="E869" s="1" t="str">
        <f t="shared" si="1"/>
        <v>ESTATAL</v>
      </c>
      <c r="F869" s="1" t="s">
        <v>20</v>
      </c>
      <c r="G869" s="1" t="s">
        <v>2393</v>
      </c>
      <c r="H869" s="1" t="s">
        <v>2394</v>
      </c>
      <c r="I869" s="1">
        <v>3482.0</v>
      </c>
      <c r="J869" s="1">
        <v>499154.0</v>
      </c>
      <c r="K869" s="8">
        <v>20337.0</v>
      </c>
      <c r="L869" s="1">
        <v>2971.0</v>
      </c>
      <c r="M869" s="2">
        <v>59420.0</v>
      </c>
      <c r="N869" s="2">
        <v>65362.0</v>
      </c>
      <c r="O869" s="2">
        <f t="shared" si="2"/>
        <v>1307240</v>
      </c>
      <c r="P869" s="2">
        <f t="shared" si="3"/>
        <v>1307240</v>
      </c>
      <c r="Q869" s="1">
        <v>9.0</v>
      </c>
    </row>
    <row r="870">
      <c r="A870" s="3" t="s">
        <v>112</v>
      </c>
      <c r="B870" s="3">
        <v>1.40051802E8</v>
      </c>
      <c r="C870" s="3" t="s">
        <v>2395</v>
      </c>
      <c r="D870" s="3" t="s">
        <v>19</v>
      </c>
      <c r="E870" s="3" t="str">
        <f t="shared" si="1"/>
        <v>ESTATAL</v>
      </c>
      <c r="F870" s="3" t="s">
        <v>20</v>
      </c>
      <c r="G870" s="3" t="s">
        <v>2396</v>
      </c>
      <c r="H870" s="3" t="s">
        <v>2397</v>
      </c>
      <c r="I870" s="3">
        <v>3468.0</v>
      </c>
      <c r="J870" s="3">
        <v>493281.0</v>
      </c>
      <c r="K870" s="5">
        <v>33359.0</v>
      </c>
      <c r="L870" s="3">
        <v>4456.0</v>
      </c>
      <c r="M870" s="6">
        <v>89120.0</v>
      </c>
      <c r="N870" s="6">
        <v>98032.0</v>
      </c>
      <c r="O870" s="6">
        <f t="shared" si="2"/>
        <v>1960640</v>
      </c>
      <c r="P870" s="6">
        <f t="shared" si="3"/>
        <v>1960640</v>
      </c>
      <c r="Q870" s="3">
        <v>10.0</v>
      </c>
    </row>
    <row r="871">
      <c r="A871" s="1" t="s">
        <v>76</v>
      </c>
      <c r="B871" s="1">
        <v>7.000706E8</v>
      </c>
      <c r="C871" s="1" t="s">
        <v>2398</v>
      </c>
      <c r="D871" s="1" t="s">
        <v>38</v>
      </c>
      <c r="E871" s="1" t="str">
        <f t="shared" si="1"/>
        <v>PRIVADO</v>
      </c>
      <c r="F871" s="1" t="s">
        <v>20</v>
      </c>
      <c r="G871" s="1" t="s">
        <v>2399</v>
      </c>
      <c r="H871" s="1" t="s">
        <v>1397</v>
      </c>
      <c r="I871" s="1">
        <v>264.0</v>
      </c>
      <c r="J871" s="1">
        <v>4971217.0</v>
      </c>
      <c r="K871" s="8">
        <v>26189.0</v>
      </c>
      <c r="L871" s="1">
        <v>3568.0</v>
      </c>
      <c r="M871" s="2">
        <v>71360.0</v>
      </c>
      <c r="N871" s="2">
        <v>78496.0</v>
      </c>
      <c r="O871" s="2">
        <f t="shared" si="2"/>
        <v>1569920</v>
      </c>
      <c r="P871" s="2">
        <f t="shared" si="3"/>
        <v>1569920</v>
      </c>
      <c r="Q871" s="1">
        <v>9.0</v>
      </c>
    </row>
    <row r="872">
      <c r="A872" s="3" t="s">
        <v>17</v>
      </c>
      <c r="B872" s="3">
        <v>8.601741E8</v>
      </c>
      <c r="C872" s="3" t="s">
        <v>2400</v>
      </c>
      <c r="D872" s="3" t="s">
        <v>19</v>
      </c>
      <c r="E872" s="3" t="str">
        <f t="shared" si="1"/>
        <v>ESTATAL</v>
      </c>
      <c r="F872" s="3" t="s">
        <v>29</v>
      </c>
      <c r="G872" s="3" t="s">
        <v>2401</v>
      </c>
      <c r="H872" s="3" t="s">
        <v>2402</v>
      </c>
      <c r="I872" s="4"/>
      <c r="J872" s="4"/>
      <c r="K872" s="10">
        <v>32460.0</v>
      </c>
      <c r="L872" s="3">
        <v>1738.0</v>
      </c>
      <c r="M872" s="6">
        <v>34760.0</v>
      </c>
      <c r="N872" s="6">
        <v>34760.0</v>
      </c>
      <c r="O872" s="6">
        <f t="shared" si="2"/>
        <v>695200</v>
      </c>
      <c r="P872" s="6">
        <f t="shared" si="3"/>
        <v>695200</v>
      </c>
      <c r="Q872" s="3">
        <v>5.0</v>
      </c>
    </row>
    <row r="873">
      <c r="A873" s="1" t="s">
        <v>155</v>
      </c>
      <c r="B873" s="1">
        <v>3.800733E8</v>
      </c>
      <c r="C873" s="1" t="s">
        <v>2403</v>
      </c>
      <c r="D873" s="1" t="s">
        <v>19</v>
      </c>
      <c r="E873" s="1" t="str">
        <f t="shared" si="1"/>
        <v>ESTATAL</v>
      </c>
      <c r="F873" s="1" t="s">
        <v>29</v>
      </c>
      <c r="G873" s="1" t="s">
        <v>2404</v>
      </c>
      <c r="H873" s="1" t="s">
        <v>508</v>
      </c>
      <c r="I873" s="1">
        <v>388.0</v>
      </c>
      <c r="J873" s="1">
        <v>4270686.0</v>
      </c>
      <c r="K873" s="8">
        <v>30570.0</v>
      </c>
      <c r="L873" s="1">
        <v>4005.0</v>
      </c>
      <c r="M873" s="2">
        <v>80100.0</v>
      </c>
      <c r="N873" s="2">
        <v>80100.0</v>
      </c>
      <c r="O873" s="2">
        <f t="shared" si="2"/>
        <v>1602000</v>
      </c>
      <c r="P873" s="2">
        <f t="shared" si="3"/>
        <v>1602000</v>
      </c>
      <c r="Q873" s="1">
        <v>10.0</v>
      </c>
    </row>
    <row r="874">
      <c r="A874" s="3" t="s">
        <v>27</v>
      </c>
      <c r="B874" s="3">
        <v>8.20017304E8</v>
      </c>
      <c r="C874" s="3" t="s">
        <v>2405</v>
      </c>
      <c r="D874" s="3" t="s">
        <v>19</v>
      </c>
      <c r="E874" s="3" t="str">
        <f t="shared" si="1"/>
        <v>ESTATAL</v>
      </c>
      <c r="F874" s="3" t="s">
        <v>29</v>
      </c>
      <c r="G874" s="3" t="s">
        <v>2406</v>
      </c>
      <c r="H874" s="3" t="s">
        <v>111</v>
      </c>
      <c r="I874" s="3">
        <v>341.0</v>
      </c>
      <c r="J874" s="3">
        <v>4392744.0</v>
      </c>
      <c r="K874" s="10">
        <v>23737.0</v>
      </c>
      <c r="L874" s="3">
        <v>3592.0</v>
      </c>
      <c r="M874" s="6">
        <v>71840.0</v>
      </c>
      <c r="N874" s="6">
        <v>71840.0</v>
      </c>
      <c r="O874" s="6">
        <f t="shared" si="2"/>
        <v>1436800</v>
      </c>
      <c r="P874" s="6">
        <f t="shared" si="3"/>
        <v>1436800</v>
      </c>
      <c r="Q874" s="3">
        <v>3.0</v>
      </c>
    </row>
    <row r="875">
      <c r="A875" s="1" t="s">
        <v>179</v>
      </c>
      <c r="B875" s="1">
        <v>1.800715E8</v>
      </c>
      <c r="C875" s="1" t="s">
        <v>2407</v>
      </c>
      <c r="D875" s="1" t="s">
        <v>19</v>
      </c>
      <c r="E875" s="1" t="str">
        <f t="shared" si="1"/>
        <v>ESTATAL</v>
      </c>
      <c r="F875" s="1" t="s">
        <v>29</v>
      </c>
      <c r="G875" s="1" t="s">
        <v>2408</v>
      </c>
      <c r="H875" s="1" t="s">
        <v>584</v>
      </c>
      <c r="I875" s="9"/>
      <c r="J875" s="9"/>
      <c r="K875" s="8">
        <v>27269.0</v>
      </c>
      <c r="L875" s="1">
        <v>3350.0</v>
      </c>
      <c r="M875" s="2">
        <v>67000.0</v>
      </c>
      <c r="N875" s="2">
        <v>67000.0</v>
      </c>
      <c r="O875" s="2">
        <f t="shared" si="2"/>
        <v>1340000</v>
      </c>
      <c r="P875" s="2">
        <f t="shared" si="3"/>
        <v>1340000</v>
      </c>
      <c r="Q875" s="1">
        <v>8.0</v>
      </c>
    </row>
    <row r="876">
      <c r="A876" s="3" t="s">
        <v>116</v>
      </c>
      <c r="B876" s="3">
        <v>5.401343E8</v>
      </c>
      <c r="C876" s="3" t="s">
        <v>2409</v>
      </c>
      <c r="D876" s="3" t="s">
        <v>19</v>
      </c>
      <c r="E876" s="3" t="str">
        <f t="shared" si="1"/>
        <v>ESTATAL</v>
      </c>
      <c r="F876" s="3" t="s">
        <v>29</v>
      </c>
      <c r="G876" s="3" t="s">
        <v>2410</v>
      </c>
      <c r="H876" s="3" t="s">
        <v>294</v>
      </c>
      <c r="I876" s="3">
        <v>376.0</v>
      </c>
      <c r="J876" s="3" t="s">
        <v>2411</v>
      </c>
      <c r="K876" s="5">
        <v>24299.0</v>
      </c>
      <c r="L876" s="3">
        <v>2162.0</v>
      </c>
      <c r="M876" s="6">
        <v>43240.0</v>
      </c>
      <c r="N876" s="6">
        <v>43240.0</v>
      </c>
      <c r="O876" s="6">
        <f t="shared" si="2"/>
        <v>864800</v>
      </c>
      <c r="P876" s="6">
        <f t="shared" si="3"/>
        <v>864800</v>
      </c>
      <c r="Q876" s="3">
        <v>3.0</v>
      </c>
    </row>
    <row r="877">
      <c r="A877" s="1" t="s">
        <v>27</v>
      </c>
      <c r="B877" s="1">
        <v>8.201969E8</v>
      </c>
      <c r="C877" s="1" t="s">
        <v>2412</v>
      </c>
      <c r="D877" s="1" t="s">
        <v>19</v>
      </c>
      <c r="E877" s="1" t="str">
        <f t="shared" si="1"/>
        <v>ESTATAL</v>
      </c>
      <c r="F877" s="1" t="s">
        <v>29</v>
      </c>
      <c r="G877" s="1" t="s">
        <v>2413</v>
      </c>
      <c r="H877" s="1" t="s">
        <v>2414</v>
      </c>
      <c r="I877" s="1">
        <v>3462.0</v>
      </c>
      <c r="J877" s="1">
        <v>451720.0</v>
      </c>
      <c r="K877" s="8">
        <v>29054.0</v>
      </c>
      <c r="L877" s="1">
        <v>4913.0</v>
      </c>
      <c r="M877" s="2">
        <v>98260.0</v>
      </c>
      <c r="N877" s="2">
        <v>98260.0</v>
      </c>
      <c r="O877" s="2">
        <f t="shared" si="2"/>
        <v>1965200</v>
      </c>
      <c r="P877" s="2">
        <f t="shared" si="3"/>
        <v>1965200</v>
      </c>
      <c r="Q877" s="1">
        <v>10.0</v>
      </c>
    </row>
    <row r="878">
      <c r="A878" s="3" t="s">
        <v>27</v>
      </c>
      <c r="B878" s="3">
        <v>8.201037E8</v>
      </c>
      <c r="C878" s="3" t="s">
        <v>2415</v>
      </c>
      <c r="D878" s="3" t="s">
        <v>19</v>
      </c>
      <c r="E878" s="3" t="str">
        <f t="shared" si="1"/>
        <v>ESTATAL</v>
      </c>
      <c r="F878" s="3" t="s">
        <v>29</v>
      </c>
      <c r="G878" s="3" t="s">
        <v>2416</v>
      </c>
      <c r="H878" s="3" t="s">
        <v>2417</v>
      </c>
      <c r="I878" s="3">
        <v>3471.0</v>
      </c>
      <c r="J878" s="3">
        <v>489013.0</v>
      </c>
      <c r="K878" s="5">
        <v>22148.0</v>
      </c>
      <c r="L878" s="3">
        <v>4986.0</v>
      </c>
      <c r="M878" s="6">
        <v>99720.0</v>
      </c>
      <c r="N878" s="6">
        <v>99720.0</v>
      </c>
      <c r="O878" s="6">
        <f t="shared" si="2"/>
        <v>1994400</v>
      </c>
      <c r="P878" s="6">
        <f t="shared" si="3"/>
        <v>1994400</v>
      </c>
      <c r="Q878" s="3">
        <v>3.0</v>
      </c>
    </row>
    <row r="879">
      <c r="A879" s="1" t="s">
        <v>27</v>
      </c>
      <c r="B879" s="1">
        <v>8.202373E8</v>
      </c>
      <c r="C879" s="1" t="s">
        <v>2418</v>
      </c>
      <c r="D879" s="1" t="s">
        <v>19</v>
      </c>
      <c r="E879" s="1" t="str">
        <f t="shared" si="1"/>
        <v>ESTATAL</v>
      </c>
      <c r="F879" s="1" t="s">
        <v>29</v>
      </c>
      <c r="G879" s="1" t="s">
        <v>30</v>
      </c>
      <c r="H879" s="1" t="s">
        <v>31</v>
      </c>
      <c r="I879" s="1">
        <v>342.0</v>
      </c>
      <c r="J879" s="1" t="s">
        <v>2419</v>
      </c>
      <c r="K879" s="7">
        <v>22934.0</v>
      </c>
      <c r="L879" s="1">
        <v>2398.0</v>
      </c>
      <c r="M879" s="2">
        <v>47960.0</v>
      </c>
      <c r="N879" s="2">
        <v>47960.0</v>
      </c>
      <c r="O879" s="2">
        <f t="shared" si="2"/>
        <v>959200</v>
      </c>
      <c r="P879" s="2">
        <f t="shared" si="3"/>
        <v>959200</v>
      </c>
      <c r="Q879" s="1">
        <v>6.0</v>
      </c>
    </row>
    <row r="880">
      <c r="A880" s="3" t="s">
        <v>112</v>
      </c>
      <c r="B880" s="3">
        <v>1.40062E8</v>
      </c>
      <c r="C880" s="3" t="s">
        <v>2420</v>
      </c>
      <c r="D880" s="3" t="s">
        <v>19</v>
      </c>
      <c r="E880" s="3" t="str">
        <f t="shared" si="1"/>
        <v>ESTATAL</v>
      </c>
      <c r="F880" s="3" t="s">
        <v>29</v>
      </c>
      <c r="G880" s="3" t="s">
        <v>2421</v>
      </c>
      <c r="H880" s="3" t="s">
        <v>2422</v>
      </c>
      <c r="I880" s="3">
        <v>353.0</v>
      </c>
      <c r="J880" s="3">
        <v>4877861.0</v>
      </c>
      <c r="K880" s="5">
        <v>31071.0</v>
      </c>
      <c r="L880" s="3">
        <v>3639.0</v>
      </c>
      <c r="M880" s="6">
        <v>72780.0</v>
      </c>
      <c r="N880" s="6">
        <v>72780.0</v>
      </c>
      <c r="O880" s="6">
        <f t="shared" si="2"/>
        <v>1455600</v>
      </c>
      <c r="P880" s="6">
        <f t="shared" si="3"/>
        <v>1455600</v>
      </c>
      <c r="Q880" s="3">
        <v>6.0</v>
      </c>
    </row>
    <row r="881">
      <c r="A881" s="1" t="s">
        <v>49</v>
      </c>
      <c r="B881" s="1">
        <v>5.00179102E8</v>
      </c>
      <c r="C881" s="1" t="s">
        <v>2423</v>
      </c>
      <c r="D881" s="1" t="s">
        <v>19</v>
      </c>
      <c r="E881" s="1" t="str">
        <f t="shared" si="1"/>
        <v>ESTATAL</v>
      </c>
      <c r="F881" s="1" t="s">
        <v>29</v>
      </c>
      <c r="G881" s="1" t="s">
        <v>2424</v>
      </c>
      <c r="H881" s="1" t="s">
        <v>52</v>
      </c>
      <c r="I881" s="1">
        <v>261.0</v>
      </c>
      <c r="J881" s="1">
        <v>4201033.0</v>
      </c>
      <c r="K881" s="8">
        <v>33053.0</v>
      </c>
      <c r="L881" s="1">
        <v>4878.0</v>
      </c>
      <c r="M881" s="2">
        <v>97560.0</v>
      </c>
      <c r="N881" s="2">
        <v>97560.0</v>
      </c>
      <c r="O881" s="2">
        <f t="shared" si="2"/>
        <v>1951200</v>
      </c>
      <c r="P881" s="2">
        <f t="shared" si="3"/>
        <v>1951200</v>
      </c>
      <c r="Q881" s="1">
        <v>4.0</v>
      </c>
    </row>
    <row r="882">
      <c r="A882" s="3" t="s">
        <v>45</v>
      </c>
      <c r="B882" s="3">
        <v>6.600576E8</v>
      </c>
      <c r="C882" s="3" t="s">
        <v>2425</v>
      </c>
      <c r="D882" s="3" t="s">
        <v>19</v>
      </c>
      <c r="E882" s="3" t="str">
        <f t="shared" si="1"/>
        <v>ESTATAL</v>
      </c>
      <c r="F882" s="3" t="s">
        <v>29</v>
      </c>
      <c r="G882" s="3" t="s">
        <v>1299</v>
      </c>
      <c r="H882" s="3" t="s">
        <v>1300</v>
      </c>
      <c r="I882" s="3">
        <v>3878.0</v>
      </c>
      <c r="J882" s="3">
        <v>472188.0</v>
      </c>
      <c r="K882" s="5">
        <v>22589.0</v>
      </c>
      <c r="L882" s="3">
        <v>4655.0</v>
      </c>
      <c r="M882" s="6">
        <v>93100.0</v>
      </c>
      <c r="N882" s="6">
        <v>93100.0</v>
      </c>
      <c r="O882" s="6">
        <f t="shared" si="2"/>
        <v>1862000</v>
      </c>
      <c r="P882" s="6">
        <f t="shared" si="3"/>
        <v>1862000</v>
      </c>
      <c r="Q882" s="3">
        <v>9.0</v>
      </c>
    </row>
    <row r="883">
      <c r="A883" s="1" t="s">
        <v>17</v>
      </c>
      <c r="B883" s="1">
        <v>8.601152E8</v>
      </c>
      <c r="C883" s="1" t="s">
        <v>2426</v>
      </c>
      <c r="D883" s="1" t="s">
        <v>19</v>
      </c>
      <c r="E883" s="1" t="str">
        <f t="shared" si="1"/>
        <v>ESTATAL</v>
      </c>
      <c r="F883" s="1" t="s">
        <v>29</v>
      </c>
      <c r="G883" s="1" t="s">
        <v>2427</v>
      </c>
      <c r="H883" s="1" t="s">
        <v>202</v>
      </c>
      <c r="I883" s="9"/>
      <c r="J883" s="9"/>
      <c r="K883" s="8">
        <v>32048.0</v>
      </c>
      <c r="L883" s="1">
        <v>2197.0</v>
      </c>
      <c r="M883" s="2">
        <v>43940.0</v>
      </c>
      <c r="N883" s="2">
        <v>43940.0</v>
      </c>
      <c r="O883" s="2">
        <f t="shared" si="2"/>
        <v>878800</v>
      </c>
      <c r="P883" s="2">
        <f t="shared" si="3"/>
        <v>878800</v>
      </c>
      <c r="Q883" s="1">
        <v>6.0</v>
      </c>
    </row>
    <row r="884">
      <c r="A884" s="3" t="s">
        <v>36</v>
      </c>
      <c r="B884" s="3">
        <v>6.0267E7</v>
      </c>
      <c r="C884" s="3" t="s">
        <v>2428</v>
      </c>
      <c r="D884" s="3" t="s">
        <v>38</v>
      </c>
      <c r="E884" s="3" t="str">
        <f t="shared" si="1"/>
        <v>PRIVADO</v>
      </c>
      <c r="F884" s="3" t="s">
        <v>29</v>
      </c>
      <c r="G884" s="3" t="s">
        <v>2429</v>
      </c>
      <c r="H884" s="3">
        <v>1744.0</v>
      </c>
      <c r="I884" s="3">
        <v>237.0</v>
      </c>
      <c r="J884" s="3" t="s">
        <v>2430</v>
      </c>
      <c r="K884" s="5">
        <v>28521.0</v>
      </c>
      <c r="L884" s="3">
        <v>4393.0</v>
      </c>
      <c r="M884" s="6">
        <v>87860.0</v>
      </c>
      <c r="N884" s="6">
        <v>87860.0</v>
      </c>
      <c r="O884" s="6">
        <f t="shared" si="2"/>
        <v>1757200</v>
      </c>
      <c r="P884" s="6">
        <f t="shared" si="3"/>
        <v>1757200</v>
      </c>
      <c r="Q884" s="3">
        <v>6.0</v>
      </c>
    </row>
    <row r="885">
      <c r="A885" s="1" t="s">
        <v>36</v>
      </c>
      <c r="B885" s="1">
        <v>6.05337E7</v>
      </c>
      <c r="C885" s="1" t="s">
        <v>2431</v>
      </c>
      <c r="D885" s="1" t="s">
        <v>38</v>
      </c>
      <c r="E885" s="1" t="str">
        <f t="shared" si="1"/>
        <v>PRIVADO</v>
      </c>
      <c r="F885" s="1" t="s">
        <v>29</v>
      </c>
      <c r="G885" s="1" t="s">
        <v>2432</v>
      </c>
      <c r="H885" s="1">
        <v>2800.0</v>
      </c>
      <c r="I885" s="1">
        <v>3487.0</v>
      </c>
      <c r="J885" s="1" t="s">
        <v>2433</v>
      </c>
      <c r="K885" s="8">
        <v>19385.0</v>
      </c>
      <c r="L885" s="1">
        <v>4597.0</v>
      </c>
      <c r="M885" s="2">
        <v>91940.0</v>
      </c>
      <c r="N885" s="2">
        <v>91940.0</v>
      </c>
      <c r="O885" s="2">
        <f t="shared" si="2"/>
        <v>1838800</v>
      </c>
      <c r="P885" s="2">
        <f t="shared" si="3"/>
        <v>1838800</v>
      </c>
      <c r="Q885" s="1">
        <v>10.0</v>
      </c>
    </row>
    <row r="886">
      <c r="A886" s="3" t="s">
        <v>83</v>
      </c>
      <c r="B886" s="3">
        <v>2.20021501E8</v>
      </c>
      <c r="C886" s="3" t="s">
        <v>2434</v>
      </c>
      <c r="D886" s="3" t="s">
        <v>19</v>
      </c>
      <c r="E886" s="3" t="str">
        <f t="shared" si="1"/>
        <v>ESTATAL</v>
      </c>
      <c r="F886" s="3" t="s">
        <v>20</v>
      </c>
      <c r="G886" s="3" t="s">
        <v>2435</v>
      </c>
      <c r="H886" s="3" t="s">
        <v>86</v>
      </c>
      <c r="I886" s="4"/>
      <c r="J886" s="4"/>
      <c r="K886" s="5">
        <v>30764.0</v>
      </c>
      <c r="L886" s="3">
        <v>2527.0</v>
      </c>
      <c r="M886" s="6">
        <v>50540.0</v>
      </c>
      <c r="N886" s="6">
        <v>55594.0</v>
      </c>
      <c r="O886" s="6">
        <f t="shared" si="2"/>
        <v>1111880</v>
      </c>
      <c r="P886" s="6">
        <f t="shared" si="3"/>
        <v>1111880</v>
      </c>
      <c r="Q886" s="3">
        <v>8.0</v>
      </c>
    </row>
    <row r="887">
      <c r="A887" s="1" t="s">
        <v>271</v>
      </c>
      <c r="B887" s="1">
        <v>2.600261E8</v>
      </c>
      <c r="C887" s="1" t="s">
        <v>2436</v>
      </c>
      <c r="D887" s="1" t="s">
        <v>19</v>
      </c>
      <c r="E887" s="1" t="str">
        <f t="shared" si="1"/>
        <v>ESTATAL</v>
      </c>
      <c r="F887" s="1" t="s">
        <v>29</v>
      </c>
      <c r="G887" s="1" t="s">
        <v>2437</v>
      </c>
      <c r="H887" s="1" t="s">
        <v>2438</v>
      </c>
      <c r="I887" s="1">
        <v>280.0</v>
      </c>
      <c r="J887" s="1" t="s">
        <v>2439</v>
      </c>
      <c r="K887" s="8">
        <v>30210.0</v>
      </c>
      <c r="L887" s="1">
        <v>3851.0</v>
      </c>
      <c r="M887" s="2">
        <v>77020.0</v>
      </c>
      <c r="N887" s="2">
        <v>77020.0</v>
      </c>
      <c r="O887" s="2">
        <f t="shared" si="2"/>
        <v>1540400</v>
      </c>
      <c r="P887" s="2">
        <f t="shared" si="3"/>
        <v>1540400</v>
      </c>
      <c r="Q887" s="1">
        <v>10.0</v>
      </c>
    </row>
    <row r="888">
      <c r="A888" s="3" t="s">
        <v>179</v>
      </c>
      <c r="B888" s="3">
        <v>1.800524E8</v>
      </c>
      <c r="C888" s="3" t="s">
        <v>2440</v>
      </c>
      <c r="D888" s="3" t="s">
        <v>19</v>
      </c>
      <c r="E888" s="3" t="str">
        <f t="shared" si="1"/>
        <v>ESTATAL</v>
      </c>
      <c r="F888" s="3" t="s">
        <v>29</v>
      </c>
      <c r="G888" s="3" t="s">
        <v>2441</v>
      </c>
      <c r="H888" s="3" t="s">
        <v>2442</v>
      </c>
      <c r="I888" s="3">
        <v>3772.0</v>
      </c>
      <c r="J888" s="3" t="s">
        <v>2443</v>
      </c>
      <c r="K888" s="10">
        <v>22993.0</v>
      </c>
      <c r="L888" s="3">
        <v>2579.0</v>
      </c>
      <c r="M888" s="6">
        <v>51580.0</v>
      </c>
      <c r="N888" s="6">
        <v>51580.0</v>
      </c>
      <c r="O888" s="6">
        <f t="shared" si="2"/>
        <v>1031600</v>
      </c>
      <c r="P888" s="6">
        <f t="shared" si="3"/>
        <v>1031600</v>
      </c>
      <c r="Q888" s="3">
        <v>10.0</v>
      </c>
    </row>
    <row r="889">
      <c r="A889" s="1" t="s">
        <v>17</v>
      </c>
      <c r="B889" s="1">
        <v>8.60198004E8</v>
      </c>
      <c r="C889" s="1" t="s">
        <v>2444</v>
      </c>
      <c r="D889" s="1" t="s">
        <v>19</v>
      </c>
      <c r="E889" s="1" t="str">
        <f t="shared" si="1"/>
        <v>ESTATAL</v>
      </c>
      <c r="F889" s="1" t="s">
        <v>20</v>
      </c>
      <c r="G889" s="1" t="s">
        <v>2445</v>
      </c>
      <c r="H889" s="9"/>
      <c r="I889" s="9"/>
      <c r="J889" s="9"/>
      <c r="K889" s="8">
        <v>34102.0</v>
      </c>
      <c r="L889" s="1">
        <v>3845.0</v>
      </c>
      <c r="M889" s="2">
        <v>76900.0</v>
      </c>
      <c r="N889" s="2">
        <v>84590.0</v>
      </c>
      <c r="O889" s="2">
        <f t="shared" si="2"/>
        <v>1691800</v>
      </c>
      <c r="P889" s="2">
        <f t="shared" si="3"/>
        <v>1691800</v>
      </c>
      <c r="Q889" s="1">
        <v>7.0</v>
      </c>
    </row>
    <row r="890">
      <c r="A890" s="3" t="s">
        <v>36</v>
      </c>
      <c r="B890" s="3">
        <v>6.01474E7</v>
      </c>
      <c r="C890" s="3" t="s">
        <v>2446</v>
      </c>
      <c r="D890" s="3" t="s">
        <v>19</v>
      </c>
      <c r="E890" s="3" t="str">
        <f t="shared" si="1"/>
        <v>ESTATAL</v>
      </c>
      <c r="F890" s="3" t="s">
        <v>29</v>
      </c>
      <c r="G890" s="3" t="s">
        <v>2447</v>
      </c>
      <c r="H890" s="3">
        <v>2700.0</v>
      </c>
      <c r="I890" s="3">
        <v>2477.0</v>
      </c>
      <c r="J890" s="3" t="s">
        <v>2448</v>
      </c>
      <c r="K890" s="5">
        <v>28761.0</v>
      </c>
      <c r="L890" s="3">
        <v>4405.0</v>
      </c>
      <c r="M890" s="6">
        <v>88100.0</v>
      </c>
      <c r="N890" s="6">
        <v>88100.0</v>
      </c>
      <c r="O890" s="6">
        <f t="shared" si="2"/>
        <v>1762000</v>
      </c>
      <c r="P890" s="6">
        <f t="shared" si="3"/>
        <v>1762000</v>
      </c>
      <c r="Q890" s="3">
        <v>9.0</v>
      </c>
    </row>
    <row r="891">
      <c r="A891" s="1" t="s">
        <v>112</v>
      </c>
      <c r="B891" s="1">
        <v>1.400585E8</v>
      </c>
      <c r="C891" s="1" t="s">
        <v>2449</v>
      </c>
      <c r="D891" s="1" t="s">
        <v>19</v>
      </c>
      <c r="E891" s="1" t="str">
        <f t="shared" si="1"/>
        <v>ESTATAL</v>
      </c>
      <c r="F891" s="1" t="s">
        <v>29</v>
      </c>
      <c r="G891" s="1" t="s">
        <v>2450</v>
      </c>
      <c r="H891" s="1" t="s">
        <v>2451</v>
      </c>
      <c r="I891" s="1">
        <v>353.0</v>
      </c>
      <c r="J891" s="1">
        <v>1.55666561E8</v>
      </c>
      <c r="K891" s="7">
        <v>20393.0</v>
      </c>
      <c r="L891" s="1">
        <v>1956.0</v>
      </c>
      <c r="M891" s="2">
        <v>39120.0</v>
      </c>
      <c r="N891" s="2">
        <v>39120.0</v>
      </c>
      <c r="O891" s="2">
        <f t="shared" si="2"/>
        <v>782400</v>
      </c>
      <c r="P891" s="2">
        <f t="shared" si="3"/>
        <v>782400</v>
      </c>
      <c r="Q891" s="1">
        <v>7.0</v>
      </c>
    </row>
    <row r="892">
      <c r="A892" s="3" t="s">
        <v>36</v>
      </c>
      <c r="B892" s="3">
        <v>6.01316E7</v>
      </c>
      <c r="C892" s="3" t="s">
        <v>2452</v>
      </c>
      <c r="D892" s="3" t="s">
        <v>19</v>
      </c>
      <c r="E892" s="3" t="str">
        <f t="shared" si="1"/>
        <v>ESTATAL</v>
      </c>
      <c r="F892" s="3" t="s">
        <v>20</v>
      </c>
      <c r="G892" s="3" t="s">
        <v>2453</v>
      </c>
      <c r="H892" s="3">
        <v>7203.0</v>
      </c>
      <c r="I892" s="3">
        <v>2293.0</v>
      </c>
      <c r="J892" s="3" t="s">
        <v>2454</v>
      </c>
      <c r="K892" s="10">
        <v>25499.0</v>
      </c>
      <c r="L892" s="3">
        <v>2780.0</v>
      </c>
      <c r="M892" s="6">
        <v>55600.0</v>
      </c>
      <c r="N892" s="6">
        <v>61160.0</v>
      </c>
      <c r="O892" s="6">
        <f t="shared" si="2"/>
        <v>1223200</v>
      </c>
      <c r="P892" s="6">
        <f t="shared" si="3"/>
        <v>1223200</v>
      </c>
      <c r="Q892" s="3">
        <v>4.0</v>
      </c>
    </row>
    <row r="893">
      <c r="A893" s="1" t="s">
        <v>36</v>
      </c>
      <c r="B893" s="1">
        <v>6.05619E7</v>
      </c>
      <c r="C893" s="1" t="s">
        <v>2455</v>
      </c>
      <c r="D893" s="1" t="s">
        <v>19</v>
      </c>
      <c r="E893" s="1" t="str">
        <f t="shared" si="1"/>
        <v>ESTATAL</v>
      </c>
      <c r="F893" s="1" t="s">
        <v>29</v>
      </c>
      <c r="G893" s="1" t="s">
        <v>2456</v>
      </c>
      <c r="H893" s="1">
        <v>1663.0</v>
      </c>
      <c r="I893" s="1">
        <v>11.0</v>
      </c>
      <c r="J893" s="1" t="s">
        <v>2457</v>
      </c>
      <c r="K893" s="8">
        <v>19914.0</v>
      </c>
      <c r="L893" s="1">
        <v>3027.0</v>
      </c>
      <c r="M893" s="2">
        <v>60540.0</v>
      </c>
      <c r="N893" s="2">
        <v>60540.0</v>
      </c>
      <c r="O893" s="2">
        <f t="shared" si="2"/>
        <v>1210800</v>
      </c>
      <c r="P893" s="2">
        <f t="shared" si="3"/>
        <v>1210800</v>
      </c>
      <c r="Q893" s="1">
        <v>9.0</v>
      </c>
    </row>
    <row r="894">
      <c r="A894" s="3" t="s">
        <v>68</v>
      </c>
      <c r="B894" s="3">
        <v>3.400893E8</v>
      </c>
      <c r="C894" s="3" t="s">
        <v>2458</v>
      </c>
      <c r="D894" s="3" t="s">
        <v>19</v>
      </c>
      <c r="E894" s="3" t="str">
        <f t="shared" si="1"/>
        <v>ESTATAL</v>
      </c>
      <c r="F894" s="3" t="s">
        <v>29</v>
      </c>
      <c r="G894" s="3" t="s">
        <v>2459</v>
      </c>
      <c r="H894" s="3" t="s">
        <v>346</v>
      </c>
      <c r="I894" s="3">
        <v>3718.0</v>
      </c>
      <c r="J894" s="3">
        <v>428822.0</v>
      </c>
      <c r="K894" s="5">
        <v>25050.0</v>
      </c>
      <c r="L894" s="3">
        <v>3296.0</v>
      </c>
      <c r="M894" s="6">
        <v>65920.0</v>
      </c>
      <c r="N894" s="6">
        <v>65920.0</v>
      </c>
      <c r="O894" s="6">
        <f t="shared" si="2"/>
        <v>1318400</v>
      </c>
      <c r="P894" s="6">
        <f t="shared" si="3"/>
        <v>1318400</v>
      </c>
      <c r="Q894" s="3">
        <v>7.0</v>
      </c>
    </row>
    <row r="895">
      <c r="A895" s="1" t="s">
        <v>32</v>
      </c>
      <c r="B895" s="1">
        <v>9.00214602E8</v>
      </c>
      <c r="C895" s="1" t="s">
        <v>2460</v>
      </c>
      <c r="D895" s="1" t="s">
        <v>19</v>
      </c>
      <c r="E895" s="1" t="str">
        <f t="shared" si="1"/>
        <v>ESTATAL</v>
      </c>
      <c r="F895" s="1" t="s">
        <v>29</v>
      </c>
      <c r="G895" s="1" t="s">
        <v>2461</v>
      </c>
      <c r="H895" s="9"/>
      <c r="I895" s="9"/>
      <c r="J895" s="9"/>
      <c r="K895" s="8">
        <v>29613.0</v>
      </c>
      <c r="L895" s="1">
        <v>2000.0</v>
      </c>
      <c r="M895" s="2">
        <v>40000.0</v>
      </c>
      <c r="N895" s="2">
        <v>40000.0</v>
      </c>
      <c r="O895" s="2">
        <f t="shared" si="2"/>
        <v>800000</v>
      </c>
      <c r="P895" s="2">
        <f t="shared" si="3"/>
        <v>800000</v>
      </c>
      <c r="Q895" s="1">
        <v>9.0</v>
      </c>
    </row>
    <row r="896">
      <c r="A896" s="3" t="s">
        <v>112</v>
      </c>
      <c r="B896" s="3">
        <v>1.40020903E8</v>
      </c>
      <c r="C896" s="3" t="s">
        <v>2462</v>
      </c>
      <c r="D896" s="3" t="s">
        <v>19</v>
      </c>
      <c r="E896" s="3" t="str">
        <f t="shared" si="1"/>
        <v>ESTATAL</v>
      </c>
      <c r="F896" s="3" t="s">
        <v>20</v>
      </c>
      <c r="G896" s="3" t="s">
        <v>2463</v>
      </c>
      <c r="H896" s="3" t="s">
        <v>2464</v>
      </c>
      <c r="I896" s="3">
        <v>3546.0</v>
      </c>
      <c r="J896" s="3" t="s">
        <v>2465</v>
      </c>
      <c r="K896" s="5">
        <v>33977.0</v>
      </c>
      <c r="L896" s="3">
        <v>1941.0</v>
      </c>
      <c r="M896" s="6">
        <v>38820.0</v>
      </c>
      <c r="N896" s="6">
        <v>42702.0</v>
      </c>
      <c r="O896" s="6">
        <f t="shared" si="2"/>
        <v>854040</v>
      </c>
      <c r="P896" s="6">
        <f t="shared" si="3"/>
        <v>854040</v>
      </c>
      <c r="Q896" s="3">
        <v>4.0</v>
      </c>
    </row>
    <row r="897">
      <c r="A897" s="1" t="s">
        <v>76</v>
      </c>
      <c r="B897" s="1">
        <v>7.00014E8</v>
      </c>
      <c r="C897" s="1" t="s">
        <v>2466</v>
      </c>
      <c r="D897" s="1" t="s">
        <v>19</v>
      </c>
      <c r="E897" s="1" t="str">
        <f t="shared" si="1"/>
        <v>ESTATAL</v>
      </c>
      <c r="F897" s="1" t="s">
        <v>20</v>
      </c>
      <c r="G897" s="1" t="s">
        <v>2467</v>
      </c>
      <c r="H897" s="1" t="s">
        <v>236</v>
      </c>
      <c r="I897" s="1">
        <v>264.0</v>
      </c>
      <c r="J897" s="1">
        <v>4302081.0</v>
      </c>
      <c r="K897" s="8">
        <v>27852.0</v>
      </c>
      <c r="L897" s="1">
        <v>1649.0</v>
      </c>
      <c r="M897" s="2">
        <v>32980.0</v>
      </c>
      <c r="N897" s="2">
        <v>36278.0</v>
      </c>
      <c r="O897" s="2">
        <f t="shared" si="2"/>
        <v>725560</v>
      </c>
      <c r="P897" s="2">
        <f t="shared" si="3"/>
        <v>725560</v>
      </c>
      <c r="Q897" s="1">
        <v>4.0</v>
      </c>
    </row>
    <row r="898">
      <c r="A898" s="3" t="s">
        <v>120</v>
      </c>
      <c r="B898" s="3">
        <v>1.000082E8</v>
      </c>
      <c r="C898" s="3" t="s">
        <v>2468</v>
      </c>
      <c r="D898" s="3" t="s">
        <v>19</v>
      </c>
      <c r="E898" s="3" t="str">
        <f t="shared" si="1"/>
        <v>ESTATAL</v>
      </c>
      <c r="F898" s="3" t="s">
        <v>29</v>
      </c>
      <c r="G898" s="3" t="s">
        <v>2469</v>
      </c>
      <c r="H898" s="3" t="s">
        <v>343</v>
      </c>
      <c r="I898" s="4"/>
      <c r="J898" s="4"/>
      <c r="K898" s="5">
        <v>26939.0</v>
      </c>
      <c r="L898" s="3">
        <v>3934.0</v>
      </c>
      <c r="M898" s="6">
        <v>78680.0</v>
      </c>
      <c r="N898" s="6">
        <v>78680.0</v>
      </c>
      <c r="O898" s="6">
        <f t="shared" si="2"/>
        <v>1573600</v>
      </c>
      <c r="P898" s="6">
        <f t="shared" si="3"/>
        <v>1573600</v>
      </c>
      <c r="Q898" s="3">
        <v>8.0</v>
      </c>
    </row>
    <row r="899">
      <c r="A899" s="1" t="s">
        <v>27</v>
      </c>
      <c r="B899" s="1">
        <v>8.20072306E8</v>
      </c>
      <c r="C899" s="1" t="s">
        <v>2470</v>
      </c>
      <c r="D899" s="1" t="s">
        <v>19</v>
      </c>
      <c r="E899" s="1" t="str">
        <f t="shared" si="1"/>
        <v>ESTATAL</v>
      </c>
      <c r="F899" s="1" t="s">
        <v>29</v>
      </c>
      <c r="G899" s="1" t="s">
        <v>2471</v>
      </c>
      <c r="H899" s="1" t="s">
        <v>2472</v>
      </c>
      <c r="I899" s="9"/>
      <c r="J899" s="9"/>
      <c r="K899" s="8">
        <v>34938.0</v>
      </c>
      <c r="L899" s="1">
        <v>4093.0</v>
      </c>
      <c r="M899" s="2">
        <v>81860.0</v>
      </c>
      <c r="N899" s="2">
        <v>81860.0</v>
      </c>
      <c r="O899" s="2">
        <f t="shared" si="2"/>
        <v>1637200</v>
      </c>
      <c r="P899" s="2">
        <f t="shared" si="3"/>
        <v>1637200</v>
      </c>
      <c r="Q899" s="1">
        <v>3.0</v>
      </c>
    </row>
    <row r="900">
      <c r="A900" s="3" t="s">
        <v>116</v>
      </c>
      <c r="B900" s="3">
        <v>5.40040701E8</v>
      </c>
      <c r="C900" s="3" t="s">
        <v>2473</v>
      </c>
      <c r="D900" s="3" t="s">
        <v>19</v>
      </c>
      <c r="E900" s="3" t="str">
        <f t="shared" si="1"/>
        <v>ESTATAL</v>
      </c>
      <c r="F900" s="3" t="s">
        <v>29</v>
      </c>
      <c r="G900" s="3" t="s">
        <v>2474</v>
      </c>
      <c r="H900" s="3" t="s">
        <v>2475</v>
      </c>
      <c r="I900" s="3">
        <v>3755.0</v>
      </c>
      <c r="J900" s="3">
        <v>1.5330607E7</v>
      </c>
      <c r="K900" s="5">
        <v>32263.0</v>
      </c>
      <c r="L900" s="3">
        <v>4937.0</v>
      </c>
      <c r="M900" s="6">
        <v>98740.0</v>
      </c>
      <c r="N900" s="6">
        <v>98740.0</v>
      </c>
      <c r="O900" s="6">
        <f t="shared" si="2"/>
        <v>1974800</v>
      </c>
      <c r="P900" s="6">
        <f t="shared" si="3"/>
        <v>1974800</v>
      </c>
      <c r="Q900" s="3">
        <v>5.0</v>
      </c>
    </row>
    <row r="901">
      <c r="A901" s="1" t="s">
        <v>36</v>
      </c>
      <c r="B901" s="1">
        <v>6.05402E7</v>
      </c>
      <c r="C901" s="1" t="s">
        <v>2476</v>
      </c>
      <c r="D901" s="1" t="s">
        <v>19</v>
      </c>
      <c r="E901" s="1" t="str">
        <f t="shared" si="1"/>
        <v>ESTATAL</v>
      </c>
      <c r="F901" s="1" t="s">
        <v>29</v>
      </c>
      <c r="G901" s="1" t="s">
        <v>2477</v>
      </c>
      <c r="H901" s="1">
        <v>2942.0</v>
      </c>
      <c r="I901" s="1">
        <v>3329.0</v>
      </c>
      <c r="J901" s="1" t="s">
        <v>2478</v>
      </c>
      <c r="K901" s="8">
        <v>25301.0</v>
      </c>
      <c r="L901" s="1">
        <v>4318.0</v>
      </c>
      <c r="M901" s="2">
        <v>86360.0</v>
      </c>
      <c r="N901" s="2">
        <v>86360.0</v>
      </c>
      <c r="O901" s="2">
        <f t="shared" si="2"/>
        <v>1727200</v>
      </c>
      <c r="P901" s="2">
        <f t="shared" si="3"/>
        <v>1727200</v>
      </c>
      <c r="Q901" s="1">
        <v>4.0</v>
      </c>
    </row>
    <row r="902">
      <c r="A902" s="3" t="s">
        <v>32</v>
      </c>
      <c r="B902" s="3">
        <v>9.000552E8</v>
      </c>
      <c r="C902" s="3" t="s">
        <v>2479</v>
      </c>
      <c r="D902" s="3" t="s">
        <v>19</v>
      </c>
      <c r="E902" s="3" t="str">
        <f t="shared" si="1"/>
        <v>ESTATAL</v>
      </c>
      <c r="F902" s="3" t="s">
        <v>29</v>
      </c>
      <c r="G902" s="3" t="s">
        <v>2480</v>
      </c>
      <c r="H902" s="3" t="s">
        <v>193</v>
      </c>
      <c r="I902" s="3">
        <v>381.0</v>
      </c>
      <c r="J902" s="3">
        <v>4204157.0</v>
      </c>
      <c r="K902" s="10">
        <v>18916.0</v>
      </c>
      <c r="L902" s="3">
        <v>3689.0</v>
      </c>
      <c r="M902" s="6">
        <v>73780.0</v>
      </c>
      <c r="N902" s="6">
        <v>73780.0</v>
      </c>
      <c r="O902" s="6">
        <f t="shared" si="2"/>
        <v>1475600</v>
      </c>
      <c r="P902" s="6">
        <f t="shared" si="3"/>
        <v>1475600</v>
      </c>
      <c r="Q902" s="3">
        <v>6.0</v>
      </c>
    </row>
    <row r="903">
      <c r="A903" s="1" t="s">
        <v>27</v>
      </c>
      <c r="B903" s="1">
        <v>8.203104E8</v>
      </c>
      <c r="C903" s="1" t="s">
        <v>2481</v>
      </c>
      <c r="D903" s="1" t="s">
        <v>38</v>
      </c>
      <c r="E903" s="1" t="str">
        <f t="shared" si="1"/>
        <v>PRIVADO</v>
      </c>
      <c r="F903" s="1" t="s">
        <v>29</v>
      </c>
      <c r="G903" s="1" t="s">
        <v>2482</v>
      </c>
      <c r="H903" s="1" t="s">
        <v>2483</v>
      </c>
      <c r="I903" s="1">
        <v>3482.0</v>
      </c>
      <c r="J903" s="1">
        <v>454802.0</v>
      </c>
      <c r="K903" s="8">
        <v>33179.0</v>
      </c>
      <c r="L903" s="1">
        <v>4004.0</v>
      </c>
      <c r="M903" s="2">
        <v>80080.0</v>
      </c>
      <c r="N903" s="2">
        <v>80080.0</v>
      </c>
      <c r="O903" s="2">
        <f t="shared" si="2"/>
        <v>1601600</v>
      </c>
      <c r="P903" s="2">
        <f t="shared" si="3"/>
        <v>1601600</v>
      </c>
      <c r="Q903" s="1">
        <v>5.0</v>
      </c>
    </row>
    <row r="904">
      <c r="A904" s="3" t="s">
        <v>27</v>
      </c>
      <c r="B904" s="3">
        <v>8.201737E8</v>
      </c>
      <c r="C904" s="3" t="s">
        <v>2484</v>
      </c>
      <c r="D904" s="3" t="s">
        <v>19</v>
      </c>
      <c r="E904" s="3" t="str">
        <f t="shared" si="1"/>
        <v>ESTATAL</v>
      </c>
      <c r="F904" s="3" t="s">
        <v>29</v>
      </c>
      <c r="G904" s="3" t="s">
        <v>540</v>
      </c>
      <c r="H904" s="3" t="s">
        <v>541</v>
      </c>
      <c r="I904" s="3">
        <v>341.0</v>
      </c>
      <c r="J904" s="3">
        <v>4710320.0</v>
      </c>
      <c r="K904" s="5">
        <v>18909.0</v>
      </c>
      <c r="L904" s="3">
        <v>4782.0</v>
      </c>
      <c r="M904" s="6">
        <v>95640.0</v>
      </c>
      <c r="N904" s="6">
        <v>95640.0</v>
      </c>
      <c r="O904" s="6">
        <f t="shared" si="2"/>
        <v>1912800</v>
      </c>
      <c r="P904" s="6">
        <f t="shared" si="3"/>
        <v>1912800</v>
      </c>
      <c r="Q904" s="3">
        <v>10.0</v>
      </c>
    </row>
    <row r="905">
      <c r="A905" s="1" t="s">
        <v>32</v>
      </c>
      <c r="B905" s="1">
        <v>9.000455E8</v>
      </c>
      <c r="C905" s="1" t="s">
        <v>2485</v>
      </c>
      <c r="D905" s="1" t="s">
        <v>19</v>
      </c>
      <c r="E905" s="1" t="str">
        <f t="shared" si="1"/>
        <v>ESTATAL</v>
      </c>
      <c r="F905" s="1" t="s">
        <v>20</v>
      </c>
      <c r="G905" s="1" t="s">
        <v>2486</v>
      </c>
      <c r="H905" s="1" t="s">
        <v>2487</v>
      </c>
      <c r="I905" s="9"/>
      <c r="J905" s="1">
        <v>4374465.0</v>
      </c>
      <c r="K905" s="7">
        <v>21164.0</v>
      </c>
      <c r="L905" s="1">
        <v>3693.0</v>
      </c>
      <c r="M905" s="2">
        <v>73860.0</v>
      </c>
      <c r="N905" s="2">
        <v>81246.0</v>
      </c>
      <c r="O905" s="2">
        <f t="shared" si="2"/>
        <v>1624920</v>
      </c>
      <c r="P905" s="2">
        <f t="shared" si="3"/>
        <v>1624920</v>
      </c>
      <c r="Q905" s="1">
        <v>3.0</v>
      </c>
    </row>
    <row r="906">
      <c r="A906" s="3" t="s">
        <v>36</v>
      </c>
      <c r="B906" s="3">
        <v>6.00543E7</v>
      </c>
      <c r="C906" s="3" t="s">
        <v>2488</v>
      </c>
      <c r="D906" s="3" t="s">
        <v>38</v>
      </c>
      <c r="E906" s="3" t="str">
        <f t="shared" si="1"/>
        <v>PRIVADO</v>
      </c>
      <c r="F906" s="3" t="s">
        <v>29</v>
      </c>
      <c r="G906" s="3" t="s">
        <v>2489</v>
      </c>
      <c r="H906" s="3">
        <v>1706.0</v>
      </c>
      <c r="I906" s="3">
        <v>11.0</v>
      </c>
      <c r="J906" s="3" t="s">
        <v>2490</v>
      </c>
      <c r="K906" s="10">
        <v>26655.0</v>
      </c>
      <c r="L906" s="3">
        <v>1758.0</v>
      </c>
      <c r="M906" s="6">
        <v>35160.0</v>
      </c>
      <c r="N906" s="6">
        <v>35160.0</v>
      </c>
      <c r="O906" s="6">
        <f t="shared" si="2"/>
        <v>703200</v>
      </c>
      <c r="P906" s="6">
        <f t="shared" si="3"/>
        <v>703200</v>
      </c>
      <c r="Q906" s="3">
        <v>8.0</v>
      </c>
    </row>
    <row r="907">
      <c r="A907" s="1" t="s">
        <v>946</v>
      </c>
      <c r="B907" s="1">
        <v>9.400016E8</v>
      </c>
      <c r="C907" s="1" t="s">
        <v>2491</v>
      </c>
      <c r="D907" s="1" t="s">
        <v>38</v>
      </c>
      <c r="E907" s="1" t="str">
        <f t="shared" si="1"/>
        <v>PRIVADO</v>
      </c>
      <c r="F907" s="1" t="s">
        <v>29</v>
      </c>
      <c r="G907" s="1" t="s">
        <v>2492</v>
      </c>
      <c r="H907" s="1" t="s">
        <v>1573</v>
      </c>
      <c r="I907" s="1">
        <v>2901.0</v>
      </c>
      <c r="J907" s="1">
        <v>422044.0</v>
      </c>
      <c r="K907" s="8">
        <v>20203.0</v>
      </c>
      <c r="L907" s="1">
        <v>4647.0</v>
      </c>
      <c r="M907" s="2">
        <v>92940.0</v>
      </c>
      <c r="N907" s="2">
        <v>92940.0</v>
      </c>
      <c r="O907" s="2">
        <f t="shared" si="2"/>
        <v>1858800</v>
      </c>
      <c r="P907" s="2">
        <f t="shared" si="3"/>
        <v>1858800</v>
      </c>
      <c r="Q907" s="1">
        <v>6.0</v>
      </c>
    </row>
    <row r="908">
      <c r="A908" s="3" t="s">
        <v>120</v>
      </c>
      <c r="B908" s="3">
        <v>1.000297E8</v>
      </c>
      <c r="C908" s="3" t="s">
        <v>2493</v>
      </c>
      <c r="D908" s="3" t="s">
        <v>19</v>
      </c>
      <c r="E908" s="3" t="str">
        <f t="shared" si="1"/>
        <v>ESTATAL</v>
      </c>
      <c r="F908" s="3" t="s">
        <v>29</v>
      </c>
      <c r="G908" s="3" t="s">
        <v>2494</v>
      </c>
      <c r="H908" s="3" t="s">
        <v>343</v>
      </c>
      <c r="I908" s="4"/>
      <c r="J908" s="4"/>
      <c r="K908" s="5">
        <v>22705.0</v>
      </c>
      <c r="L908" s="3">
        <v>2189.0</v>
      </c>
      <c r="M908" s="6">
        <v>43780.0</v>
      </c>
      <c r="N908" s="6">
        <v>43780.0</v>
      </c>
      <c r="O908" s="6">
        <f t="shared" si="2"/>
        <v>875600</v>
      </c>
      <c r="P908" s="6">
        <f t="shared" si="3"/>
        <v>875600</v>
      </c>
      <c r="Q908" s="3">
        <v>9.0</v>
      </c>
    </row>
    <row r="909">
      <c r="A909" s="1" t="s">
        <v>27</v>
      </c>
      <c r="B909" s="1">
        <v>8.202555E8</v>
      </c>
      <c r="C909" s="1" t="s">
        <v>2495</v>
      </c>
      <c r="D909" s="1" t="s">
        <v>19</v>
      </c>
      <c r="E909" s="1" t="str">
        <f t="shared" si="1"/>
        <v>ESTATAL</v>
      </c>
      <c r="F909" s="1" t="s">
        <v>29</v>
      </c>
      <c r="G909" s="1" t="s">
        <v>2496</v>
      </c>
      <c r="H909" s="1" t="s">
        <v>111</v>
      </c>
      <c r="I909" s="1">
        <v>341.0</v>
      </c>
      <c r="J909" s="1">
        <v>4728621.0</v>
      </c>
      <c r="K909" s="7">
        <v>32441.0</v>
      </c>
      <c r="L909" s="1">
        <v>3109.0</v>
      </c>
      <c r="M909" s="2">
        <v>62180.0</v>
      </c>
      <c r="N909" s="2">
        <v>62180.0</v>
      </c>
      <c r="O909" s="2">
        <f t="shared" si="2"/>
        <v>1243600</v>
      </c>
      <c r="P909" s="2">
        <f t="shared" si="3"/>
        <v>1243600</v>
      </c>
      <c r="Q909" s="1">
        <v>6.0</v>
      </c>
    </row>
    <row r="910">
      <c r="A910" s="3" t="s">
        <v>179</v>
      </c>
      <c r="B910" s="3">
        <v>1.800639E8</v>
      </c>
      <c r="C910" s="3" t="s">
        <v>2497</v>
      </c>
      <c r="D910" s="3" t="s">
        <v>19</v>
      </c>
      <c r="E910" s="3" t="str">
        <f t="shared" si="1"/>
        <v>ESTATAL</v>
      </c>
      <c r="F910" s="3" t="s">
        <v>29</v>
      </c>
      <c r="G910" s="3" t="s">
        <v>2498</v>
      </c>
      <c r="H910" s="3" t="s">
        <v>1845</v>
      </c>
      <c r="I910" s="3">
        <v>379.0</v>
      </c>
      <c r="J910" s="3">
        <v>1.54797028E8</v>
      </c>
      <c r="K910" s="10">
        <v>22970.0</v>
      </c>
      <c r="L910" s="3">
        <v>4433.0</v>
      </c>
      <c r="M910" s="6">
        <v>88660.0</v>
      </c>
      <c r="N910" s="6">
        <v>88660.0</v>
      </c>
      <c r="O910" s="6">
        <f t="shared" si="2"/>
        <v>1773200</v>
      </c>
      <c r="P910" s="6">
        <f t="shared" si="3"/>
        <v>1773200</v>
      </c>
      <c r="Q910" s="3">
        <v>6.0</v>
      </c>
    </row>
    <row r="911">
      <c r="A911" s="1" t="s">
        <v>99</v>
      </c>
      <c r="B911" s="1">
        <v>2.00647E7</v>
      </c>
      <c r="C911" s="1" t="s">
        <v>2499</v>
      </c>
      <c r="D911" s="1" t="s">
        <v>19</v>
      </c>
      <c r="E911" s="1" t="str">
        <f t="shared" si="1"/>
        <v>ESTATAL</v>
      </c>
      <c r="F911" s="1" t="s">
        <v>29</v>
      </c>
      <c r="G911" s="1" t="s">
        <v>2500</v>
      </c>
      <c r="H911" s="1" t="s">
        <v>2501</v>
      </c>
      <c r="I911" s="1">
        <v>11.0</v>
      </c>
      <c r="J911" s="1" t="s">
        <v>2502</v>
      </c>
      <c r="K911" s="8">
        <v>26413.0</v>
      </c>
      <c r="L911" s="1">
        <v>2198.0</v>
      </c>
      <c r="M911" s="2">
        <v>43960.0</v>
      </c>
      <c r="N911" s="2">
        <v>43960.0</v>
      </c>
      <c r="O911" s="2">
        <f t="shared" si="2"/>
        <v>879200</v>
      </c>
      <c r="P911" s="2">
        <f t="shared" si="3"/>
        <v>879200</v>
      </c>
      <c r="Q911" s="1">
        <v>6.0</v>
      </c>
    </row>
    <row r="912">
      <c r="A912" s="3" t="s">
        <v>167</v>
      </c>
      <c r="B912" s="3">
        <v>4.20045003E8</v>
      </c>
      <c r="C912" s="3" t="s">
        <v>2503</v>
      </c>
      <c r="D912" s="3" t="s">
        <v>19</v>
      </c>
      <c r="E912" s="3" t="str">
        <f t="shared" si="1"/>
        <v>ESTATAL</v>
      </c>
      <c r="F912" s="3" t="s">
        <v>20</v>
      </c>
      <c r="G912" s="3" t="s">
        <v>2504</v>
      </c>
      <c r="H912" s="3" t="s">
        <v>2505</v>
      </c>
      <c r="I912" s="3">
        <v>2335.0</v>
      </c>
      <c r="J912" s="3" t="s">
        <v>2506</v>
      </c>
      <c r="K912" s="5">
        <v>19209.0</v>
      </c>
      <c r="L912" s="3">
        <v>2208.0</v>
      </c>
      <c r="M912" s="6">
        <v>44160.0</v>
      </c>
      <c r="N912" s="6">
        <v>48576.0</v>
      </c>
      <c r="O912" s="6">
        <f t="shared" si="2"/>
        <v>971520</v>
      </c>
      <c r="P912" s="6">
        <f t="shared" si="3"/>
        <v>971520</v>
      </c>
      <c r="Q912" s="3">
        <v>3.0</v>
      </c>
    </row>
    <row r="913">
      <c r="A913" s="1" t="s">
        <v>116</v>
      </c>
      <c r="B913" s="1">
        <v>5.401703E8</v>
      </c>
      <c r="C913" s="1" t="s">
        <v>2507</v>
      </c>
      <c r="D913" s="1" t="s">
        <v>19</v>
      </c>
      <c r="E913" s="1" t="str">
        <f t="shared" si="1"/>
        <v>ESTATAL</v>
      </c>
      <c r="F913" s="1" t="s">
        <v>29</v>
      </c>
      <c r="G913" s="1" t="s">
        <v>2508</v>
      </c>
      <c r="H913" s="1" t="s">
        <v>629</v>
      </c>
      <c r="I913" s="1">
        <v>3743.0</v>
      </c>
      <c r="J913" s="1">
        <v>1.5479171E7</v>
      </c>
      <c r="K913" s="7">
        <v>26622.0</v>
      </c>
      <c r="L913" s="1">
        <v>3535.0</v>
      </c>
      <c r="M913" s="2">
        <v>70700.0</v>
      </c>
      <c r="N913" s="2">
        <v>70700.0</v>
      </c>
      <c r="O913" s="2">
        <f t="shared" si="2"/>
        <v>1414000</v>
      </c>
      <c r="P913" s="2">
        <f t="shared" si="3"/>
        <v>1414000</v>
      </c>
      <c r="Q913" s="1">
        <v>4.0</v>
      </c>
    </row>
    <row r="914">
      <c r="A914" s="3" t="s">
        <v>120</v>
      </c>
      <c r="B914" s="3">
        <v>1.000643E8</v>
      </c>
      <c r="C914" s="3" t="s">
        <v>2509</v>
      </c>
      <c r="D914" s="3" t="s">
        <v>19</v>
      </c>
      <c r="E914" s="3" t="str">
        <f t="shared" si="1"/>
        <v>ESTATAL</v>
      </c>
      <c r="F914" s="3" t="s">
        <v>20</v>
      </c>
      <c r="G914" s="3" t="s">
        <v>2510</v>
      </c>
      <c r="H914" s="3" t="s">
        <v>2511</v>
      </c>
      <c r="I914" s="3">
        <v>383.0</v>
      </c>
      <c r="J914" s="3">
        <v>1.54241889E8</v>
      </c>
      <c r="K914" s="5">
        <v>32272.0</v>
      </c>
      <c r="L914" s="3">
        <v>4243.0</v>
      </c>
      <c r="M914" s="6">
        <v>84860.0</v>
      </c>
      <c r="N914" s="6">
        <v>93346.0</v>
      </c>
      <c r="O914" s="6">
        <f t="shared" si="2"/>
        <v>1866920</v>
      </c>
      <c r="P914" s="6">
        <f t="shared" si="3"/>
        <v>1866920</v>
      </c>
      <c r="Q914" s="3">
        <v>5.0</v>
      </c>
    </row>
    <row r="915">
      <c r="A915" s="1" t="s">
        <v>116</v>
      </c>
      <c r="B915" s="1">
        <v>5.401973E8</v>
      </c>
      <c r="C915" s="1" t="s">
        <v>2512</v>
      </c>
      <c r="D915" s="1" t="s">
        <v>19</v>
      </c>
      <c r="E915" s="1" t="str">
        <f t="shared" si="1"/>
        <v>ESTATAL</v>
      </c>
      <c r="F915" s="1" t="s">
        <v>29</v>
      </c>
      <c r="G915" s="1" t="s">
        <v>2513</v>
      </c>
      <c r="H915" s="1">
        <v>3370.0</v>
      </c>
      <c r="I915" s="1">
        <v>3757.0</v>
      </c>
      <c r="J915" s="1">
        <v>549003.0</v>
      </c>
      <c r="K915" s="8">
        <v>28948.0</v>
      </c>
      <c r="L915" s="1">
        <v>2288.0</v>
      </c>
      <c r="M915" s="2">
        <v>45760.0</v>
      </c>
      <c r="N915" s="2">
        <v>45760.0</v>
      </c>
      <c r="O915" s="2">
        <f t="shared" si="2"/>
        <v>915200</v>
      </c>
      <c r="P915" s="2">
        <f t="shared" si="3"/>
        <v>915200</v>
      </c>
      <c r="Q915" s="1">
        <v>7.0</v>
      </c>
    </row>
    <row r="916">
      <c r="A916" s="3" t="s">
        <v>217</v>
      </c>
      <c r="B916" s="3">
        <v>4.600235E8</v>
      </c>
      <c r="C916" s="3" t="s">
        <v>2514</v>
      </c>
      <c r="D916" s="3" t="s">
        <v>19</v>
      </c>
      <c r="E916" s="3" t="str">
        <f t="shared" si="1"/>
        <v>ESTATAL</v>
      </c>
      <c r="F916" s="3" t="s">
        <v>29</v>
      </c>
      <c r="G916" s="3" t="s">
        <v>2515</v>
      </c>
      <c r="H916" s="3" t="s">
        <v>2044</v>
      </c>
      <c r="I916" s="4"/>
      <c r="J916" s="4"/>
      <c r="K916" s="5">
        <v>27246.0</v>
      </c>
      <c r="L916" s="3">
        <v>3603.0</v>
      </c>
      <c r="M916" s="6">
        <v>72060.0</v>
      </c>
      <c r="N916" s="6">
        <v>72060.0</v>
      </c>
      <c r="O916" s="6">
        <f t="shared" si="2"/>
        <v>1441200</v>
      </c>
      <c r="P916" s="6">
        <f t="shared" si="3"/>
        <v>1441200</v>
      </c>
      <c r="Q916" s="3">
        <v>9.0</v>
      </c>
    </row>
    <row r="917">
      <c r="A917" s="1" t="s">
        <v>27</v>
      </c>
      <c r="B917" s="1">
        <v>8.20020104E8</v>
      </c>
      <c r="C917" s="1" t="s">
        <v>2516</v>
      </c>
      <c r="D917" s="1" t="s">
        <v>19</v>
      </c>
      <c r="E917" s="1" t="str">
        <f t="shared" si="1"/>
        <v>ESTATAL</v>
      </c>
      <c r="F917" s="1" t="s">
        <v>29</v>
      </c>
      <c r="G917" s="1" t="s">
        <v>2517</v>
      </c>
      <c r="H917" s="1" t="s">
        <v>111</v>
      </c>
      <c r="I917" s="1">
        <v>341.0</v>
      </c>
      <c r="J917" s="1">
        <v>4805860.0</v>
      </c>
      <c r="K917" s="8">
        <v>22321.0</v>
      </c>
      <c r="L917" s="1">
        <v>4578.0</v>
      </c>
      <c r="M917" s="2">
        <v>91560.0</v>
      </c>
      <c r="N917" s="2">
        <v>91560.0</v>
      </c>
      <c r="O917" s="2">
        <f t="shared" si="2"/>
        <v>1831200</v>
      </c>
      <c r="P917" s="2">
        <f t="shared" si="3"/>
        <v>1831200</v>
      </c>
      <c r="Q917" s="1">
        <v>9.0</v>
      </c>
    </row>
    <row r="918">
      <c r="A918" s="3" t="s">
        <v>17</v>
      </c>
      <c r="B918" s="3">
        <v>8.601372E8</v>
      </c>
      <c r="C918" s="3" t="s">
        <v>2518</v>
      </c>
      <c r="D918" s="3" t="s">
        <v>19</v>
      </c>
      <c r="E918" s="3" t="str">
        <f t="shared" si="1"/>
        <v>ESTATAL</v>
      </c>
      <c r="F918" s="3" t="s">
        <v>29</v>
      </c>
      <c r="G918" s="3" t="s">
        <v>2519</v>
      </c>
      <c r="H918" s="3" t="s">
        <v>2520</v>
      </c>
      <c r="I918" s="3">
        <v>385.0</v>
      </c>
      <c r="J918" s="3">
        <v>4921063.0</v>
      </c>
      <c r="K918" s="5">
        <v>31222.0</v>
      </c>
      <c r="L918" s="3">
        <v>4516.0</v>
      </c>
      <c r="M918" s="6">
        <v>90320.0</v>
      </c>
      <c r="N918" s="6">
        <v>90320.0</v>
      </c>
      <c r="O918" s="6">
        <f t="shared" si="2"/>
        <v>1806400</v>
      </c>
      <c r="P918" s="6">
        <f t="shared" si="3"/>
        <v>1806400</v>
      </c>
      <c r="Q918" s="3">
        <v>5.0</v>
      </c>
    </row>
    <row r="919">
      <c r="A919" s="1" t="s">
        <v>17</v>
      </c>
      <c r="B919" s="1">
        <v>8.60157E8</v>
      </c>
      <c r="C919" s="1" t="s">
        <v>2521</v>
      </c>
      <c r="D919" s="1" t="s">
        <v>38</v>
      </c>
      <c r="E919" s="1" t="str">
        <f t="shared" si="1"/>
        <v>PRIVADO</v>
      </c>
      <c r="F919" s="1" t="s">
        <v>20</v>
      </c>
      <c r="G919" s="1" t="s">
        <v>2522</v>
      </c>
      <c r="H919" s="1" t="s">
        <v>2523</v>
      </c>
      <c r="I919" s="1">
        <v>385.0</v>
      </c>
      <c r="J919" s="1">
        <v>1.54892259E8</v>
      </c>
      <c r="K919" s="8">
        <v>23225.0</v>
      </c>
      <c r="L919" s="1">
        <v>2100.0</v>
      </c>
      <c r="M919" s="2">
        <v>42000.0</v>
      </c>
      <c r="N919" s="2">
        <v>46200.0</v>
      </c>
      <c r="O919" s="2">
        <f t="shared" si="2"/>
        <v>924000</v>
      </c>
      <c r="P919" s="2">
        <f t="shared" si="3"/>
        <v>924000</v>
      </c>
      <c r="Q919" s="1">
        <v>5.0</v>
      </c>
    </row>
    <row r="920">
      <c r="A920" s="3" t="s">
        <v>112</v>
      </c>
      <c r="B920" s="3">
        <v>1.400548E8</v>
      </c>
      <c r="C920" s="3" t="s">
        <v>2524</v>
      </c>
      <c r="D920" s="3" t="s">
        <v>38</v>
      </c>
      <c r="E920" s="3" t="str">
        <f t="shared" si="1"/>
        <v>PRIVADO</v>
      </c>
      <c r="F920" s="3" t="s">
        <v>29</v>
      </c>
      <c r="G920" s="3" t="s">
        <v>2525</v>
      </c>
      <c r="H920" s="3" t="s">
        <v>2526</v>
      </c>
      <c r="I920" s="3">
        <v>3575.0</v>
      </c>
      <c r="J920" s="3">
        <v>497090.0</v>
      </c>
      <c r="K920" s="10">
        <v>32465.0</v>
      </c>
      <c r="L920" s="3">
        <v>4377.0</v>
      </c>
      <c r="M920" s="6">
        <v>87540.0</v>
      </c>
      <c r="N920" s="6">
        <v>87540.0</v>
      </c>
      <c r="O920" s="6">
        <f t="shared" si="2"/>
        <v>1750800</v>
      </c>
      <c r="P920" s="6">
        <f t="shared" si="3"/>
        <v>1750800</v>
      </c>
      <c r="Q920" s="3">
        <v>5.0</v>
      </c>
    </row>
    <row r="921">
      <c r="A921" s="1" t="s">
        <v>271</v>
      </c>
      <c r="B921" s="1">
        <v>2.600012E8</v>
      </c>
      <c r="C921" s="1" t="s">
        <v>2527</v>
      </c>
      <c r="D921" s="1" t="s">
        <v>19</v>
      </c>
      <c r="E921" s="1" t="str">
        <f t="shared" si="1"/>
        <v>ESTATAL</v>
      </c>
      <c r="F921" s="1" t="s">
        <v>20</v>
      </c>
      <c r="G921" s="1" t="s">
        <v>2528</v>
      </c>
      <c r="H921" s="1" t="s">
        <v>2529</v>
      </c>
      <c r="I921" s="1">
        <v>294.0</v>
      </c>
      <c r="J921" s="1" t="s">
        <v>2530</v>
      </c>
      <c r="K921" s="8">
        <v>18600.0</v>
      </c>
      <c r="L921" s="1">
        <v>4432.0</v>
      </c>
      <c r="M921" s="2">
        <v>88640.0</v>
      </c>
      <c r="N921" s="2">
        <v>97504.0</v>
      </c>
      <c r="O921" s="2">
        <f t="shared" si="2"/>
        <v>1950080</v>
      </c>
      <c r="P921" s="2">
        <f t="shared" si="3"/>
        <v>1950080</v>
      </c>
      <c r="Q921" s="1">
        <v>7.0</v>
      </c>
    </row>
    <row r="922">
      <c r="A922" s="3" t="s">
        <v>23</v>
      </c>
      <c r="B922" s="3">
        <v>6.200171E8</v>
      </c>
      <c r="C922" s="3" t="s">
        <v>2531</v>
      </c>
      <c r="D922" s="3" t="s">
        <v>19</v>
      </c>
      <c r="E922" s="3" t="str">
        <f t="shared" si="1"/>
        <v>ESTATAL</v>
      </c>
      <c r="F922" s="3" t="s">
        <v>29</v>
      </c>
      <c r="G922" s="3" t="s">
        <v>2532</v>
      </c>
      <c r="H922" s="3" t="s">
        <v>2533</v>
      </c>
      <c r="I922" s="3">
        <v>2940.0</v>
      </c>
      <c r="J922" s="3">
        <v>492023.0</v>
      </c>
      <c r="K922" s="5">
        <v>25209.0</v>
      </c>
      <c r="L922" s="3">
        <v>2453.0</v>
      </c>
      <c r="M922" s="6">
        <v>49060.0</v>
      </c>
      <c r="N922" s="6">
        <v>49060.0</v>
      </c>
      <c r="O922" s="6">
        <f t="shared" si="2"/>
        <v>981200</v>
      </c>
      <c r="P922" s="6">
        <f t="shared" si="3"/>
        <v>981200</v>
      </c>
      <c r="Q922" s="3">
        <v>7.0</v>
      </c>
    </row>
    <row r="923">
      <c r="A923" s="1" t="s">
        <v>27</v>
      </c>
      <c r="B923" s="1">
        <v>8.202619E8</v>
      </c>
      <c r="C923" s="1" t="s">
        <v>2534</v>
      </c>
      <c r="D923" s="1" t="s">
        <v>38</v>
      </c>
      <c r="E923" s="1" t="str">
        <f t="shared" si="1"/>
        <v>PRIVADO</v>
      </c>
      <c r="F923" s="1" t="s">
        <v>29</v>
      </c>
      <c r="G923" s="1" t="s">
        <v>2535</v>
      </c>
      <c r="H923" s="1" t="s">
        <v>111</v>
      </c>
      <c r="I923" s="1">
        <v>341.0</v>
      </c>
      <c r="J923" s="1">
        <v>4219143.0</v>
      </c>
      <c r="K923" s="7">
        <v>29904.0</v>
      </c>
      <c r="L923" s="1">
        <v>3801.0</v>
      </c>
      <c r="M923" s="2">
        <v>76020.0</v>
      </c>
      <c r="N923" s="2">
        <v>76020.0</v>
      </c>
      <c r="O923" s="2">
        <f t="shared" si="2"/>
        <v>1520400</v>
      </c>
      <c r="P923" s="2">
        <f t="shared" si="3"/>
        <v>1520400</v>
      </c>
      <c r="Q923" s="1">
        <v>9.0</v>
      </c>
    </row>
    <row r="924">
      <c r="A924" s="3" t="s">
        <v>27</v>
      </c>
      <c r="B924" s="3">
        <v>8.202489E8</v>
      </c>
      <c r="C924" s="3" t="s">
        <v>2536</v>
      </c>
      <c r="D924" s="3" t="s">
        <v>19</v>
      </c>
      <c r="E924" s="3" t="str">
        <f t="shared" si="1"/>
        <v>ESTATAL</v>
      </c>
      <c r="F924" s="3" t="s">
        <v>29</v>
      </c>
      <c r="G924" s="3" t="s">
        <v>2537</v>
      </c>
      <c r="H924" s="3" t="s">
        <v>2538</v>
      </c>
      <c r="I924" s="3">
        <v>341.0</v>
      </c>
      <c r="J924" s="3">
        <v>4941138.0</v>
      </c>
      <c r="K924" s="10">
        <v>29910.0</v>
      </c>
      <c r="L924" s="3">
        <v>3168.0</v>
      </c>
      <c r="M924" s="6">
        <v>63360.0</v>
      </c>
      <c r="N924" s="6">
        <v>63360.0</v>
      </c>
      <c r="O924" s="6">
        <f t="shared" si="2"/>
        <v>1267200</v>
      </c>
      <c r="P924" s="6">
        <f t="shared" si="3"/>
        <v>1267200</v>
      </c>
      <c r="Q924" s="3">
        <v>9.0</v>
      </c>
    </row>
    <row r="925">
      <c r="A925" s="1" t="s">
        <v>155</v>
      </c>
      <c r="B925" s="1">
        <v>3.800082E8</v>
      </c>
      <c r="C925" s="1" t="s">
        <v>2539</v>
      </c>
      <c r="D925" s="1" t="s">
        <v>19</v>
      </c>
      <c r="E925" s="1" t="str">
        <f t="shared" si="1"/>
        <v>ESTATAL</v>
      </c>
      <c r="F925" s="1" t="s">
        <v>29</v>
      </c>
      <c r="G925" s="1" t="s">
        <v>2540</v>
      </c>
      <c r="H925" s="1" t="s">
        <v>403</v>
      </c>
      <c r="I925" s="1">
        <v>388.0</v>
      </c>
      <c r="J925" s="1">
        <v>4221413.0</v>
      </c>
      <c r="K925" s="7">
        <v>20403.0</v>
      </c>
      <c r="L925" s="1">
        <v>2581.0</v>
      </c>
      <c r="M925" s="2">
        <v>51620.0</v>
      </c>
      <c r="N925" s="2">
        <v>51620.0</v>
      </c>
      <c r="O925" s="2">
        <f t="shared" si="2"/>
        <v>1032400</v>
      </c>
      <c r="P925" s="2">
        <f t="shared" si="3"/>
        <v>1032400</v>
      </c>
      <c r="Q925" s="1">
        <v>10.0</v>
      </c>
    </row>
    <row r="926">
      <c r="A926" s="3" t="s">
        <v>32</v>
      </c>
      <c r="B926" s="3">
        <v>9.002192E8</v>
      </c>
      <c r="C926" s="3" t="s">
        <v>2541</v>
      </c>
      <c r="D926" s="3" t="s">
        <v>19</v>
      </c>
      <c r="E926" s="3" t="str">
        <f t="shared" si="1"/>
        <v>ESTATAL</v>
      </c>
      <c r="F926" s="3" t="s">
        <v>29</v>
      </c>
      <c r="G926" s="3" t="s">
        <v>2542</v>
      </c>
      <c r="H926" s="3">
        <v>4146.0</v>
      </c>
      <c r="I926" s="3">
        <v>3865.0</v>
      </c>
      <c r="J926" s="3">
        <v>425463.0</v>
      </c>
      <c r="K926" s="5">
        <v>22832.0</v>
      </c>
      <c r="L926" s="3">
        <v>2109.0</v>
      </c>
      <c r="M926" s="6">
        <v>42180.0</v>
      </c>
      <c r="N926" s="6">
        <v>42180.0</v>
      </c>
      <c r="O926" s="6">
        <f t="shared" si="2"/>
        <v>843600</v>
      </c>
      <c r="P926" s="6">
        <f t="shared" si="3"/>
        <v>843600</v>
      </c>
      <c r="Q926" s="3">
        <v>4.0</v>
      </c>
    </row>
    <row r="927">
      <c r="A927" s="1" t="s">
        <v>112</v>
      </c>
      <c r="B927" s="1">
        <v>1.400614E8</v>
      </c>
      <c r="C927" s="1" t="s">
        <v>2543</v>
      </c>
      <c r="D927" s="1" t="s">
        <v>19</v>
      </c>
      <c r="E927" s="1" t="str">
        <f t="shared" si="1"/>
        <v>ESTATAL</v>
      </c>
      <c r="F927" s="1" t="s">
        <v>29</v>
      </c>
      <c r="G927" s="1" t="s">
        <v>2544</v>
      </c>
      <c r="H927" s="1" t="s">
        <v>2545</v>
      </c>
      <c r="I927" s="1">
        <v>358.0</v>
      </c>
      <c r="J927" s="1">
        <v>4890368.0</v>
      </c>
      <c r="K927" s="8">
        <v>19832.0</v>
      </c>
      <c r="L927" s="1">
        <v>4280.0</v>
      </c>
      <c r="M927" s="2">
        <v>85600.0</v>
      </c>
      <c r="N927" s="2">
        <v>85600.0</v>
      </c>
      <c r="O927" s="2">
        <f t="shared" si="2"/>
        <v>1712000</v>
      </c>
      <c r="P927" s="2">
        <f t="shared" si="3"/>
        <v>1712000</v>
      </c>
      <c r="Q927" s="1">
        <v>5.0</v>
      </c>
    </row>
    <row r="928">
      <c r="A928" s="3" t="s">
        <v>23</v>
      </c>
      <c r="B928" s="3">
        <v>6.200537E8</v>
      </c>
      <c r="C928" s="3" t="s">
        <v>2546</v>
      </c>
      <c r="D928" s="3" t="s">
        <v>19</v>
      </c>
      <c r="E928" s="3" t="str">
        <f t="shared" si="1"/>
        <v>ESTATAL</v>
      </c>
      <c r="F928" s="3" t="s">
        <v>29</v>
      </c>
      <c r="G928" s="3" t="s">
        <v>2547</v>
      </c>
      <c r="H928" s="3" t="s">
        <v>26</v>
      </c>
      <c r="I928" s="3">
        <v>2931.0</v>
      </c>
      <c r="J928" s="3">
        <v>432604.0</v>
      </c>
      <c r="K928" s="5">
        <v>31527.0</v>
      </c>
      <c r="L928" s="3">
        <v>4157.0</v>
      </c>
      <c r="M928" s="6">
        <v>83140.0</v>
      </c>
      <c r="N928" s="6">
        <v>83140.0</v>
      </c>
      <c r="O928" s="6">
        <f t="shared" si="2"/>
        <v>1662800</v>
      </c>
      <c r="P928" s="6">
        <f t="shared" si="3"/>
        <v>1662800</v>
      </c>
      <c r="Q928" s="3">
        <v>5.0</v>
      </c>
    </row>
    <row r="929">
      <c r="A929" s="1" t="s">
        <v>17</v>
      </c>
      <c r="B929" s="1">
        <v>8.601144E8</v>
      </c>
      <c r="C929" s="1" t="s">
        <v>2548</v>
      </c>
      <c r="D929" s="1" t="s">
        <v>19</v>
      </c>
      <c r="E929" s="1" t="str">
        <f t="shared" si="1"/>
        <v>ESTATAL</v>
      </c>
      <c r="F929" s="1" t="s">
        <v>29</v>
      </c>
      <c r="G929" s="1" t="s">
        <v>2549</v>
      </c>
      <c r="H929" s="1" t="s">
        <v>202</v>
      </c>
      <c r="I929" s="9"/>
      <c r="J929" s="9"/>
      <c r="K929" s="8">
        <v>19902.0</v>
      </c>
      <c r="L929" s="1">
        <v>2823.0</v>
      </c>
      <c r="M929" s="2">
        <v>56460.0</v>
      </c>
      <c r="N929" s="2">
        <v>56460.0</v>
      </c>
      <c r="O929" s="2">
        <f t="shared" si="2"/>
        <v>1129200</v>
      </c>
      <c r="P929" s="2">
        <f t="shared" si="3"/>
        <v>1129200</v>
      </c>
      <c r="Q929" s="1">
        <v>3.0</v>
      </c>
    </row>
    <row r="930">
      <c r="A930" s="3" t="s">
        <v>60</v>
      </c>
      <c r="B930" s="3">
        <v>5.801186E8</v>
      </c>
      <c r="C930" s="3" t="s">
        <v>2550</v>
      </c>
      <c r="D930" s="3" t="s">
        <v>19</v>
      </c>
      <c r="E930" s="3" t="str">
        <f t="shared" si="1"/>
        <v>ESTATAL</v>
      </c>
      <c r="F930" s="3" t="s">
        <v>29</v>
      </c>
      <c r="G930" s="3" t="s">
        <v>2551</v>
      </c>
      <c r="H930" s="3">
        <v>8319.0</v>
      </c>
      <c r="I930" s="3">
        <v>299.0</v>
      </c>
      <c r="J930" s="3">
        <v>5786530.0</v>
      </c>
      <c r="K930" s="5">
        <v>26814.0</v>
      </c>
      <c r="L930" s="3">
        <v>3511.0</v>
      </c>
      <c r="M930" s="6">
        <v>70220.0</v>
      </c>
      <c r="N930" s="6">
        <v>70220.0</v>
      </c>
      <c r="O930" s="6">
        <f t="shared" si="2"/>
        <v>1404400</v>
      </c>
      <c r="P930" s="6">
        <f t="shared" si="3"/>
        <v>1404400</v>
      </c>
      <c r="Q930" s="3">
        <v>8.0</v>
      </c>
    </row>
    <row r="931">
      <c r="A931" s="1" t="s">
        <v>36</v>
      </c>
      <c r="B931" s="1">
        <v>6.00778E7</v>
      </c>
      <c r="C931" s="1" t="s">
        <v>2552</v>
      </c>
      <c r="D931" s="1" t="s">
        <v>38</v>
      </c>
      <c r="E931" s="1" t="str">
        <f t="shared" si="1"/>
        <v>PRIVADO</v>
      </c>
      <c r="F931" s="1" t="s">
        <v>29</v>
      </c>
      <c r="G931" s="1" t="s">
        <v>2553</v>
      </c>
      <c r="H931" s="1">
        <v>6555.0</v>
      </c>
      <c r="I931" s="1">
        <v>2316.0</v>
      </c>
      <c r="J931" s="1" t="s">
        <v>2554</v>
      </c>
      <c r="K931" s="8">
        <v>31524.0</v>
      </c>
      <c r="L931" s="1">
        <v>3958.0</v>
      </c>
      <c r="M931" s="2">
        <v>79160.0</v>
      </c>
      <c r="N931" s="2">
        <v>79160.0</v>
      </c>
      <c r="O931" s="2">
        <f t="shared" si="2"/>
        <v>1583200</v>
      </c>
      <c r="P931" s="2">
        <f t="shared" si="3"/>
        <v>1583200</v>
      </c>
      <c r="Q931" s="1">
        <v>8.0</v>
      </c>
    </row>
    <row r="932">
      <c r="A932" s="3" t="s">
        <v>49</v>
      </c>
      <c r="B932" s="3">
        <v>5.001031E8</v>
      </c>
      <c r="C932" s="3" t="s">
        <v>2555</v>
      </c>
      <c r="D932" s="3" t="s">
        <v>19</v>
      </c>
      <c r="E932" s="3" t="str">
        <f t="shared" si="1"/>
        <v>ESTATAL</v>
      </c>
      <c r="F932" s="3" t="s">
        <v>20</v>
      </c>
      <c r="G932" s="3" t="s">
        <v>2556</v>
      </c>
      <c r="H932" s="3" t="s">
        <v>1736</v>
      </c>
      <c r="I932" s="3">
        <v>2622.0</v>
      </c>
      <c r="J932" s="3" t="s">
        <v>2557</v>
      </c>
      <c r="K932" s="5">
        <v>34052.0</v>
      </c>
      <c r="L932" s="3">
        <v>2701.0</v>
      </c>
      <c r="M932" s="6">
        <v>54020.0</v>
      </c>
      <c r="N932" s="6">
        <v>59422.0</v>
      </c>
      <c r="O932" s="6">
        <f t="shared" si="2"/>
        <v>1188440</v>
      </c>
      <c r="P932" s="6">
        <f t="shared" si="3"/>
        <v>1188440</v>
      </c>
      <c r="Q932" s="3">
        <v>7.0</v>
      </c>
    </row>
    <row r="933">
      <c r="A933" s="1" t="s">
        <v>112</v>
      </c>
      <c r="B933" s="1">
        <v>1.400454E8</v>
      </c>
      <c r="C933" s="1" t="s">
        <v>2558</v>
      </c>
      <c r="D933" s="1" t="s">
        <v>19</v>
      </c>
      <c r="E933" s="1" t="str">
        <f t="shared" si="1"/>
        <v>ESTATAL</v>
      </c>
      <c r="F933" s="1" t="s">
        <v>29</v>
      </c>
      <c r="G933" s="1" t="s">
        <v>2559</v>
      </c>
      <c r="H933" s="1" t="s">
        <v>1518</v>
      </c>
      <c r="I933" s="1">
        <v>351.0</v>
      </c>
      <c r="J933" s="1">
        <v>4343440.0</v>
      </c>
      <c r="K933" s="8">
        <v>27456.0</v>
      </c>
      <c r="L933" s="1">
        <v>1649.0</v>
      </c>
      <c r="M933" s="2">
        <v>32980.0</v>
      </c>
      <c r="N933" s="2">
        <v>32980.0</v>
      </c>
      <c r="O933" s="2">
        <f t="shared" si="2"/>
        <v>659600</v>
      </c>
      <c r="P933" s="2">
        <f t="shared" si="3"/>
        <v>659600</v>
      </c>
      <c r="Q933" s="1">
        <v>10.0</v>
      </c>
    </row>
    <row r="934">
      <c r="A934" s="3" t="s">
        <v>49</v>
      </c>
      <c r="B934" s="3">
        <v>5.000564E8</v>
      </c>
      <c r="C934" s="3" t="s">
        <v>2560</v>
      </c>
      <c r="D934" s="3" t="s">
        <v>38</v>
      </c>
      <c r="E934" s="3" t="str">
        <f t="shared" si="1"/>
        <v>PRIVADO</v>
      </c>
      <c r="F934" s="3" t="s">
        <v>29</v>
      </c>
      <c r="G934" s="3" t="s">
        <v>2561</v>
      </c>
      <c r="H934" s="3" t="s">
        <v>2562</v>
      </c>
      <c r="I934" s="4"/>
      <c r="J934" s="3" t="s">
        <v>2563</v>
      </c>
      <c r="K934" s="5">
        <v>26110.0</v>
      </c>
      <c r="L934" s="3">
        <v>1920.0</v>
      </c>
      <c r="M934" s="6">
        <v>38400.0</v>
      </c>
      <c r="N934" s="6">
        <v>38400.0</v>
      </c>
      <c r="O934" s="6">
        <f t="shared" si="2"/>
        <v>768000</v>
      </c>
      <c r="P934" s="6">
        <f t="shared" si="3"/>
        <v>768000</v>
      </c>
      <c r="Q934" s="3">
        <v>3.0</v>
      </c>
    </row>
    <row r="935">
      <c r="A935" s="1" t="s">
        <v>60</v>
      </c>
      <c r="B935" s="1">
        <v>5.800235E8</v>
      </c>
      <c r="C935" s="1" t="s">
        <v>2564</v>
      </c>
      <c r="D935" s="1" t="s">
        <v>19</v>
      </c>
      <c r="E935" s="1" t="str">
        <f t="shared" si="1"/>
        <v>ESTATAL</v>
      </c>
      <c r="F935" s="1" t="s">
        <v>20</v>
      </c>
      <c r="G935" s="1" t="s">
        <v>2565</v>
      </c>
      <c r="H935" s="1">
        <v>8370.0</v>
      </c>
      <c r="I935" s="1">
        <v>2972.0</v>
      </c>
      <c r="J935" s="1">
        <v>425073.0</v>
      </c>
      <c r="K935" s="8">
        <v>30801.0</v>
      </c>
      <c r="L935" s="1">
        <v>2907.0</v>
      </c>
      <c r="M935" s="2">
        <v>58140.0</v>
      </c>
      <c r="N935" s="2">
        <v>63954.0</v>
      </c>
      <c r="O935" s="2">
        <f t="shared" si="2"/>
        <v>1279080</v>
      </c>
      <c r="P935" s="2">
        <f t="shared" si="3"/>
        <v>1279080</v>
      </c>
      <c r="Q935" s="1">
        <v>3.0</v>
      </c>
    </row>
    <row r="936">
      <c r="A936" s="3" t="s">
        <v>17</v>
      </c>
      <c r="B936" s="3">
        <v>8.600593E8</v>
      </c>
      <c r="C936" s="3" t="s">
        <v>2566</v>
      </c>
      <c r="D936" s="3" t="s">
        <v>19</v>
      </c>
      <c r="E936" s="3" t="str">
        <f t="shared" si="1"/>
        <v>ESTATAL</v>
      </c>
      <c r="F936" s="3" t="s">
        <v>20</v>
      </c>
      <c r="G936" s="3" t="s">
        <v>2567</v>
      </c>
      <c r="H936" s="3" t="s">
        <v>2523</v>
      </c>
      <c r="I936" s="4"/>
      <c r="J936" s="4"/>
      <c r="K936" s="5">
        <v>27613.0</v>
      </c>
      <c r="L936" s="3">
        <v>1679.0</v>
      </c>
      <c r="M936" s="6">
        <v>33580.0</v>
      </c>
      <c r="N936" s="6">
        <v>36938.0</v>
      </c>
      <c r="O936" s="6">
        <f t="shared" si="2"/>
        <v>738760</v>
      </c>
      <c r="P936" s="6">
        <f t="shared" si="3"/>
        <v>738760</v>
      </c>
      <c r="Q936" s="3">
        <v>3.0</v>
      </c>
    </row>
    <row r="937">
      <c r="A937" s="1" t="s">
        <v>271</v>
      </c>
      <c r="B937" s="1">
        <v>2.60058E8</v>
      </c>
      <c r="C937" s="1" t="s">
        <v>2568</v>
      </c>
      <c r="D937" s="1" t="s">
        <v>532</v>
      </c>
      <c r="E937" s="1" t="str">
        <f t="shared" si="1"/>
        <v>SOCIAL/COOPERATIVA</v>
      </c>
      <c r="F937" s="1" t="s">
        <v>29</v>
      </c>
      <c r="G937" s="1" t="s">
        <v>2569</v>
      </c>
      <c r="H937" s="1" t="s">
        <v>2570</v>
      </c>
      <c r="I937" s="1">
        <v>280.0</v>
      </c>
      <c r="J937" s="1">
        <v>4491414.0</v>
      </c>
      <c r="K937" s="8">
        <v>19173.0</v>
      </c>
      <c r="L937" s="1">
        <v>3556.0</v>
      </c>
      <c r="M937" s="2">
        <v>71120.0</v>
      </c>
      <c r="N937" s="2">
        <v>71120.0</v>
      </c>
      <c r="O937" s="2">
        <f t="shared" si="2"/>
        <v>1422400</v>
      </c>
      <c r="P937" s="2">
        <f t="shared" si="3"/>
        <v>1422400</v>
      </c>
      <c r="Q937" s="1">
        <v>8.0</v>
      </c>
    </row>
    <row r="938">
      <c r="A938" s="3" t="s">
        <v>32</v>
      </c>
      <c r="B938" s="3">
        <v>9.001033E8</v>
      </c>
      <c r="C938" s="3" t="s">
        <v>2571</v>
      </c>
      <c r="D938" s="3" t="s">
        <v>19</v>
      </c>
      <c r="E938" s="3" t="str">
        <f t="shared" si="1"/>
        <v>ESTATAL</v>
      </c>
      <c r="F938" s="3" t="s">
        <v>29</v>
      </c>
      <c r="G938" s="3" t="s">
        <v>2572</v>
      </c>
      <c r="H938" s="3" t="s">
        <v>193</v>
      </c>
      <c r="I938" s="3">
        <v>381.0</v>
      </c>
      <c r="J938" s="3">
        <v>4393961.0</v>
      </c>
      <c r="K938" s="5">
        <v>32533.0</v>
      </c>
      <c r="L938" s="3">
        <v>2671.0</v>
      </c>
      <c r="M938" s="6">
        <v>53420.0</v>
      </c>
      <c r="N938" s="6">
        <v>53420.0</v>
      </c>
      <c r="O938" s="6">
        <f t="shared" si="2"/>
        <v>1068400</v>
      </c>
      <c r="P938" s="6">
        <f t="shared" si="3"/>
        <v>1068400</v>
      </c>
      <c r="Q938" s="3">
        <v>8.0</v>
      </c>
    </row>
    <row r="939">
      <c r="A939" s="1" t="s">
        <v>99</v>
      </c>
      <c r="B939" s="1">
        <v>2.0009E7</v>
      </c>
      <c r="C939" s="1" t="s">
        <v>2573</v>
      </c>
      <c r="D939" s="1" t="s">
        <v>19</v>
      </c>
      <c r="E939" s="1" t="str">
        <f t="shared" si="1"/>
        <v>ESTATAL</v>
      </c>
      <c r="F939" s="1" t="s">
        <v>29</v>
      </c>
      <c r="G939" s="1" t="s">
        <v>2574</v>
      </c>
      <c r="H939" s="1" t="s">
        <v>1400</v>
      </c>
      <c r="I939" s="1">
        <v>11.0</v>
      </c>
      <c r="J939" s="1" t="s">
        <v>2575</v>
      </c>
      <c r="K939" s="8">
        <v>34008.0</v>
      </c>
      <c r="L939" s="1">
        <v>2733.0</v>
      </c>
      <c r="M939" s="2">
        <v>54660.0</v>
      </c>
      <c r="N939" s="2">
        <v>54660.0</v>
      </c>
      <c r="O939" s="2">
        <f t="shared" si="2"/>
        <v>1093200</v>
      </c>
      <c r="P939" s="2">
        <f t="shared" si="3"/>
        <v>1093200</v>
      </c>
      <c r="Q939" s="1">
        <v>7.0</v>
      </c>
    </row>
    <row r="940">
      <c r="A940" s="3" t="s">
        <v>120</v>
      </c>
      <c r="B940" s="3">
        <v>1.00063E8</v>
      </c>
      <c r="C940" s="3" t="s">
        <v>2576</v>
      </c>
      <c r="D940" s="3" t="s">
        <v>19</v>
      </c>
      <c r="E940" s="3" t="str">
        <f t="shared" si="1"/>
        <v>ESTATAL</v>
      </c>
      <c r="F940" s="3" t="s">
        <v>20</v>
      </c>
      <c r="G940" s="3" t="s">
        <v>2577</v>
      </c>
      <c r="H940" s="3" t="s">
        <v>2578</v>
      </c>
      <c r="I940" s="4"/>
      <c r="J940" s="4"/>
      <c r="K940" s="10">
        <v>30969.0</v>
      </c>
      <c r="L940" s="3">
        <v>4796.0</v>
      </c>
      <c r="M940" s="6">
        <v>95920.0</v>
      </c>
      <c r="N940" s="6">
        <v>105512.0</v>
      </c>
      <c r="O940" s="6">
        <f t="shared" si="2"/>
        <v>2110240</v>
      </c>
      <c r="P940" s="6">
        <f t="shared" si="3"/>
        <v>2110240</v>
      </c>
      <c r="Q940" s="3">
        <v>5.0</v>
      </c>
    </row>
    <row r="941">
      <c r="A941" s="1" t="s">
        <v>27</v>
      </c>
      <c r="B941" s="1">
        <v>8.200166E8</v>
      </c>
      <c r="C941" s="1" t="s">
        <v>2579</v>
      </c>
      <c r="D941" s="1" t="s">
        <v>19</v>
      </c>
      <c r="E941" s="1" t="str">
        <f t="shared" si="1"/>
        <v>ESTATAL</v>
      </c>
      <c r="F941" s="1" t="s">
        <v>29</v>
      </c>
      <c r="G941" s="1" t="s">
        <v>2580</v>
      </c>
      <c r="H941" s="1" t="s">
        <v>111</v>
      </c>
      <c r="I941" s="1">
        <v>341.0</v>
      </c>
      <c r="J941" s="1">
        <v>4721443.0</v>
      </c>
      <c r="K941" s="8">
        <v>27542.0</v>
      </c>
      <c r="L941" s="1">
        <v>2126.0</v>
      </c>
      <c r="M941" s="2">
        <v>42520.0</v>
      </c>
      <c r="N941" s="2">
        <v>42520.0</v>
      </c>
      <c r="O941" s="2">
        <f t="shared" si="2"/>
        <v>850400</v>
      </c>
      <c r="P941" s="2">
        <f t="shared" si="3"/>
        <v>850400</v>
      </c>
      <c r="Q941" s="1">
        <v>3.0</v>
      </c>
    </row>
    <row r="942">
      <c r="A942" s="3" t="s">
        <v>27</v>
      </c>
      <c r="B942" s="3">
        <v>8.20393401E8</v>
      </c>
      <c r="C942" s="3" t="s">
        <v>2581</v>
      </c>
      <c r="D942" s="3" t="s">
        <v>19</v>
      </c>
      <c r="E942" s="3" t="str">
        <f t="shared" si="1"/>
        <v>ESTATAL</v>
      </c>
      <c r="F942" s="3" t="s">
        <v>29</v>
      </c>
      <c r="G942" s="3" t="s">
        <v>2582</v>
      </c>
      <c r="H942" s="3" t="s">
        <v>2583</v>
      </c>
      <c r="I942" s="3">
        <v>341.0</v>
      </c>
      <c r="J942" s="3">
        <v>1.55001327E8</v>
      </c>
      <c r="K942" s="5">
        <v>27177.0</v>
      </c>
      <c r="L942" s="3">
        <v>3801.0</v>
      </c>
      <c r="M942" s="6">
        <v>76020.0</v>
      </c>
      <c r="N942" s="6">
        <v>76020.0</v>
      </c>
      <c r="O942" s="6">
        <f t="shared" si="2"/>
        <v>1520400</v>
      </c>
      <c r="P942" s="6">
        <f t="shared" si="3"/>
        <v>1520400</v>
      </c>
      <c r="Q942" s="3">
        <v>5.0</v>
      </c>
    </row>
    <row r="943">
      <c r="A943" s="1" t="s">
        <v>17</v>
      </c>
      <c r="B943" s="1">
        <v>8.601335E8</v>
      </c>
      <c r="C943" s="1" t="s">
        <v>2584</v>
      </c>
      <c r="D943" s="1" t="s">
        <v>19</v>
      </c>
      <c r="E943" s="1" t="str">
        <f t="shared" si="1"/>
        <v>ESTATAL</v>
      </c>
      <c r="F943" s="1" t="s">
        <v>29</v>
      </c>
      <c r="G943" s="1" t="s">
        <v>2585</v>
      </c>
      <c r="H943" s="1" t="s">
        <v>406</v>
      </c>
      <c r="I943" s="1">
        <v>3858.0</v>
      </c>
      <c r="J943" s="1">
        <v>1.541625E7</v>
      </c>
      <c r="K943" s="8">
        <v>25234.0</v>
      </c>
      <c r="L943" s="1">
        <v>3093.0</v>
      </c>
      <c r="M943" s="2">
        <v>61860.0</v>
      </c>
      <c r="N943" s="2">
        <v>61860.0</v>
      </c>
      <c r="O943" s="2">
        <f t="shared" si="2"/>
        <v>1237200</v>
      </c>
      <c r="P943" s="2">
        <f t="shared" si="3"/>
        <v>1237200</v>
      </c>
      <c r="Q943" s="1">
        <v>8.0</v>
      </c>
    </row>
    <row r="944">
      <c r="A944" s="3" t="s">
        <v>32</v>
      </c>
      <c r="B944" s="3">
        <v>9.000661E8</v>
      </c>
      <c r="C944" s="3" t="s">
        <v>2586</v>
      </c>
      <c r="D944" s="3" t="s">
        <v>19</v>
      </c>
      <c r="E944" s="3" t="str">
        <f t="shared" si="1"/>
        <v>ESTATAL</v>
      </c>
      <c r="F944" s="3" t="s">
        <v>20</v>
      </c>
      <c r="G944" s="3" t="s">
        <v>2587</v>
      </c>
      <c r="H944" s="3" t="s">
        <v>2588</v>
      </c>
      <c r="I944" s="4"/>
      <c r="J944" s="4"/>
      <c r="K944" s="5">
        <v>29348.0</v>
      </c>
      <c r="L944" s="3">
        <v>4787.0</v>
      </c>
      <c r="M944" s="6">
        <v>95740.0</v>
      </c>
      <c r="N944" s="6">
        <v>105314.0</v>
      </c>
      <c r="O944" s="6">
        <f t="shared" si="2"/>
        <v>2106280</v>
      </c>
      <c r="P944" s="6">
        <f t="shared" si="3"/>
        <v>2106280</v>
      </c>
      <c r="Q944" s="3">
        <v>8.0</v>
      </c>
    </row>
    <row r="945">
      <c r="A945" s="1" t="s">
        <v>32</v>
      </c>
      <c r="B945" s="1">
        <v>9.00163E8</v>
      </c>
      <c r="C945" s="1" t="s">
        <v>2589</v>
      </c>
      <c r="D945" s="1" t="s">
        <v>38</v>
      </c>
      <c r="E945" s="1" t="str">
        <f t="shared" si="1"/>
        <v>PRIVADO</v>
      </c>
      <c r="F945" s="1" t="s">
        <v>29</v>
      </c>
      <c r="G945" s="1" t="s">
        <v>2590</v>
      </c>
      <c r="H945" s="1" t="s">
        <v>193</v>
      </c>
      <c r="I945" s="1">
        <v>0.0</v>
      </c>
      <c r="J945" s="1" t="s">
        <v>2591</v>
      </c>
      <c r="K945" s="8">
        <v>26150.0</v>
      </c>
      <c r="L945" s="1">
        <v>3233.0</v>
      </c>
      <c r="M945" s="2">
        <v>64660.0</v>
      </c>
      <c r="N945" s="2">
        <v>64660.0</v>
      </c>
      <c r="O945" s="2">
        <f t="shared" si="2"/>
        <v>1293200</v>
      </c>
      <c r="P945" s="2">
        <f t="shared" si="3"/>
        <v>1293200</v>
      </c>
      <c r="Q945" s="1">
        <v>10.0</v>
      </c>
    </row>
    <row r="946">
      <c r="A946" s="3" t="s">
        <v>120</v>
      </c>
      <c r="B946" s="3">
        <v>1.000254E8</v>
      </c>
      <c r="C946" s="3" t="s">
        <v>2592</v>
      </c>
      <c r="D946" s="3" t="s">
        <v>19</v>
      </c>
      <c r="E946" s="3" t="str">
        <f t="shared" si="1"/>
        <v>ESTATAL</v>
      </c>
      <c r="F946" s="3" t="s">
        <v>20</v>
      </c>
      <c r="G946" s="3" t="s">
        <v>2593</v>
      </c>
      <c r="H946" s="3" t="s">
        <v>2594</v>
      </c>
      <c r="I946" s="3">
        <v>3827.0</v>
      </c>
      <c r="J946" s="3">
        <v>497070.0</v>
      </c>
      <c r="K946" s="5">
        <v>19831.0</v>
      </c>
      <c r="L946" s="3">
        <v>2289.0</v>
      </c>
      <c r="M946" s="6">
        <v>45780.0</v>
      </c>
      <c r="N946" s="6">
        <v>50358.0</v>
      </c>
      <c r="O946" s="6">
        <f t="shared" si="2"/>
        <v>1007160</v>
      </c>
      <c r="P946" s="6">
        <f t="shared" si="3"/>
        <v>1007160</v>
      </c>
      <c r="Q946" s="3">
        <v>7.0</v>
      </c>
    </row>
    <row r="947">
      <c r="A947" s="1" t="s">
        <v>217</v>
      </c>
      <c r="B947" s="1">
        <v>4.600504E8</v>
      </c>
      <c r="C947" s="1" t="s">
        <v>2595</v>
      </c>
      <c r="D947" s="1" t="s">
        <v>19</v>
      </c>
      <c r="E947" s="1" t="str">
        <f t="shared" si="1"/>
        <v>ESTATAL</v>
      </c>
      <c r="F947" s="1" t="s">
        <v>20</v>
      </c>
      <c r="G947" s="1" t="s">
        <v>2596</v>
      </c>
      <c r="H947" s="1" t="s">
        <v>1348</v>
      </c>
      <c r="I947" s="9"/>
      <c r="J947" s="9"/>
      <c r="K947" s="8">
        <v>25937.0</v>
      </c>
      <c r="L947" s="1">
        <v>3842.0</v>
      </c>
      <c r="M947" s="2">
        <v>76840.0</v>
      </c>
      <c r="N947" s="2">
        <v>84524.0</v>
      </c>
      <c r="O947" s="2">
        <f t="shared" si="2"/>
        <v>1690480</v>
      </c>
      <c r="P947" s="2">
        <f t="shared" si="3"/>
        <v>1690480</v>
      </c>
      <c r="Q947" s="1">
        <v>3.0</v>
      </c>
    </row>
    <row r="948">
      <c r="A948" s="3" t="s">
        <v>116</v>
      </c>
      <c r="B948" s="3">
        <v>5.400548E8</v>
      </c>
      <c r="C948" s="3" t="s">
        <v>2597</v>
      </c>
      <c r="D948" s="3" t="s">
        <v>19</v>
      </c>
      <c r="E948" s="3" t="str">
        <f t="shared" si="1"/>
        <v>ESTATAL</v>
      </c>
      <c r="F948" s="3" t="s">
        <v>20</v>
      </c>
      <c r="G948" s="3" t="s">
        <v>2598</v>
      </c>
      <c r="H948" s="3">
        <v>2384.0</v>
      </c>
      <c r="I948" s="3">
        <v>3751.0</v>
      </c>
      <c r="J948" s="3">
        <v>1.556262E7</v>
      </c>
      <c r="K948" s="5">
        <v>26788.0</v>
      </c>
      <c r="L948" s="3">
        <v>2081.0</v>
      </c>
      <c r="M948" s="6">
        <v>41620.0</v>
      </c>
      <c r="N948" s="6">
        <v>45782.0</v>
      </c>
      <c r="O948" s="6">
        <f t="shared" si="2"/>
        <v>915640</v>
      </c>
      <c r="P948" s="6">
        <f t="shared" si="3"/>
        <v>915640</v>
      </c>
      <c r="Q948" s="3">
        <v>6.0</v>
      </c>
    </row>
    <row r="949">
      <c r="A949" s="1" t="s">
        <v>60</v>
      </c>
      <c r="B949" s="1">
        <v>5.801208E8</v>
      </c>
      <c r="C949" s="1" t="s">
        <v>2599</v>
      </c>
      <c r="D949" s="1" t="s">
        <v>19</v>
      </c>
      <c r="E949" s="1" t="str">
        <f t="shared" si="1"/>
        <v>ESTATAL</v>
      </c>
      <c r="F949" s="1" t="s">
        <v>20</v>
      </c>
      <c r="G949" s="1" t="s">
        <v>2600</v>
      </c>
      <c r="H949" s="1">
        <v>8351.0</v>
      </c>
      <c r="I949" s="1">
        <v>2948.0</v>
      </c>
      <c r="J949" s="1">
        <v>497092.0</v>
      </c>
      <c r="K949" s="7">
        <v>31742.0</v>
      </c>
      <c r="L949" s="1">
        <v>2400.0</v>
      </c>
      <c r="M949" s="2">
        <v>48000.0</v>
      </c>
      <c r="N949" s="2">
        <v>52800.0</v>
      </c>
      <c r="O949" s="2">
        <f t="shared" si="2"/>
        <v>1056000</v>
      </c>
      <c r="P949" s="2">
        <f t="shared" si="3"/>
        <v>1056000</v>
      </c>
      <c r="Q949" s="1">
        <v>6.0</v>
      </c>
    </row>
    <row r="950">
      <c r="A950" s="3" t="s">
        <v>76</v>
      </c>
      <c r="B950" s="3">
        <v>7.00103402E8</v>
      </c>
      <c r="C950" s="3" t="s">
        <v>2601</v>
      </c>
      <c r="D950" s="3" t="s">
        <v>19</v>
      </c>
      <c r="E950" s="3" t="str">
        <f t="shared" si="1"/>
        <v>ESTATAL</v>
      </c>
      <c r="F950" s="3" t="s">
        <v>20</v>
      </c>
      <c r="G950" s="3" t="s">
        <v>2602</v>
      </c>
      <c r="H950" s="4"/>
      <c r="I950" s="3">
        <v>264.0</v>
      </c>
      <c r="J950" s="3">
        <v>9999.0</v>
      </c>
      <c r="K950" s="5">
        <v>25173.0</v>
      </c>
      <c r="L950" s="3">
        <v>2009.0</v>
      </c>
      <c r="M950" s="6">
        <v>40180.0</v>
      </c>
      <c r="N950" s="6">
        <v>44198.0</v>
      </c>
      <c r="O950" s="6">
        <f t="shared" si="2"/>
        <v>883960</v>
      </c>
      <c r="P950" s="6">
        <f t="shared" si="3"/>
        <v>883960</v>
      </c>
      <c r="Q950" s="3">
        <v>5.0</v>
      </c>
    </row>
    <row r="951">
      <c r="A951" s="1" t="s">
        <v>946</v>
      </c>
      <c r="B951" s="1">
        <v>9.4000621E8</v>
      </c>
      <c r="C951" s="1" t="s">
        <v>2603</v>
      </c>
      <c r="D951" s="1" t="s">
        <v>19</v>
      </c>
      <c r="E951" s="1" t="str">
        <f t="shared" si="1"/>
        <v>ESTATAL</v>
      </c>
      <c r="F951" s="1" t="s">
        <v>29</v>
      </c>
      <c r="G951" s="1" t="s">
        <v>2604</v>
      </c>
      <c r="H951" s="1">
        <v>9410.0</v>
      </c>
      <c r="I951" s="1">
        <v>2901.0</v>
      </c>
      <c r="J951" s="1">
        <v>441832.0</v>
      </c>
      <c r="K951" s="8">
        <v>18789.0</v>
      </c>
      <c r="L951" s="1">
        <v>3600.0</v>
      </c>
      <c r="M951" s="2">
        <v>72000.0</v>
      </c>
      <c r="N951" s="2">
        <v>72000.0</v>
      </c>
      <c r="O951" s="2">
        <f t="shared" si="2"/>
        <v>1440000</v>
      </c>
      <c r="P951" s="2">
        <f t="shared" si="3"/>
        <v>1440000</v>
      </c>
      <c r="Q951" s="1">
        <v>3.0</v>
      </c>
    </row>
    <row r="952">
      <c r="A952" s="3" t="s">
        <v>36</v>
      </c>
      <c r="B952" s="3">
        <v>6.03137E7</v>
      </c>
      <c r="C952" s="3" t="s">
        <v>2605</v>
      </c>
      <c r="D952" s="3" t="s">
        <v>38</v>
      </c>
      <c r="E952" s="3" t="str">
        <f t="shared" si="1"/>
        <v>PRIVADO</v>
      </c>
      <c r="F952" s="3" t="s">
        <v>29</v>
      </c>
      <c r="G952" s="3" t="s">
        <v>2606</v>
      </c>
      <c r="H952" s="3">
        <v>7600.0</v>
      </c>
      <c r="I952" s="3">
        <v>223.0</v>
      </c>
      <c r="J952" s="3" t="s">
        <v>2607</v>
      </c>
      <c r="K952" s="5">
        <v>31647.0</v>
      </c>
      <c r="L952" s="3">
        <v>2107.0</v>
      </c>
      <c r="M952" s="6">
        <v>42140.0</v>
      </c>
      <c r="N952" s="6">
        <v>42140.0</v>
      </c>
      <c r="O952" s="6">
        <f t="shared" si="2"/>
        <v>842800</v>
      </c>
      <c r="P952" s="6">
        <f t="shared" si="3"/>
        <v>842800</v>
      </c>
      <c r="Q952" s="3">
        <v>6.0</v>
      </c>
    </row>
    <row r="953">
      <c r="A953" s="1" t="s">
        <v>27</v>
      </c>
      <c r="B953" s="1">
        <v>8.200405E8</v>
      </c>
      <c r="C953" s="1" t="s">
        <v>2608</v>
      </c>
      <c r="D953" s="1" t="s">
        <v>19</v>
      </c>
      <c r="E953" s="1" t="str">
        <f t="shared" si="1"/>
        <v>ESTATAL</v>
      </c>
      <c r="F953" s="1" t="s">
        <v>29</v>
      </c>
      <c r="G953" s="1" t="s">
        <v>2609</v>
      </c>
      <c r="H953" s="1" t="s">
        <v>2394</v>
      </c>
      <c r="I953" s="1">
        <v>3482.0</v>
      </c>
      <c r="J953" s="1">
        <v>4891511.0</v>
      </c>
      <c r="K953" s="8">
        <v>24266.0</v>
      </c>
      <c r="L953" s="1">
        <v>2876.0</v>
      </c>
      <c r="M953" s="2">
        <v>57520.0</v>
      </c>
      <c r="N953" s="2">
        <v>57520.0</v>
      </c>
      <c r="O953" s="2">
        <f t="shared" si="2"/>
        <v>1150400</v>
      </c>
      <c r="P953" s="2">
        <f t="shared" si="3"/>
        <v>1150400</v>
      </c>
      <c r="Q953" s="1">
        <v>6.0</v>
      </c>
    </row>
    <row r="954">
      <c r="A954" s="3" t="s">
        <v>271</v>
      </c>
      <c r="B954" s="3">
        <v>2.60061901E8</v>
      </c>
      <c r="C954" s="3" t="s">
        <v>2610</v>
      </c>
      <c r="D954" s="3" t="s">
        <v>19</v>
      </c>
      <c r="E954" s="3" t="str">
        <f t="shared" si="1"/>
        <v>ESTATAL</v>
      </c>
      <c r="F954" s="3" t="s">
        <v>29</v>
      </c>
      <c r="G954" s="3" t="s">
        <v>2611</v>
      </c>
      <c r="H954" s="3" t="s">
        <v>2612</v>
      </c>
      <c r="I954" s="3">
        <v>297.0</v>
      </c>
      <c r="J954" s="3">
        <v>-4896260.0</v>
      </c>
      <c r="K954" s="5">
        <v>20956.0</v>
      </c>
      <c r="L954" s="3">
        <v>2866.0</v>
      </c>
      <c r="M954" s="6">
        <v>57320.0</v>
      </c>
      <c r="N954" s="6">
        <v>57320.0</v>
      </c>
      <c r="O954" s="6">
        <f t="shared" si="2"/>
        <v>1146400</v>
      </c>
      <c r="P954" s="6">
        <f t="shared" si="3"/>
        <v>1146400</v>
      </c>
      <c r="Q954" s="3">
        <v>10.0</v>
      </c>
    </row>
    <row r="955">
      <c r="A955" s="1" t="s">
        <v>167</v>
      </c>
      <c r="B955" s="1">
        <v>4.20006601E8</v>
      </c>
      <c r="C955" s="1" t="s">
        <v>2613</v>
      </c>
      <c r="D955" s="1" t="s">
        <v>19</v>
      </c>
      <c r="E955" s="1" t="str">
        <f t="shared" si="1"/>
        <v>ESTATAL</v>
      </c>
      <c r="F955" s="1" t="s">
        <v>20</v>
      </c>
      <c r="G955" s="1" t="s">
        <v>2614</v>
      </c>
      <c r="H955" s="1" t="s">
        <v>521</v>
      </c>
      <c r="I955" s="1">
        <v>2302.0</v>
      </c>
      <c r="J955" s="1">
        <v>495039.0</v>
      </c>
      <c r="K955" s="8">
        <v>33761.0</v>
      </c>
      <c r="L955" s="1">
        <v>3863.0</v>
      </c>
      <c r="M955" s="2">
        <v>77260.0</v>
      </c>
      <c r="N955" s="2">
        <v>84986.0</v>
      </c>
      <c r="O955" s="2">
        <f t="shared" si="2"/>
        <v>1699720</v>
      </c>
      <c r="P955" s="2">
        <f t="shared" si="3"/>
        <v>1699720</v>
      </c>
      <c r="Q955" s="1">
        <v>3.0</v>
      </c>
    </row>
    <row r="956">
      <c r="A956" s="3" t="s">
        <v>68</v>
      </c>
      <c r="B956" s="3">
        <v>3.4008141E8</v>
      </c>
      <c r="C956" s="3" t="s">
        <v>2615</v>
      </c>
      <c r="D956" s="3" t="s">
        <v>19</v>
      </c>
      <c r="E956" s="3" t="str">
        <f t="shared" si="1"/>
        <v>ESTATAL</v>
      </c>
      <c r="F956" s="3" t="s">
        <v>20</v>
      </c>
      <c r="G956" s="3" t="s">
        <v>2616</v>
      </c>
      <c r="H956" s="3" t="s">
        <v>797</v>
      </c>
      <c r="I956" s="4"/>
      <c r="J956" s="4"/>
      <c r="K956" s="5">
        <v>21421.0</v>
      </c>
      <c r="L956" s="3">
        <v>3594.0</v>
      </c>
      <c r="M956" s="6">
        <v>71880.0</v>
      </c>
      <c r="N956" s="6">
        <v>79068.0</v>
      </c>
      <c r="O956" s="6">
        <f t="shared" si="2"/>
        <v>1581360</v>
      </c>
      <c r="P956" s="6">
        <f t="shared" si="3"/>
        <v>1581360</v>
      </c>
      <c r="Q956" s="3">
        <v>7.0</v>
      </c>
    </row>
    <row r="957">
      <c r="A957" s="1" t="s">
        <v>116</v>
      </c>
      <c r="B957" s="1">
        <v>5.40171704E8</v>
      </c>
      <c r="C957" s="1" t="s">
        <v>2617</v>
      </c>
      <c r="D957" s="1" t="s">
        <v>19</v>
      </c>
      <c r="E957" s="1" t="str">
        <f t="shared" si="1"/>
        <v>ESTATAL</v>
      </c>
      <c r="F957" s="1" t="s">
        <v>20</v>
      </c>
      <c r="G957" s="1" t="s">
        <v>2618</v>
      </c>
      <c r="H957" s="1">
        <v>3378.0</v>
      </c>
      <c r="I957" s="1">
        <v>3757.0</v>
      </c>
      <c r="J957" s="1" t="s">
        <v>2619</v>
      </c>
      <c r="K957" s="8">
        <v>32783.0</v>
      </c>
      <c r="L957" s="1">
        <v>2357.0</v>
      </c>
      <c r="M957" s="2">
        <v>47140.0</v>
      </c>
      <c r="N957" s="2">
        <v>51854.0</v>
      </c>
      <c r="O957" s="2">
        <f t="shared" si="2"/>
        <v>1037080</v>
      </c>
      <c r="P957" s="2">
        <f t="shared" si="3"/>
        <v>1037080</v>
      </c>
      <c r="Q957" s="1">
        <v>3.0</v>
      </c>
    </row>
    <row r="958">
      <c r="A958" s="3" t="s">
        <v>36</v>
      </c>
      <c r="B958" s="3">
        <v>6.02743E7</v>
      </c>
      <c r="C958" s="3" t="s">
        <v>2620</v>
      </c>
      <c r="D958" s="3" t="s">
        <v>38</v>
      </c>
      <c r="E958" s="3" t="str">
        <f t="shared" si="1"/>
        <v>PRIVADO</v>
      </c>
      <c r="F958" s="3" t="s">
        <v>29</v>
      </c>
      <c r="G958" s="3" t="s">
        <v>2621</v>
      </c>
      <c r="H958" s="3">
        <v>1759.0</v>
      </c>
      <c r="I958" s="3">
        <v>2202.0</v>
      </c>
      <c r="J958" s="3" t="s">
        <v>2622</v>
      </c>
      <c r="K958" s="5">
        <v>32413.0</v>
      </c>
      <c r="L958" s="3">
        <v>4877.0</v>
      </c>
      <c r="M958" s="6">
        <v>97540.0</v>
      </c>
      <c r="N958" s="6">
        <v>97540.0</v>
      </c>
      <c r="O958" s="6">
        <f t="shared" si="2"/>
        <v>1950800</v>
      </c>
      <c r="P958" s="6">
        <f t="shared" si="3"/>
        <v>1950800</v>
      </c>
      <c r="Q958" s="3">
        <v>10.0</v>
      </c>
    </row>
    <row r="959">
      <c r="A959" s="1" t="s">
        <v>27</v>
      </c>
      <c r="B959" s="1">
        <v>8.20197E8</v>
      </c>
      <c r="C959" s="1" t="s">
        <v>2623</v>
      </c>
      <c r="D959" s="1" t="s">
        <v>19</v>
      </c>
      <c r="E959" s="1" t="str">
        <f t="shared" si="1"/>
        <v>ESTATAL</v>
      </c>
      <c r="F959" s="1" t="s">
        <v>29</v>
      </c>
      <c r="G959" s="1" t="s">
        <v>2624</v>
      </c>
      <c r="H959" s="1" t="s">
        <v>253</v>
      </c>
      <c r="I959" s="1">
        <v>3492.0</v>
      </c>
      <c r="J959" s="1">
        <v>420091.0</v>
      </c>
      <c r="K959" s="7">
        <v>24437.0</v>
      </c>
      <c r="L959" s="1">
        <v>1909.0</v>
      </c>
      <c r="M959" s="2">
        <v>38180.0</v>
      </c>
      <c r="N959" s="2">
        <v>38180.0</v>
      </c>
      <c r="O959" s="2">
        <f t="shared" si="2"/>
        <v>763600</v>
      </c>
      <c r="P959" s="2">
        <f t="shared" si="3"/>
        <v>763600</v>
      </c>
      <c r="Q959" s="1">
        <v>5.0</v>
      </c>
    </row>
    <row r="960">
      <c r="A960" s="3" t="s">
        <v>32</v>
      </c>
      <c r="B960" s="3">
        <v>9.001758E8</v>
      </c>
      <c r="C960" s="3" t="s">
        <v>2625</v>
      </c>
      <c r="D960" s="3" t="s">
        <v>19</v>
      </c>
      <c r="E960" s="3" t="str">
        <f t="shared" si="1"/>
        <v>ESTATAL</v>
      </c>
      <c r="F960" s="3" t="s">
        <v>20</v>
      </c>
      <c r="G960" s="3" t="s">
        <v>2626</v>
      </c>
      <c r="H960" s="3" t="s">
        <v>2627</v>
      </c>
      <c r="I960" s="3">
        <v>381.0</v>
      </c>
      <c r="J960" s="3">
        <v>1.56097361E8</v>
      </c>
      <c r="K960" s="5">
        <v>29330.0</v>
      </c>
      <c r="L960" s="3">
        <v>3042.0</v>
      </c>
      <c r="M960" s="6">
        <v>60840.0</v>
      </c>
      <c r="N960" s="6">
        <v>66924.0</v>
      </c>
      <c r="O960" s="6">
        <f t="shared" si="2"/>
        <v>1338480</v>
      </c>
      <c r="P960" s="6">
        <f t="shared" si="3"/>
        <v>1338480</v>
      </c>
      <c r="Q960" s="3">
        <v>8.0</v>
      </c>
    </row>
    <row r="961">
      <c r="A961" s="1" t="s">
        <v>99</v>
      </c>
      <c r="B961" s="1">
        <v>2.00381E7</v>
      </c>
      <c r="C961" s="1" t="s">
        <v>2628</v>
      </c>
      <c r="D961" s="1" t="s">
        <v>19</v>
      </c>
      <c r="E961" s="1" t="str">
        <f t="shared" si="1"/>
        <v>ESTATAL</v>
      </c>
      <c r="F961" s="1" t="s">
        <v>29</v>
      </c>
      <c r="G961" s="1" t="s">
        <v>2629</v>
      </c>
      <c r="H961" s="1" t="s">
        <v>1194</v>
      </c>
      <c r="I961" s="1">
        <v>11.0</v>
      </c>
      <c r="J961" s="1" t="s">
        <v>2630</v>
      </c>
      <c r="K961" s="7">
        <v>28094.0</v>
      </c>
      <c r="L961" s="1">
        <v>3940.0</v>
      </c>
      <c r="M961" s="2">
        <v>78800.0</v>
      </c>
      <c r="N961" s="2">
        <v>78800.0</v>
      </c>
      <c r="O961" s="2">
        <f t="shared" si="2"/>
        <v>1576000</v>
      </c>
      <c r="P961" s="2">
        <f t="shared" si="3"/>
        <v>1576000</v>
      </c>
      <c r="Q961" s="1">
        <v>4.0</v>
      </c>
    </row>
    <row r="962">
      <c r="A962" s="3" t="s">
        <v>116</v>
      </c>
      <c r="B962" s="3">
        <v>5.401116E8</v>
      </c>
      <c r="C962" s="3" t="s">
        <v>2631</v>
      </c>
      <c r="D962" s="3" t="s">
        <v>19</v>
      </c>
      <c r="E962" s="3" t="str">
        <f t="shared" si="1"/>
        <v>ESTATAL</v>
      </c>
      <c r="F962" s="3" t="s">
        <v>29</v>
      </c>
      <c r="G962" s="3" t="s">
        <v>2632</v>
      </c>
      <c r="H962" s="3" t="s">
        <v>1898</v>
      </c>
      <c r="I962" s="3">
        <v>3757.0</v>
      </c>
      <c r="J962" s="3">
        <v>462668.0</v>
      </c>
      <c r="K962" s="5">
        <v>29038.0</v>
      </c>
      <c r="L962" s="3">
        <v>2185.0</v>
      </c>
      <c r="M962" s="6">
        <v>43700.0</v>
      </c>
      <c r="N962" s="6">
        <v>43700.0</v>
      </c>
      <c r="O962" s="6">
        <f t="shared" si="2"/>
        <v>874000</v>
      </c>
      <c r="P962" s="6">
        <f t="shared" si="3"/>
        <v>874000</v>
      </c>
      <c r="Q962" s="3">
        <v>9.0</v>
      </c>
    </row>
    <row r="963">
      <c r="A963" s="1" t="s">
        <v>45</v>
      </c>
      <c r="B963" s="1">
        <v>6.60134702E8</v>
      </c>
      <c r="C963" s="1" t="s">
        <v>2633</v>
      </c>
      <c r="D963" s="1" t="s">
        <v>19</v>
      </c>
      <c r="E963" s="1" t="str">
        <f t="shared" si="1"/>
        <v>ESTATAL</v>
      </c>
      <c r="F963" s="1" t="s">
        <v>29</v>
      </c>
      <c r="G963" s="1" t="s">
        <v>2634</v>
      </c>
      <c r="H963" s="1" t="s">
        <v>1948</v>
      </c>
      <c r="I963" s="1">
        <v>387.0</v>
      </c>
      <c r="J963" s="1">
        <v>1.54038939E8</v>
      </c>
      <c r="K963" s="7">
        <v>22233.0</v>
      </c>
      <c r="L963" s="1">
        <v>3462.0</v>
      </c>
      <c r="M963" s="2">
        <v>69240.0</v>
      </c>
      <c r="N963" s="2">
        <v>69240.0</v>
      </c>
      <c r="O963" s="2">
        <f t="shared" si="2"/>
        <v>1384800</v>
      </c>
      <c r="P963" s="2">
        <f t="shared" si="3"/>
        <v>1384800</v>
      </c>
      <c r="Q963" s="1">
        <v>10.0</v>
      </c>
    </row>
    <row r="964">
      <c r="A964" s="3" t="s">
        <v>36</v>
      </c>
      <c r="B964" s="3">
        <v>6.02995E7</v>
      </c>
      <c r="C964" s="3" t="s">
        <v>2635</v>
      </c>
      <c r="D964" s="3" t="s">
        <v>19</v>
      </c>
      <c r="E964" s="3" t="str">
        <f t="shared" si="1"/>
        <v>ESTATAL</v>
      </c>
      <c r="F964" s="3" t="s">
        <v>29</v>
      </c>
      <c r="G964" s="3" t="s">
        <v>2636</v>
      </c>
      <c r="H964" s="3">
        <v>8180.0</v>
      </c>
      <c r="I964" s="3">
        <v>2923.0</v>
      </c>
      <c r="J964" s="3" t="s">
        <v>2637</v>
      </c>
      <c r="K964" s="5">
        <v>29278.0</v>
      </c>
      <c r="L964" s="3">
        <v>2211.0</v>
      </c>
      <c r="M964" s="6">
        <v>44220.0</v>
      </c>
      <c r="N964" s="6">
        <v>44220.0</v>
      </c>
      <c r="O964" s="6">
        <f t="shared" si="2"/>
        <v>884400</v>
      </c>
      <c r="P964" s="6">
        <f t="shared" si="3"/>
        <v>884400</v>
      </c>
      <c r="Q964" s="3">
        <v>8.0</v>
      </c>
    </row>
    <row r="965">
      <c r="A965" s="1" t="s">
        <v>155</v>
      </c>
      <c r="B965" s="1">
        <v>3.800167E8</v>
      </c>
      <c r="C965" s="1" t="s">
        <v>2638</v>
      </c>
      <c r="D965" s="1" t="s">
        <v>19</v>
      </c>
      <c r="E965" s="1" t="str">
        <f t="shared" si="1"/>
        <v>ESTATAL</v>
      </c>
      <c r="F965" s="1" t="s">
        <v>29</v>
      </c>
      <c r="G965" s="1" t="s">
        <v>2639</v>
      </c>
      <c r="H965" s="1" t="s">
        <v>508</v>
      </c>
      <c r="I965" s="1">
        <v>388.0</v>
      </c>
      <c r="J965" s="1">
        <v>4271722.0</v>
      </c>
      <c r="K965" s="8">
        <v>22832.0</v>
      </c>
      <c r="L965" s="1">
        <v>2183.0</v>
      </c>
      <c r="M965" s="2">
        <v>43660.0</v>
      </c>
      <c r="N965" s="2">
        <v>43660.0</v>
      </c>
      <c r="O965" s="2">
        <f t="shared" si="2"/>
        <v>873200</v>
      </c>
      <c r="P965" s="2">
        <f t="shared" si="3"/>
        <v>873200</v>
      </c>
      <c r="Q965" s="1">
        <v>4.0</v>
      </c>
    </row>
    <row r="966">
      <c r="A966" s="3" t="s">
        <v>27</v>
      </c>
      <c r="B966" s="3">
        <v>8.20372E8</v>
      </c>
      <c r="C966" s="3" t="s">
        <v>2640</v>
      </c>
      <c r="D966" s="3" t="s">
        <v>19</v>
      </c>
      <c r="E966" s="3" t="str">
        <f t="shared" si="1"/>
        <v>ESTATAL</v>
      </c>
      <c r="F966" s="3" t="s">
        <v>29</v>
      </c>
      <c r="G966" s="3" t="s">
        <v>2641</v>
      </c>
      <c r="H966" s="3" t="s">
        <v>111</v>
      </c>
      <c r="I966" s="3">
        <v>341.0</v>
      </c>
      <c r="J966" s="3">
        <v>4721495.0</v>
      </c>
      <c r="K966" s="5">
        <v>26830.0</v>
      </c>
      <c r="L966" s="3">
        <v>2108.0</v>
      </c>
      <c r="M966" s="6">
        <v>42160.0</v>
      </c>
      <c r="N966" s="6">
        <v>42160.0</v>
      </c>
      <c r="O966" s="6">
        <f t="shared" si="2"/>
        <v>843200</v>
      </c>
      <c r="P966" s="6">
        <f t="shared" si="3"/>
        <v>843200</v>
      </c>
      <c r="Q966" s="3">
        <v>4.0</v>
      </c>
    </row>
    <row r="967">
      <c r="A967" s="1" t="s">
        <v>99</v>
      </c>
      <c r="B967" s="1">
        <v>2.00888E7</v>
      </c>
      <c r="C967" s="1" t="s">
        <v>868</v>
      </c>
      <c r="D967" s="1" t="s">
        <v>19</v>
      </c>
      <c r="E967" s="1" t="str">
        <f t="shared" si="1"/>
        <v>ESTATAL</v>
      </c>
      <c r="F967" s="1" t="s">
        <v>29</v>
      </c>
      <c r="G967" s="1" t="s">
        <v>869</v>
      </c>
      <c r="H967" s="1" t="s">
        <v>870</v>
      </c>
      <c r="I967" s="1">
        <v>11.0</v>
      </c>
      <c r="J967" s="1" t="s">
        <v>2642</v>
      </c>
      <c r="K967" s="8">
        <v>20793.0</v>
      </c>
      <c r="L967" s="1">
        <v>3756.0</v>
      </c>
      <c r="M967" s="2">
        <v>75120.0</v>
      </c>
      <c r="N967" s="2">
        <v>75120.0</v>
      </c>
      <c r="O967" s="2">
        <f t="shared" si="2"/>
        <v>1502400</v>
      </c>
      <c r="P967" s="2">
        <f t="shared" si="3"/>
        <v>1502400</v>
      </c>
      <c r="Q967" s="1">
        <v>7.0</v>
      </c>
    </row>
    <row r="968">
      <c r="A968" s="3" t="s">
        <v>99</v>
      </c>
      <c r="B968" s="3">
        <v>2.00061E7</v>
      </c>
      <c r="C968" s="3" t="s">
        <v>2643</v>
      </c>
      <c r="D968" s="3" t="s">
        <v>19</v>
      </c>
      <c r="E968" s="3" t="str">
        <f t="shared" si="1"/>
        <v>ESTATAL</v>
      </c>
      <c r="F968" s="3" t="s">
        <v>29</v>
      </c>
      <c r="G968" s="3" t="s">
        <v>2644</v>
      </c>
      <c r="H968" s="3" t="s">
        <v>312</v>
      </c>
      <c r="I968" s="3">
        <v>11.0</v>
      </c>
      <c r="J968" s="3" t="s">
        <v>2645</v>
      </c>
      <c r="K968" s="5">
        <v>21644.0</v>
      </c>
      <c r="L968" s="3">
        <v>2705.0</v>
      </c>
      <c r="M968" s="6">
        <v>54100.0</v>
      </c>
      <c r="N968" s="6">
        <v>54100.0</v>
      </c>
      <c r="O968" s="6">
        <f t="shared" si="2"/>
        <v>1082000</v>
      </c>
      <c r="P968" s="6">
        <f t="shared" si="3"/>
        <v>1082000</v>
      </c>
      <c r="Q968" s="3">
        <v>7.0</v>
      </c>
    </row>
    <row r="969">
      <c r="A969" s="1" t="s">
        <v>49</v>
      </c>
      <c r="B969" s="1">
        <v>5.002562E8</v>
      </c>
      <c r="C969" s="1" t="s">
        <v>2646</v>
      </c>
      <c r="D969" s="1" t="s">
        <v>532</v>
      </c>
      <c r="E969" s="1" t="str">
        <f t="shared" si="1"/>
        <v>SOCIAL/COOPERATIVA</v>
      </c>
      <c r="F969" s="1" t="s">
        <v>29</v>
      </c>
      <c r="G969" s="1" t="s">
        <v>2647</v>
      </c>
      <c r="H969" s="9"/>
      <c r="I969" s="1">
        <v>260.0</v>
      </c>
      <c r="J969" s="1">
        <v>4029337.0</v>
      </c>
      <c r="K969" s="8">
        <v>28726.0</v>
      </c>
      <c r="L969" s="1">
        <v>2503.0</v>
      </c>
      <c r="M969" s="2">
        <v>50060.0</v>
      </c>
      <c r="N969" s="2">
        <v>50060.0</v>
      </c>
      <c r="O969" s="2">
        <f t="shared" si="2"/>
        <v>1001200</v>
      </c>
      <c r="P969" s="2">
        <f t="shared" si="3"/>
        <v>1001200</v>
      </c>
      <c r="Q969" s="1">
        <v>5.0</v>
      </c>
    </row>
    <row r="970">
      <c r="A970" s="3" t="s">
        <v>49</v>
      </c>
      <c r="B970" s="3">
        <v>5.001195E8</v>
      </c>
      <c r="C970" s="3" t="s">
        <v>2648</v>
      </c>
      <c r="D970" s="3" t="s">
        <v>19</v>
      </c>
      <c r="E970" s="3" t="str">
        <f t="shared" si="1"/>
        <v>ESTATAL</v>
      </c>
      <c r="F970" s="3" t="s">
        <v>29</v>
      </c>
      <c r="G970" s="3" t="s">
        <v>2649</v>
      </c>
      <c r="H970" s="3" t="s">
        <v>1315</v>
      </c>
      <c r="I970" s="3">
        <v>2625.0</v>
      </c>
      <c r="J970" s="3" t="s">
        <v>2650</v>
      </c>
      <c r="K970" s="5">
        <v>23977.0</v>
      </c>
      <c r="L970" s="3">
        <v>3022.0</v>
      </c>
      <c r="M970" s="6">
        <v>60440.0</v>
      </c>
      <c r="N970" s="6">
        <v>60440.0</v>
      </c>
      <c r="O970" s="6">
        <f t="shared" si="2"/>
        <v>1208800</v>
      </c>
      <c r="P970" s="6">
        <f t="shared" si="3"/>
        <v>1208800</v>
      </c>
      <c r="Q970" s="3">
        <v>5.0</v>
      </c>
    </row>
    <row r="971">
      <c r="A971" s="1" t="s">
        <v>120</v>
      </c>
      <c r="B971" s="1">
        <v>1.000382E8</v>
      </c>
      <c r="C971" s="1" t="s">
        <v>2651</v>
      </c>
      <c r="D971" s="1" t="s">
        <v>19</v>
      </c>
      <c r="E971" s="1" t="str">
        <f t="shared" si="1"/>
        <v>ESTATAL</v>
      </c>
      <c r="F971" s="1" t="s">
        <v>20</v>
      </c>
      <c r="G971" s="1" t="s">
        <v>2652</v>
      </c>
      <c r="H971" s="1" t="s">
        <v>2150</v>
      </c>
      <c r="I971" s="9"/>
      <c r="J971" s="9"/>
      <c r="K971" s="8">
        <v>23221.0</v>
      </c>
      <c r="L971" s="1">
        <v>3939.0</v>
      </c>
      <c r="M971" s="2">
        <v>78780.0</v>
      </c>
      <c r="N971" s="2">
        <v>86658.0</v>
      </c>
      <c r="O971" s="2">
        <f t="shared" si="2"/>
        <v>1733160</v>
      </c>
      <c r="P971" s="2">
        <f t="shared" si="3"/>
        <v>1733160</v>
      </c>
      <c r="Q971" s="1">
        <v>9.0</v>
      </c>
    </row>
    <row r="972">
      <c r="A972" s="3" t="s">
        <v>41</v>
      </c>
      <c r="B972" s="3">
        <v>3.001692E8</v>
      </c>
      <c r="C972" s="3" t="s">
        <v>2653</v>
      </c>
      <c r="D972" s="3" t="s">
        <v>19</v>
      </c>
      <c r="E972" s="3" t="str">
        <f t="shared" si="1"/>
        <v>ESTATAL</v>
      </c>
      <c r="F972" s="3" t="s">
        <v>20</v>
      </c>
      <c r="G972" s="3" t="s">
        <v>2654</v>
      </c>
      <c r="H972" s="3" t="s">
        <v>386</v>
      </c>
      <c r="I972" s="4"/>
      <c r="J972" s="4"/>
      <c r="K972" s="5">
        <v>22006.0</v>
      </c>
      <c r="L972" s="3">
        <v>3686.0</v>
      </c>
      <c r="M972" s="6">
        <v>73720.0</v>
      </c>
      <c r="N972" s="6">
        <v>81092.0</v>
      </c>
      <c r="O972" s="6">
        <f t="shared" si="2"/>
        <v>1621840</v>
      </c>
      <c r="P972" s="6">
        <f t="shared" si="3"/>
        <v>1621840</v>
      </c>
      <c r="Q972" s="3">
        <v>8.0</v>
      </c>
    </row>
    <row r="973">
      <c r="M973" s="15"/>
      <c r="N973" s="15"/>
      <c r="O973" s="15"/>
      <c r="P973" s="15"/>
    </row>
    <row r="974">
      <c r="M974" s="15"/>
      <c r="N974" s="15"/>
      <c r="O974" s="15"/>
      <c r="P974" s="15"/>
    </row>
    <row r="975">
      <c r="M975" s="15"/>
      <c r="N975" s="15"/>
      <c r="O975" s="15"/>
      <c r="P975" s="15"/>
    </row>
    <row r="976">
      <c r="M976" s="15"/>
      <c r="N976" s="15"/>
      <c r="O976" s="15"/>
      <c r="P976" s="15"/>
    </row>
    <row r="977">
      <c r="M977" s="15"/>
      <c r="N977" s="15"/>
      <c r="O977" s="15"/>
      <c r="P977" s="15"/>
    </row>
    <row r="978">
      <c r="M978" s="15"/>
      <c r="N978" s="15"/>
      <c r="O978" s="15"/>
      <c r="P978" s="15"/>
    </row>
    <row r="979">
      <c r="M979" s="15"/>
      <c r="N979" s="15"/>
      <c r="O979" s="15"/>
      <c r="P979" s="15"/>
    </row>
    <row r="980">
      <c r="M980" s="15"/>
      <c r="N980" s="15"/>
      <c r="O980" s="15"/>
      <c r="P980" s="15"/>
    </row>
    <row r="981">
      <c r="M981" s="15"/>
      <c r="N981" s="15"/>
      <c r="O981" s="15"/>
      <c r="P981" s="15"/>
    </row>
    <row r="982">
      <c r="M982" s="15"/>
      <c r="N982" s="15"/>
      <c r="O982" s="15"/>
      <c r="P982" s="15"/>
    </row>
    <row r="983">
      <c r="M983" s="15"/>
      <c r="N983" s="15"/>
      <c r="O983" s="15"/>
      <c r="P983" s="15"/>
    </row>
    <row r="984">
      <c r="M984" s="15"/>
      <c r="N984" s="15"/>
      <c r="O984" s="15"/>
      <c r="P984" s="15"/>
    </row>
    <row r="985">
      <c r="M985" s="15"/>
      <c r="N985" s="15"/>
      <c r="O985" s="15"/>
      <c r="P985" s="15"/>
    </row>
    <row r="986">
      <c r="M986" s="15"/>
      <c r="N986" s="15"/>
      <c r="O986" s="15"/>
      <c r="P986" s="15"/>
    </row>
    <row r="987">
      <c r="M987" s="15"/>
      <c r="N987" s="15"/>
      <c r="O987" s="15"/>
      <c r="P987" s="15"/>
    </row>
    <row r="988">
      <c r="M988" s="15"/>
      <c r="N988" s="15"/>
      <c r="O988" s="15"/>
      <c r="P988" s="15"/>
    </row>
    <row r="989">
      <c r="M989" s="15"/>
      <c r="N989" s="15"/>
      <c r="O989" s="15"/>
      <c r="P989" s="15"/>
    </row>
    <row r="990">
      <c r="M990" s="15"/>
      <c r="N990" s="15"/>
      <c r="O990" s="15"/>
      <c r="P990" s="15"/>
    </row>
    <row r="991">
      <c r="M991" s="15"/>
      <c r="N991" s="15"/>
      <c r="O991" s="15"/>
      <c r="P991" s="15"/>
    </row>
    <row r="992">
      <c r="M992" s="15"/>
      <c r="N992" s="15"/>
      <c r="O992" s="15"/>
      <c r="P992" s="15"/>
    </row>
    <row r="993">
      <c r="M993" s="15"/>
      <c r="N993" s="15"/>
      <c r="O993" s="15"/>
      <c r="P993" s="15"/>
    </row>
    <row r="994">
      <c r="M994" s="15"/>
      <c r="N994" s="15"/>
      <c r="O994" s="15"/>
      <c r="P994" s="15"/>
    </row>
    <row r="995">
      <c r="M995" s="15"/>
      <c r="N995" s="15"/>
      <c r="O995" s="15"/>
      <c r="P995" s="15"/>
    </row>
    <row r="996">
      <c r="M996" s="15"/>
      <c r="N996" s="15"/>
      <c r="O996" s="15"/>
      <c r="P996" s="15"/>
    </row>
    <row r="997">
      <c r="M997" s="15"/>
      <c r="N997" s="15"/>
      <c r="O997" s="15"/>
      <c r="P997" s="15"/>
    </row>
    <row r="998">
      <c r="M998" s="15"/>
      <c r="N998" s="15"/>
      <c r="O998" s="15"/>
      <c r="P998" s="15"/>
    </row>
    <row r="999">
      <c r="M999" s="15"/>
      <c r="N999" s="15"/>
      <c r="O999" s="15"/>
      <c r="P999" s="15"/>
    </row>
    <row r="1000">
      <c r="M1000" s="15"/>
      <c r="N1000" s="15"/>
      <c r="O1000" s="15"/>
      <c r="P1000" s="15"/>
    </row>
  </sheetData>
  <autoFilter ref="$A$1:$Q$972"/>
  <conditionalFormatting sqref="E1:E1000">
    <cfRule type="cellIs" dxfId="0" priority="1" operator="equal">
      <formula>"ESTATAL"</formula>
    </cfRule>
  </conditionalFormatting>
  <conditionalFormatting sqref="E1:E1000">
    <cfRule type="cellIs" dxfId="1" priority="2" operator="equal">
      <formula>"PRIVADO"</formula>
    </cfRule>
  </conditionalFormatting>
  <conditionalFormatting sqref="E1:E1000">
    <cfRule type="cellIs" dxfId="2" priority="3" operator="equal">
      <formula>"SOCIAL/COOPERATIVA"</formula>
    </cfRule>
  </conditionalFormatting>
  <conditionalFormatting sqref="L1:L1000">
    <cfRule type="colorScale" priority="4">
      <colorScale>
        <cfvo type="min"/>
        <cfvo type="max"/>
        <color rgb="FFFFFFFF"/>
        <color rgb="FF434343"/>
      </colorScale>
    </cfRule>
  </conditionalFormatting>
  <conditionalFormatting sqref="Q1:Q1000">
    <cfRule type="cellIs" dxfId="3" priority="5" operator="greaterThanOrEqual">
      <formula>9</formula>
    </cfRule>
  </conditionalFormatting>
  <conditionalFormatting sqref="Q1:Q1000">
    <cfRule type="cellIs" dxfId="4" priority="6" operator="between">
      <formula>7</formula>
      <formula>8</formula>
    </cfRule>
  </conditionalFormatting>
  <conditionalFormatting sqref="Q1:Q1000">
    <cfRule type="cellIs" dxfId="5" priority="7" operator="lessThanOrEqual">
      <formula>6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1" max="11" width="19.75"/>
    <col customWidth="1" min="14" max="14" width="24.13"/>
  </cols>
  <sheetData>
    <row r="1">
      <c r="A1" s="16"/>
      <c r="B1" s="17" t="s">
        <v>2655</v>
      </c>
      <c r="C1" s="17" t="s">
        <v>2656</v>
      </c>
      <c r="D1" s="17" t="s">
        <v>2657</v>
      </c>
      <c r="E1" s="16"/>
      <c r="F1" s="18" t="s">
        <v>2658</v>
      </c>
      <c r="G1" s="18" t="s">
        <v>2659</v>
      </c>
      <c r="H1" s="19" t="s">
        <v>2660</v>
      </c>
      <c r="I1" s="18" t="s">
        <v>2661</v>
      </c>
      <c r="J1" s="19" t="s">
        <v>2662</v>
      </c>
      <c r="K1" s="17" t="s">
        <v>2663</v>
      </c>
      <c r="L1" s="20" t="s">
        <v>2664</v>
      </c>
      <c r="M1" s="21" t="s">
        <v>2665</v>
      </c>
      <c r="N1" s="17" t="s">
        <v>2666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6"/>
      <c r="B2" s="22">
        <f>COUNTIF(Padron_Establecimiento!$E$2:$E$972,"ESTATAL")</f>
        <v>816</v>
      </c>
      <c r="C2" s="22">
        <f>COUNTIF(Padron_Establecimiento!$E$2:$E$972,"PRIVADO")</f>
        <v>139</v>
      </c>
      <c r="D2" s="22">
        <f>COUNTIF(Padron_Establecimiento!$E$2:$E$972,"SOCIAL/COOPERATIVA")</f>
        <v>16</v>
      </c>
      <c r="E2" s="16"/>
      <c r="F2" s="23">
        <v>1.0</v>
      </c>
      <c r="G2" s="23">
        <f>COUNTIFS(Padron_Establecimiento!F:F,"Rural",Padron_Establecimiento!Q:Q,Reporte!$F2)</f>
        <v>0</v>
      </c>
      <c r="H2" s="24">
        <f>(Reporte!$G2/$G$12)</f>
        <v>0</v>
      </c>
      <c r="I2" s="23">
        <f>COUNTIFS(Padron_Establecimiento!F:F,"Urbano",Padron_Establecimiento!Q:Q,Reporte!$F2)</f>
        <v>0</v>
      </c>
      <c r="J2" s="24">
        <f>(Reporte!$I2/$I$12)</f>
        <v>0</v>
      </c>
      <c r="K2" s="16" t="str">
        <f>IFERROR(__xludf.DUMMYFUNCTION("UNIQUE(Padron_Establecimiento!A2:A1000)"),"Santiago del Estero")</f>
        <v>Santiago del Estero</v>
      </c>
      <c r="L2" s="25">
        <f>COUNTIFS(Padron_Establecimiento!E:E,"ESTATAL",Padron_Establecimiento!A:A,K2)</f>
        <v>62</v>
      </c>
      <c r="M2" s="16">
        <f>COUNTIFS(Padron_Establecimiento!E:E,"PRIVADO",Padron_Establecimiento!A:A,K2)</f>
        <v>7</v>
      </c>
      <c r="N2" s="16">
        <f>COUNTIFS(Padron_Establecimiento!E:E,"SOCIAL/COOPERATIVA",Padron_Establecimiento!A:A,K2)</f>
        <v>0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6"/>
      <c r="B3" s="16"/>
      <c r="C3" s="16"/>
      <c r="D3" s="16"/>
      <c r="E3" s="16"/>
      <c r="F3" s="26">
        <v>2.0</v>
      </c>
      <c r="G3" s="23">
        <f>COUNTIFS(Padron_Establecimiento!F:F,"Rural",Padron_Establecimiento!Q:Q,Reporte!$F3)</f>
        <v>0</v>
      </c>
      <c r="H3" s="24">
        <f>(Reporte!$G3/$G$12)</f>
        <v>0</v>
      </c>
      <c r="I3" s="23">
        <f>COUNTIFS(Padron_Establecimiento!F:F,"Urbano",Padron_Establecimiento!Q:Q,Reporte!$F3)</f>
        <v>0</v>
      </c>
      <c r="J3" s="24">
        <f>(Reporte!$I3/$I$12)</f>
        <v>0</v>
      </c>
      <c r="K3" s="16" t="str">
        <f>IFERROR(__xludf.DUMMYFUNCTION("""COMPUTED_VALUE"""),"Río Negro")</f>
        <v>Río Negro</v>
      </c>
      <c r="L3" s="25">
        <f>COUNTIFS(Padron_Establecimiento!E:E,"ESTATAL",Padron_Establecimiento!A:A,K3)</f>
        <v>29</v>
      </c>
      <c r="M3" s="16">
        <f>COUNTIFS(Padron_Establecimiento!E:E,"PRIVADO",Padron_Establecimiento!A:A,K3)</f>
        <v>3</v>
      </c>
      <c r="N3" s="16">
        <f>COUNTIFS(Padron_Establecimiento!E:E,"SOCIAL/COOPERATIVA",Padron_Establecimiento!A:A,K3)</f>
        <v>0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/>
      <c r="B4" s="16"/>
      <c r="C4" s="16"/>
      <c r="D4" s="16"/>
      <c r="E4" s="16"/>
      <c r="F4" s="23">
        <v>3.0</v>
      </c>
      <c r="G4" s="23">
        <f>COUNTIFS(Padron_Establecimiento!F:F,"Rural",Padron_Establecimiento!Q:Q,Reporte!$F4)</f>
        <v>49</v>
      </c>
      <c r="H4" s="24">
        <f>(Reporte!$G4/$G$12)</f>
        <v>0.1404011461</v>
      </c>
      <c r="I4" s="23">
        <f>COUNTIFS(Padron_Establecimiento!F:F,"Urbano",Padron_Establecimiento!Q:Q,Reporte!$F4)</f>
        <v>95</v>
      </c>
      <c r="J4" s="24">
        <f>(Reporte!$I4/$I$12)</f>
        <v>0.152733119</v>
      </c>
      <c r="K4" s="16" t="str">
        <f>IFERROR(__xludf.DUMMYFUNCTION("""COMPUTED_VALUE"""),"Santa Fe")</f>
        <v>Santa Fe</v>
      </c>
      <c r="L4" s="25">
        <f>COUNTIFS(Padron_Establecimiento!E:E,"ESTATAL",Padron_Establecimiento!A:A,K4)</f>
        <v>113</v>
      </c>
      <c r="M4" s="16">
        <f>COUNTIFS(Padron_Establecimiento!E:E,"PRIVADO",Padron_Establecimiento!A:A,K4)</f>
        <v>22</v>
      </c>
      <c r="N4" s="16">
        <f>COUNTIFS(Padron_Establecimiento!E:E,"SOCIAL/COOPERATIVA",Padron_Establecimiento!A:A,K4)</f>
        <v>0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/>
      <c r="B5" s="16"/>
      <c r="C5" s="16"/>
      <c r="D5" s="16"/>
      <c r="E5" s="16"/>
      <c r="F5" s="26">
        <v>4.0</v>
      </c>
      <c r="G5" s="23">
        <f>COUNTIFS(Padron_Establecimiento!F:F,"Rural",Padron_Establecimiento!Q:Q,Reporte!$F5)</f>
        <v>41</v>
      </c>
      <c r="H5" s="24">
        <f>(Reporte!$G5/$G$12)</f>
        <v>0.11747851</v>
      </c>
      <c r="I5" s="23">
        <f>COUNTIFS(Padron_Establecimiento!F:F,"Urbano",Padron_Establecimiento!Q:Q,Reporte!$F5)</f>
        <v>67</v>
      </c>
      <c r="J5" s="24">
        <f>(Reporte!$I5/$I$12)</f>
        <v>0.1077170418</v>
      </c>
      <c r="K5" s="16" t="str">
        <f>IFERROR(__xludf.DUMMYFUNCTION("""COMPUTED_VALUE"""),"Tucumán")</f>
        <v>Tucumán</v>
      </c>
      <c r="L5" s="25">
        <f>COUNTIFS(Padron_Establecimiento!E:E,"ESTATAL",Padron_Establecimiento!A:A,K5)</f>
        <v>48</v>
      </c>
      <c r="M5" s="16">
        <f>COUNTIFS(Padron_Establecimiento!E:E,"PRIVADO",Padron_Establecimiento!A:A,K5)</f>
        <v>18</v>
      </c>
      <c r="N5" s="16">
        <f>COUNTIFS(Padron_Establecimiento!E:E,"SOCIAL/COOPERATIVA",Padron_Establecimiento!A:A,K5)</f>
        <v>0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/>
      <c r="B6" s="16"/>
      <c r="C6" s="16"/>
      <c r="D6" s="16"/>
      <c r="E6" s="16"/>
      <c r="F6" s="23">
        <v>5.0</v>
      </c>
      <c r="G6" s="23">
        <f>COUNTIFS(Padron_Establecimiento!F:F,"Rural",Padron_Establecimiento!Q:Q,Reporte!$F6)</f>
        <v>50</v>
      </c>
      <c r="H6" s="24">
        <f>(Reporte!$G6/$G$12)</f>
        <v>0.1432664756</v>
      </c>
      <c r="I6" s="23">
        <f>COUNTIFS(Padron_Establecimiento!F:F,"Urbano",Padron_Establecimiento!Q:Q,Reporte!$F6)</f>
        <v>79</v>
      </c>
      <c r="J6" s="24">
        <f>(Reporte!$I6/$I$12)</f>
        <v>0.1270096463</v>
      </c>
      <c r="K6" s="16" t="str">
        <f>IFERROR(__xludf.DUMMYFUNCTION("""COMPUTED_VALUE"""),"Buenos Aires")</f>
        <v>Buenos Aires</v>
      </c>
      <c r="L6" s="25">
        <f>COUNTIFS(Padron_Establecimiento!E:E,"ESTATAL",Padron_Establecimiento!A:A,K6)</f>
        <v>96</v>
      </c>
      <c r="M6" s="16">
        <f>COUNTIFS(Padron_Establecimiento!E:E,"PRIVADO",Padron_Establecimiento!A:A,K6)</f>
        <v>36</v>
      </c>
      <c r="N6" s="16">
        <f>COUNTIFS(Padron_Establecimiento!E:E,"SOCIAL/COOPERATIVA",Padron_Establecimiento!A:A,K6)</f>
        <v>0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16"/>
      <c r="C7" s="16"/>
      <c r="D7" s="16"/>
      <c r="E7" s="16"/>
      <c r="F7" s="26">
        <v>6.0</v>
      </c>
      <c r="G7" s="23">
        <f>COUNTIFS(Padron_Establecimiento!F:F,"Rural",Padron_Establecimiento!Q:Q,Reporte!$F7)</f>
        <v>34</v>
      </c>
      <c r="H7" s="24">
        <f>(Reporte!$G7/$G$12)</f>
        <v>0.09742120344</v>
      </c>
      <c r="I7" s="23">
        <f>COUNTIFS(Padron_Establecimiento!F:F,"Urbano",Padron_Establecimiento!Q:Q,Reporte!$F7)</f>
        <v>84</v>
      </c>
      <c r="J7" s="24">
        <f>(Reporte!$I7/$I$12)</f>
        <v>0.1350482315</v>
      </c>
      <c r="K7" s="16" t="str">
        <f>IFERROR(__xludf.DUMMYFUNCTION("""COMPUTED_VALUE"""),"Entre Ríos")</f>
        <v>Entre Ríos</v>
      </c>
      <c r="L7" s="25">
        <f>COUNTIFS(Padron_Establecimiento!E:E,"ESTATAL",Padron_Establecimiento!A:A,K7)</f>
        <v>33</v>
      </c>
      <c r="M7" s="16">
        <f>COUNTIFS(Padron_Establecimiento!E:E,"PRIVADO",Padron_Establecimiento!A:A,K7)</f>
        <v>2</v>
      </c>
      <c r="N7" s="16">
        <f>COUNTIFS(Padron_Establecimiento!E:E,"SOCIAL/COOPERATIVA",Padron_Establecimiento!A:A,K7)</f>
        <v>0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6"/>
      <c r="D8" s="16"/>
      <c r="E8" s="16"/>
      <c r="F8" s="23">
        <v>7.0</v>
      </c>
      <c r="G8" s="23">
        <f>COUNTIFS(Padron_Establecimiento!F:F,"Rural",Padron_Establecimiento!Q:Q,Reporte!$F8)</f>
        <v>41</v>
      </c>
      <c r="H8" s="24">
        <f>(Reporte!$G8/$G$12)</f>
        <v>0.11747851</v>
      </c>
      <c r="I8" s="23">
        <f>COUNTIFS(Padron_Establecimiento!F:F,"Urbano",Padron_Establecimiento!Q:Q,Reporte!$F8)</f>
        <v>80</v>
      </c>
      <c r="J8" s="24">
        <f>(Reporte!$I8/$I$12)</f>
        <v>0.1286173633</v>
      </c>
      <c r="K8" s="16" t="str">
        <f>IFERROR(__xludf.DUMMYFUNCTION("""COMPUTED_VALUE"""),"Salta")</f>
        <v>Salta</v>
      </c>
      <c r="L8" s="25">
        <f>COUNTIFS(Padron_Establecimiento!E:E,"ESTATAL",Padron_Establecimiento!A:A,K8)</f>
        <v>23</v>
      </c>
      <c r="M8" s="16">
        <f>COUNTIFS(Padron_Establecimiento!E:E,"PRIVADO",Padron_Establecimiento!A:A,K8)</f>
        <v>2</v>
      </c>
      <c r="N8" s="16">
        <f>COUNTIFS(Padron_Establecimiento!E:E,"SOCIAL/COOPERATIVA",Padron_Establecimiento!A:A,K8)</f>
        <v>0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16"/>
      <c r="C9" s="16"/>
      <c r="D9" s="16"/>
      <c r="E9" s="16"/>
      <c r="F9" s="26">
        <v>8.0</v>
      </c>
      <c r="G9" s="23">
        <f>COUNTIFS(Padron_Establecimiento!F:F,"Rural",Padron_Establecimiento!Q:Q,Reporte!$F9)</f>
        <v>45</v>
      </c>
      <c r="H9" s="24">
        <f>(Reporte!$G9/$G$12)</f>
        <v>0.1289398281</v>
      </c>
      <c r="I9" s="23">
        <f>COUNTIFS(Padron_Establecimiento!F:F,"Urbano",Padron_Establecimiento!Q:Q,Reporte!$F9)</f>
        <v>73</v>
      </c>
      <c r="J9" s="24">
        <f>(Reporte!$I9/$I$12)</f>
        <v>0.1173633441</v>
      </c>
      <c r="K9" s="16" t="str">
        <f>IFERROR(__xludf.DUMMYFUNCTION("""COMPUTED_VALUE"""),"Mendoza")</f>
        <v>Mendoza</v>
      </c>
      <c r="L9" s="25">
        <f>COUNTIFS(Padron_Establecimiento!E:E,"ESTATAL",Padron_Establecimiento!A:A,K9)</f>
        <v>57</v>
      </c>
      <c r="M9" s="16">
        <f>COUNTIFS(Padron_Establecimiento!E:E,"PRIVADO",Padron_Establecimiento!A:A,K9)</f>
        <v>8</v>
      </c>
      <c r="N9" s="16">
        <f>COUNTIFS(Padron_Establecimiento!E:E,"SOCIAL/COOPERATIVA",Padron_Establecimiento!A:A,K9)</f>
        <v>11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16"/>
      <c r="C10" s="16"/>
      <c r="D10" s="16"/>
      <c r="E10" s="16"/>
      <c r="F10" s="23">
        <v>9.0</v>
      </c>
      <c r="G10" s="23">
        <f>COUNTIFS(Padron_Establecimiento!F:F,"Rural",Padron_Establecimiento!Q:Q,Reporte!$F10)</f>
        <v>41</v>
      </c>
      <c r="H10" s="24">
        <f>(Reporte!$G10/$G$12)</f>
        <v>0.11747851</v>
      </c>
      <c r="I10" s="23">
        <f>COUNTIFS(Padron_Establecimiento!F:F,"Urbano",Padron_Establecimiento!Q:Q,Reporte!$F10)</f>
        <v>71</v>
      </c>
      <c r="J10" s="24">
        <f>(Reporte!$I10/$I$12)</f>
        <v>0.11414791</v>
      </c>
      <c r="K10" s="16" t="str">
        <f>IFERROR(__xludf.DUMMYFUNCTION("""COMPUTED_VALUE"""),"Neuquén")</f>
        <v>Neuquén</v>
      </c>
      <c r="L10" s="25">
        <f>COUNTIFS(Padron_Establecimiento!E:E,"ESTATAL",Padron_Establecimiento!A:A,K10)</f>
        <v>12</v>
      </c>
      <c r="M10" s="16">
        <f>COUNTIFS(Padron_Establecimiento!E:E,"PRIVADO",Padron_Establecimiento!A:A,K10)</f>
        <v>3</v>
      </c>
      <c r="N10" s="16">
        <f>COUNTIFS(Padron_Establecimiento!E:E,"SOCIAL/COOPERATIVA",Padron_Establecimiento!A:A,K10)</f>
        <v>0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6"/>
      <c r="C11" s="16"/>
      <c r="D11" s="16"/>
      <c r="E11" s="16"/>
      <c r="F11" s="26">
        <v>10.0</v>
      </c>
      <c r="G11" s="23">
        <f>COUNTIFS(Padron_Establecimiento!F:F,"Rural",Padron_Establecimiento!Q:Q,Reporte!$F11)</f>
        <v>48</v>
      </c>
      <c r="H11" s="24">
        <f>(Reporte!$G11/$G$12)</f>
        <v>0.1375358166</v>
      </c>
      <c r="I11" s="23">
        <f>COUNTIFS(Padron_Establecimiento!F:F,"Urbano",Padron_Establecimiento!Q:Q,Reporte!$F11)</f>
        <v>73</v>
      </c>
      <c r="J11" s="24">
        <f>(Reporte!$I11/$I$12)</f>
        <v>0.1173633441</v>
      </c>
      <c r="K11" s="16" t="str">
        <f>IFERROR(__xludf.DUMMYFUNCTION("""COMPUTED_VALUE"""),"San Luis")</f>
        <v>San Luis</v>
      </c>
      <c r="L11" s="25">
        <f>COUNTIFS(Padron_Establecimiento!E:E,"ESTATAL",Padron_Establecimiento!A:A,K11)</f>
        <v>18</v>
      </c>
      <c r="M11" s="16">
        <f>COUNTIFS(Padron_Establecimiento!E:E,"PRIVADO",Padron_Establecimiento!A:A,K11)</f>
        <v>3</v>
      </c>
      <c r="N11" s="16">
        <f>COUNTIFS(Padron_Establecimiento!E:E,"SOCIAL/COOPERATIVA",Padron_Establecimiento!A:A,K11)</f>
        <v>0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16"/>
      <c r="E12" s="16"/>
      <c r="F12" s="17" t="s">
        <v>2667</v>
      </c>
      <c r="G12" s="16">
        <f t="shared" ref="G12:J12" si="1">SUM(G2:G11)</f>
        <v>349</v>
      </c>
      <c r="H12" s="27">
        <f t="shared" si="1"/>
        <v>1</v>
      </c>
      <c r="I12" s="16">
        <f t="shared" si="1"/>
        <v>622</v>
      </c>
      <c r="J12" s="27">
        <f t="shared" si="1"/>
        <v>1</v>
      </c>
      <c r="K12" s="16" t="str">
        <f>IFERROR(__xludf.DUMMYFUNCTION("""COMPUTED_VALUE"""),"Formosa")</f>
        <v>Formosa</v>
      </c>
      <c r="L12" s="25">
        <f>COUNTIFS(Padron_Establecimiento!E:E,"ESTATAL",Padron_Establecimiento!A:A,K12)</f>
        <v>34</v>
      </c>
      <c r="M12" s="16">
        <f>COUNTIFS(Padron_Establecimiento!E:E,"PRIVADO",Padron_Establecimiento!A:A,K12)</f>
        <v>3</v>
      </c>
      <c r="N12" s="16">
        <f>COUNTIFS(Padron_Establecimiento!E:E,"SOCIAL/COOPERATIVA",Padron_Establecimiento!A:A,K12)</f>
        <v>0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 t="str">
        <f>IFERROR(__xludf.DUMMYFUNCTION("""COMPUTED_VALUE"""),"San Juan")</f>
        <v>San Juan</v>
      </c>
      <c r="L13" s="25">
        <f>COUNTIFS(Padron_Establecimiento!E:E,"ESTATAL",Padron_Establecimiento!A:A,K13)</f>
        <v>30</v>
      </c>
      <c r="M13" s="16">
        <f>COUNTIFS(Padron_Establecimiento!E:E,"PRIVADO",Padron_Establecimiento!A:A,K13)</f>
        <v>3</v>
      </c>
      <c r="N13" s="16">
        <f>COUNTIFS(Padron_Establecimiento!E:E,"SOCIAL/COOPERATIVA",Padron_Establecimiento!A:A,K13)</f>
        <v>0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 t="str">
        <f>IFERROR(__xludf.DUMMYFUNCTION("""COMPUTED_VALUE"""),"Chaco")</f>
        <v>Chaco</v>
      </c>
      <c r="L14" s="25">
        <f>COUNTIFS(Padron_Establecimiento!E:E,"ESTATAL",Padron_Establecimiento!A:A,K14)</f>
        <v>16</v>
      </c>
      <c r="M14" s="16">
        <f>COUNTIFS(Padron_Establecimiento!E:E,"PRIVADO",Padron_Establecimiento!A:A,K14)</f>
        <v>1</v>
      </c>
      <c r="N14" s="16">
        <f>COUNTIFS(Padron_Establecimiento!E:E,"SOCIAL/COOPERATIVA",Padron_Establecimiento!A:A,K14)</f>
        <v>1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 t="str">
        <f>IFERROR(__xludf.DUMMYFUNCTION("""COMPUTED_VALUE"""),"Ciudad de Buenos Aires")</f>
        <v>Ciudad de Buenos Aires</v>
      </c>
      <c r="L15" s="25">
        <f>COUNTIFS(Padron_Establecimiento!E:E,"ESTATAL",Padron_Establecimiento!A:A,K15)</f>
        <v>30</v>
      </c>
      <c r="M15" s="16">
        <f>COUNTIFS(Padron_Establecimiento!E:E,"PRIVADO",Padron_Establecimiento!A:A,K15)</f>
        <v>7</v>
      </c>
      <c r="N15" s="16">
        <f>COUNTIFS(Padron_Establecimiento!E:E,"SOCIAL/COOPERATIVA",Padron_Establecimiento!A:A,K15)</f>
        <v>0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 t="str">
        <f>IFERROR(__xludf.DUMMYFUNCTION("""COMPUTED_VALUE"""),"Córdoba")</f>
        <v>Córdoba</v>
      </c>
      <c r="L16" s="25">
        <f>COUNTIFS(Padron_Establecimiento!E:E,"ESTATAL",Padron_Establecimiento!A:A,K16)</f>
        <v>30</v>
      </c>
      <c r="M16" s="16">
        <f>COUNTIFS(Padron_Establecimiento!E:E,"PRIVADO",Padron_Establecimiento!A:A,K16)</f>
        <v>4</v>
      </c>
      <c r="N16" s="16">
        <f>COUNTIFS(Padron_Establecimiento!E:E,"SOCIAL/COOPERATIVA",Padron_Establecimiento!A:A,K16)</f>
        <v>0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 t="str">
        <f>IFERROR(__xludf.DUMMYFUNCTION("""COMPUTED_VALUE"""),"Misiones")</f>
        <v>Misiones</v>
      </c>
      <c r="L17" s="25">
        <f>COUNTIFS(Padron_Establecimiento!E:E,"ESTATAL",Padron_Establecimiento!A:A,K17)</f>
        <v>61</v>
      </c>
      <c r="M17" s="16">
        <f>COUNTIFS(Padron_Establecimiento!E:E,"PRIVADO",Padron_Establecimiento!A:A,K17)</f>
        <v>4</v>
      </c>
      <c r="N17" s="16">
        <f>COUNTIFS(Padron_Establecimiento!E:E,"SOCIAL/COOPERATIVA",Padron_Establecimiento!A:A,K17)</f>
        <v>0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 t="str">
        <f>IFERROR(__xludf.DUMMYFUNCTION("""COMPUTED_VALUE"""),"Catamarca")</f>
        <v>Catamarca</v>
      </c>
      <c r="L18" s="25">
        <f>COUNTIFS(Padron_Establecimiento!E:E,"ESTATAL",Padron_Establecimiento!A:A,K18)</f>
        <v>19</v>
      </c>
      <c r="M18" s="16">
        <f>COUNTIFS(Padron_Establecimiento!E:E,"PRIVADO",Padron_Establecimiento!A:A,K18)</f>
        <v>1</v>
      </c>
      <c r="N18" s="16">
        <f>COUNTIFS(Padron_Establecimiento!E:E,"SOCIAL/COOPERATIVA",Padron_Establecimiento!A:A,K18)</f>
        <v>0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 t="str">
        <f>IFERROR(__xludf.DUMMYFUNCTION("""COMPUTED_VALUE"""),"Jujuy")</f>
        <v>Jujuy</v>
      </c>
      <c r="L19" s="25">
        <f>COUNTIFS(Padron_Establecimiento!E:E,"ESTATAL",Padron_Establecimiento!A:A,K19)</f>
        <v>23</v>
      </c>
      <c r="M19" s="16">
        <f>COUNTIFS(Padron_Establecimiento!E:E,"PRIVADO",Padron_Establecimiento!A:A,K19)</f>
        <v>2</v>
      </c>
      <c r="N19" s="16">
        <f>COUNTIFS(Padron_Establecimiento!E:E,"SOCIAL/COOPERATIVA",Padron_Establecimiento!A:A,K19)</f>
        <v>2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 t="str">
        <f>IFERROR(__xludf.DUMMYFUNCTION("""COMPUTED_VALUE"""),"La Pampa")</f>
        <v>La Pampa</v>
      </c>
      <c r="L20" s="25">
        <f>COUNTIFS(Padron_Establecimiento!E:E,"ESTATAL",Padron_Establecimiento!A:A,K20)</f>
        <v>10</v>
      </c>
      <c r="M20" s="16">
        <f>COUNTIFS(Padron_Establecimiento!E:E,"PRIVADO",Padron_Establecimiento!A:A,K20)</f>
        <v>3</v>
      </c>
      <c r="N20" s="16">
        <f>COUNTIFS(Padron_Establecimiento!E:E,"SOCIAL/COOPERATIVA",Padron_Establecimiento!A:A,K20)</f>
        <v>0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 t="str">
        <f>IFERROR(__xludf.DUMMYFUNCTION("""COMPUTED_VALUE"""),"Corrientes")</f>
        <v>Corrientes</v>
      </c>
      <c r="L21" s="25">
        <f>COUNTIFS(Padron_Establecimiento!E:E,"ESTATAL",Padron_Establecimiento!A:A,K21)</f>
        <v>20</v>
      </c>
      <c r="M21" s="16">
        <f>COUNTIFS(Padron_Establecimiento!E:E,"PRIVADO",Padron_Establecimiento!A:A,K21)</f>
        <v>2</v>
      </c>
      <c r="N21" s="16">
        <f>COUNTIFS(Padron_Establecimiento!E:E,"SOCIAL/COOPERATIVA",Padron_Establecimiento!A:A,K21)</f>
        <v>0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 t="str">
        <f>IFERROR(__xludf.DUMMYFUNCTION("""COMPUTED_VALUE"""),"La Rioja")</f>
        <v>La Rioja</v>
      </c>
      <c r="L22" s="25">
        <f>COUNTIFS(Padron_Establecimiento!E:E,"ESTATAL",Padron_Establecimiento!A:A,K22)</f>
        <v>25</v>
      </c>
      <c r="M22" s="16">
        <f>COUNTIFS(Padron_Establecimiento!E:E,"PRIVADO",Padron_Establecimiento!A:A,K22)</f>
        <v>1</v>
      </c>
      <c r="N22" s="16">
        <f>COUNTIFS(Padron_Establecimiento!E:E,"SOCIAL/COOPERATIVA",Padron_Establecimiento!A:A,K22)</f>
        <v>0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 t="str">
        <f>IFERROR(__xludf.DUMMYFUNCTION("""COMPUTED_VALUE"""),"Chubut")</f>
        <v>Chubut</v>
      </c>
      <c r="L23" s="25">
        <f>COUNTIFS(Padron_Establecimiento!E:E,"ESTATAL",Padron_Establecimiento!A:A,K23)</f>
        <v>15</v>
      </c>
      <c r="M23" s="16">
        <f>COUNTIFS(Padron_Establecimiento!E:E,"PRIVADO",Padron_Establecimiento!A:A,K23)</f>
        <v>2</v>
      </c>
      <c r="N23" s="16">
        <f>COUNTIFS(Padron_Establecimiento!E:E,"SOCIAL/COOPERATIVA",Padron_Establecimiento!A:A,K23)</f>
        <v>2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 t="str">
        <f>IFERROR(__xludf.DUMMYFUNCTION("""COMPUTED_VALUE"""),"Santa Cruz")</f>
        <v>Santa Cruz</v>
      </c>
      <c r="L24" s="25">
        <f>COUNTIFS(Padron_Establecimiento!E:E,"ESTATAL",Padron_Establecimiento!A:A,K24)</f>
        <v>8</v>
      </c>
      <c r="M24" s="16">
        <f>COUNTIFS(Padron_Establecimiento!E:E,"PRIVADO",Padron_Establecimiento!A:A,K24)</f>
        <v>0</v>
      </c>
      <c r="N24" s="16">
        <f>COUNTIFS(Padron_Establecimiento!E:E,"SOCIAL/COOPERATIVA",Padron_Establecimiento!A:A,K24)</f>
        <v>0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 t="str">
        <f>IFERROR(__xludf.DUMMYFUNCTION("""COMPUTED_VALUE"""),"Tierra del Fuego")</f>
        <v>Tierra del Fuego</v>
      </c>
      <c r="L25" s="25">
        <f>COUNTIFS(Padron_Establecimiento!E:E,"ESTATAL",Padron_Establecimiento!A:A,K25)</f>
        <v>4</v>
      </c>
      <c r="M25" s="16">
        <f>COUNTIFS(Padron_Establecimiento!E:E,"PRIVADO",Padron_Establecimiento!A:A,K25)</f>
        <v>2</v>
      </c>
      <c r="N25" s="16">
        <f>COUNTIFS(Padron_Establecimiento!E:E,"SOCIAL/COOPERATIVA",Padron_Establecimiento!A:A,K25)</f>
        <v>0</v>
      </c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7" t="s">
        <v>2667</v>
      </c>
      <c r="L27" s="16">
        <f t="shared" ref="L27:N27" si="2">SUM(L2:L25)</f>
        <v>816</v>
      </c>
      <c r="M27" s="16">
        <f t="shared" si="2"/>
        <v>139</v>
      </c>
      <c r="N27" s="16">
        <f t="shared" si="2"/>
        <v>16</v>
      </c>
      <c r="O27" s="16">
        <f>SUM(L27:N27)</f>
        <v>971</v>
      </c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</sheetData>
  <drawing r:id="rId1"/>
  <tableParts count="1">
    <tablePart r:id="rId3"/>
  </tableParts>
</worksheet>
</file>