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an-p\Desktop\Projetos\GMF\"/>
    </mc:Choice>
  </mc:AlternateContent>
  <xr:revisionPtr revIDLastSave="0" documentId="13_ncr:1_{BCBAFB89-CF44-4570-9927-9BF623CFF24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alculadora GMF" sheetId="4" r:id="rId1"/>
  </sheets>
  <definedNames>
    <definedName name="_xlnm.Print_Area" localSheetId="0">'Calculadora GMF'!$A$1:$BF$47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6" i="4" l="1"/>
  <c r="BL6" i="4" l="1"/>
  <c r="BO6" i="4" s="1"/>
  <c r="BN7" i="4"/>
  <c r="BN8" i="4"/>
  <c r="BN9" i="4"/>
  <c r="BN10" i="4"/>
  <c r="BN11" i="4"/>
  <c r="BN12" i="4"/>
  <c r="BN13" i="4"/>
  <c r="BN6" i="4"/>
  <c r="BM8" i="4" s="1"/>
  <c r="BM13" i="4" l="1"/>
  <c r="BM10" i="4"/>
  <c r="BM12" i="4"/>
  <c r="W21" i="4"/>
  <c r="R15" i="4"/>
  <c r="BM7" i="4"/>
  <c r="BL7" i="4" s="1"/>
  <c r="BM11" i="4"/>
  <c r="BM9" i="4"/>
  <c r="BK8" i="4" l="1"/>
  <c r="BK7" i="4"/>
  <c r="W22" i="4" s="1"/>
  <c r="BO7" i="4"/>
  <c r="BL8" i="4"/>
  <c r="BO8" i="4" s="1"/>
  <c r="R16" i="4" s="1"/>
  <c r="BL10" i="4" l="1"/>
  <c r="BO10" i="4" s="1"/>
  <c r="BL9" i="4"/>
  <c r="BO9" i="4" l="1"/>
  <c r="BK9" i="4"/>
  <c r="BK10" i="4"/>
  <c r="W23" i="4" s="1"/>
  <c r="BL12" i="4"/>
  <c r="R17" i="4"/>
  <c r="BL11" i="4"/>
  <c r="BL13" i="4" l="1"/>
  <c r="BK13" i="4" s="1"/>
  <c r="W25" i="4" s="1"/>
  <c r="BO12" i="4"/>
  <c r="BO11" i="4"/>
  <c r="BK11" i="4"/>
  <c r="BK12" i="4"/>
  <c r="W24" i="4" s="1"/>
  <c r="BO13" i="4" l="1"/>
  <c r="R18" i="4" s="1"/>
</calcChain>
</file>

<file path=xl/sharedStrings.xml><?xml version="1.0" encoding="utf-8"?>
<sst xmlns="http://schemas.openxmlformats.org/spreadsheetml/2006/main" count="76" uniqueCount="71">
  <si>
    <t>Componentes dos Ativos</t>
  </si>
  <si>
    <t>Informações Técnicas</t>
  </si>
  <si>
    <t xml:space="preserve">Fabricante: </t>
  </si>
  <si>
    <t>TAG:</t>
  </si>
  <si>
    <t>Modelo:</t>
  </si>
  <si>
    <t>Nº de Série:</t>
  </si>
  <si>
    <t>Rotação de Entrada:</t>
  </si>
  <si>
    <t>Setor:</t>
  </si>
  <si>
    <t>Tipo de Lubrificante:</t>
  </si>
  <si>
    <t>Volume de Lubrificante:</t>
  </si>
  <si>
    <t>Taxa de Redução:</t>
  </si>
  <si>
    <t>Aplicação:</t>
  </si>
  <si>
    <t>Fator de serviço:</t>
  </si>
  <si>
    <t>Potência:</t>
  </si>
  <si>
    <t>EIXO</t>
  </si>
  <si>
    <t>Nº DE DENTES</t>
  </si>
  <si>
    <t>Z-1</t>
  </si>
  <si>
    <t>Z-2</t>
  </si>
  <si>
    <t>ACOPLAMENTO</t>
  </si>
  <si>
    <t>ROLAMENTOS</t>
  </si>
  <si>
    <t>REDUTORES</t>
  </si>
  <si>
    <t>L.A.</t>
  </si>
  <si>
    <t>L.O.A.</t>
  </si>
  <si>
    <t>Modelo</t>
  </si>
  <si>
    <t>R1</t>
  </si>
  <si>
    <t>Cubo</t>
  </si>
  <si>
    <t>R2</t>
  </si>
  <si>
    <t>Código</t>
  </si>
  <si>
    <t>R3</t>
  </si>
  <si>
    <t>Elem. Elast</t>
  </si>
  <si>
    <t>R4</t>
  </si>
  <si>
    <t xml:space="preserve">Observação: </t>
  </si>
  <si>
    <t>Z-3</t>
  </si>
  <si>
    <t>Z-4</t>
  </si>
  <si>
    <t>R5</t>
  </si>
  <si>
    <t>R6</t>
  </si>
  <si>
    <t>Z-5</t>
  </si>
  <si>
    <t>Z-6</t>
  </si>
  <si>
    <t>R7</t>
  </si>
  <si>
    <t>R8</t>
  </si>
  <si>
    <t>Redutores com 5 Eixos</t>
  </si>
  <si>
    <t>Z-7</t>
  </si>
  <si>
    <t>Z-8</t>
  </si>
  <si>
    <t>R9</t>
  </si>
  <si>
    <t>R10</t>
  </si>
  <si>
    <t>Resp. pelas informações:</t>
  </si>
  <si>
    <t>ID</t>
  </si>
  <si>
    <t>Eixo</t>
  </si>
  <si>
    <t>N° de Dentes</t>
  </si>
  <si>
    <t>Redução</t>
  </si>
  <si>
    <t>GMF 1</t>
  </si>
  <si>
    <t>GMF 2</t>
  </si>
  <si>
    <t>GMF 3</t>
  </si>
  <si>
    <t>RPM</t>
  </si>
  <si>
    <t>HZ</t>
  </si>
  <si>
    <t>GMF (Hz)</t>
  </si>
  <si>
    <t>GEAR MESH FREQUENCY</t>
  </si>
  <si>
    <t>GMF 4</t>
  </si>
  <si>
    <t>E 1</t>
  </si>
  <si>
    <t>E 2</t>
  </si>
  <si>
    <t>E 3</t>
  </si>
  <si>
    <t>E 4</t>
  </si>
  <si>
    <t>E 5</t>
  </si>
  <si>
    <t xml:space="preserve"> </t>
  </si>
  <si>
    <t>Calculadora Gear Mesh Frequency</t>
  </si>
  <si>
    <t>32307R</t>
  </si>
  <si>
    <t>TRANSMOTÉCNICA</t>
  </si>
  <si>
    <t>AH 13-200</t>
  </si>
  <si>
    <t>OLÉO MINERAL ISSO VG 680</t>
  </si>
  <si>
    <t>16 LITROS</t>
  </si>
  <si>
    <t>REDUTOR RD1 DA ESTEIRA DA MOENDA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</si>
</sst>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4"/>
      <color theme="1"/>
      <name val="Arial"/>
      <family val="2"/>
    </font>
    <font>
      <i/>
      <sz val="18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22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auto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0" fillId="0" borderId="7" xfId="0" applyBorder="1" applyAlignment="1">
      <alignment vertical="center"/>
    </xf>
    <xf numFmtId="0" fontId="6" fillId="0" borderId="7" xfId="0" applyFont="1" applyBorder="1"/>
    <xf numFmtId="0" fontId="0" fillId="0" borderId="8" xfId="0" applyBorder="1" applyAlignment="1">
      <alignment vertical="center"/>
    </xf>
    <xf numFmtId="0" fontId="5" fillId="0" borderId="9" xfId="0" applyFont="1" applyBorder="1"/>
    <xf numFmtId="0" fontId="5" fillId="0" borderId="10" xfId="0" applyFont="1" applyBorder="1"/>
    <xf numFmtId="0" fontId="0" fillId="0" borderId="10" xfId="0" applyBorder="1" applyAlignment="1">
      <alignment vertical="center"/>
    </xf>
    <xf numFmtId="0" fontId="6" fillId="0" borderId="10" xfId="0" applyFont="1" applyBorder="1"/>
    <xf numFmtId="0" fontId="0" fillId="0" borderId="11" xfId="0" applyBorder="1" applyAlignment="1">
      <alignment vertical="center"/>
    </xf>
    <xf numFmtId="0" fontId="5" fillId="0" borderId="1" xfId="0" applyFont="1" applyBorder="1"/>
    <xf numFmtId="0" fontId="5" fillId="0" borderId="2" xfId="0" applyFont="1" applyBorder="1"/>
    <xf numFmtId="0" fontId="6" fillId="0" borderId="2" xfId="0" applyFont="1" applyBorder="1"/>
    <xf numFmtId="0" fontId="5" fillId="3" borderId="9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1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0" fillId="7" borderId="7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4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14" fillId="6" borderId="5" xfId="0" applyFont="1" applyFill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0" fontId="14" fillId="6" borderId="7" xfId="0" applyFont="1" applyFill="1" applyBorder="1" applyAlignment="1">
      <alignment vertical="center"/>
    </xf>
    <xf numFmtId="0" fontId="14" fillId="6" borderId="8" xfId="0" applyFont="1" applyFill="1" applyBorder="1" applyAlignment="1">
      <alignment vertical="center"/>
    </xf>
    <xf numFmtId="0" fontId="9" fillId="7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7" fontId="7" fillId="3" borderId="10" xfId="0" applyNumberFormat="1" applyFont="1" applyFill="1" applyBorder="1" applyAlignment="1">
      <alignment horizontal="left" vertical="center"/>
    </xf>
    <xf numFmtId="47" fontId="7" fillId="3" borderId="11" xfId="0" applyNumberFormat="1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6490</xdr:colOff>
      <xdr:row>13</xdr:row>
      <xdr:rowOff>140</xdr:rowOff>
    </xdr:from>
    <xdr:to>
      <xdr:col>55</xdr:col>
      <xdr:colOff>76204</xdr:colOff>
      <xdr:row>42</xdr:row>
      <xdr:rowOff>20142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133990" y="3175140"/>
          <a:ext cx="4673464" cy="7102694"/>
          <a:chOff x="5933496" y="2451325"/>
          <a:chExt cx="3151599" cy="2695734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6535972" y="2603445"/>
            <a:ext cx="1990789" cy="243096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260350">
            <a:solidFill>
              <a:schemeClr val="tx2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047147" y="2797502"/>
            <a:ext cx="2505195" cy="150991"/>
          </a:xfrm>
          <a:prstGeom prst="rect">
            <a:avLst/>
          </a:prstGeom>
          <a:gradFill flip="none" rotWithShape="1">
            <a:gsLst>
              <a:gs pos="0">
                <a:schemeClr val="bg1">
                  <a:lumMod val="75000"/>
                </a:schemeClr>
              </a:gs>
              <a:gs pos="51000">
                <a:schemeClr val="bg1">
                  <a:lumMod val="50000"/>
                </a:schemeClr>
              </a:gs>
              <a:gs pos="100000">
                <a:schemeClr val="bg1">
                  <a:lumMod val="75000"/>
                </a:schemeClr>
              </a:gs>
            </a:gsLst>
            <a:lin ang="16200000" scaled="1"/>
            <a:tileRect/>
          </a:gradFill>
          <a:ln w="3175"/>
        </xdr:spPr>
        <xdr:style>
          <a:lnRef idx="1">
            <a:schemeClr val="dk1"/>
          </a:lnRef>
          <a:fillRef idx="1002">
            <a:schemeClr val="lt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5933496" y="2451325"/>
            <a:ext cx="462747" cy="133472"/>
          </a:xfrm>
          <a:prstGeom prst="rect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1"/>
              <a:t>L.A</a:t>
            </a:r>
            <a:r>
              <a:rPr lang="pt-BR" sz="1100" b="1" i="1"/>
              <a:t>.</a:t>
            </a:r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6520342" y="4549157"/>
            <a:ext cx="2511419" cy="106889"/>
          </a:xfrm>
          <a:prstGeom prst="rect">
            <a:avLst/>
          </a:prstGeom>
          <a:gradFill flip="none" rotWithShape="1">
            <a:gsLst>
              <a:gs pos="0">
                <a:schemeClr val="bg1">
                  <a:lumMod val="75000"/>
                </a:schemeClr>
              </a:gs>
              <a:gs pos="51000">
                <a:schemeClr val="bg1">
                  <a:lumMod val="50000"/>
                </a:schemeClr>
              </a:gs>
              <a:gs pos="100000">
                <a:schemeClr val="bg1">
                  <a:lumMod val="75000"/>
                </a:schemeClr>
              </a:gs>
            </a:gsLst>
            <a:lin ang="16200000" scaled="1"/>
            <a:tileRect/>
          </a:gradFill>
          <a:ln w="3175"/>
        </xdr:spPr>
        <xdr:style>
          <a:lnRef idx="1">
            <a:schemeClr val="dk1"/>
          </a:lnRef>
          <a:fillRef idx="1002">
            <a:schemeClr val="lt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7806799" y="4242397"/>
            <a:ext cx="323923" cy="718829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Retângulo de cantos arredondados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6472072" y="2670763"/>
            <a:ext cx="113405" cy="410514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/>
              </a:gs>
            </a:gsLst>
            <a:path path="circle">
              <a:fillToRect l="50000" t="50000" r="50000" b="50000"/>
            </a:path>
            <a:tileRect/>
          </a:gradFill>
          <a:ln w="31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de cantos arredondados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6008291" y="2715337"/>
            <a:ext cx="212367" cy="312191"/>
          </a:xfrm>
          <a:prstGeom prst="roundRect">
            <a:avLst/>
          </a:prstGeom>
          <a:gradFill>
            <a:gsLst>
              <a:gs pos="0">
                <a:schemeClr val="tx1">
                  <a:lumMod val="65000"/>
                  <a:lumOff val="35000"/>
                </a:schemeClr>
              </a:gs>
              <a:gs pos="100000">
                <a:schemeClr val="tx1"/>
              </a:gs>
            </a:gsLst>
            <a:path path="circle">
              <a:fillToRect l="50000" t="50000" r="50000" b="50000"/>
            </a:path>
          </a:gra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 de cantos arredondados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8762688" y="4350754"/>
            <a:ext cx="280597" cy="520318"/>
          </a:xfrm>
          <a:prstGeom prst="roundRect">
            <a:avLst/>
          </a:prstGeom>
          <a:gradFill>
            <a:gsLst>
              <a:gs pos="0">
                <a:schemeClr val="tx1">
                  <a:lumMod val="65000"/>
                  <a:lumOff val="35000"/>
                </a:schemeClr>
              </a:gs>
              <a:gs pos="100000">
                <a:schemeClr val="tx1"/>
              </a:gs>
            </a:gsLst>
            <a:path path="circle">
              <a:fillToRect l="50000" t="50000" r="50000" b="50000"/>
            </a:path>
          </a:gra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8622348" y="5013587"/>
            <a:ext cx="462747" cy="133472"/>
          </a:xfrm>
          <a:prstGeom prst="rect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1"/>
              <a:t>L.O.A</a:t>
            </a:r>
            <a:r>
              <a:rPr lang="pt-BR" sz="1100" b="1" i="1"/>
              <a:t>.</a:t>
            </a:r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7865213" y="2663146"/>
            <a:ext cx="272173" cy="408735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 de cantos arredondados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8468330" y="2665256"/>
            <a:ext cx="113405" cy="410514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/>
              </a:gs>
            </a:gsLst>
            <a:path path="circle">
              <a:fillToRect l="50000" t="50000" r="50000" b="50000"/>
            </a:path>
            <a:tileRect/>
          </a:gradFill>
          <a:ln w="31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31</xdr:col>
      <xdr:colOff>145517</xdr:colOff>
      <xdr:row>21</xdr:row>
      <xdr:rowOff>7938</xdr:rowOff>
    </xdr:from>
    <xdr:to>
      <xdr:col>49</xdr:col>
      <xdr:colOff>104851</xdr:colOff>
      <xdr:row>21</xdr:row>
      <xdr:rowOff>162718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460467" y="5208588"/>
          <a:ext cx="3045434" cy="154780"/>
        </a:xfrm>
        <a:prstGeom prst="rect">
          <a:avLst/>
        </a:prstGeom>
        <a:gradFill flip="none" rotWithShape="1">
          <a:gsLst>
            <a:gs pos="0">
              <a:schemeClr val="bg1">
                <a:lumMod val="75000"/>
              </a:schemeClr>
            </a:gs>
            <a:gs pos="51000">
              <a:schemeClr val="bg1">
                <a:lumMod val="50000"/>
              </a:schemeClr>
            </a:gs>
            <a:gs pos="100000">
              <a:schemeClr val="bg1">
                <a:lumMod val="75000"/>
              </a:schemeClr>
            </a:gs>
          </a:gsLst>
          <a:lin ang="16200000" scaled="1"/>
          <a:tileRect/>
        </a:gradFill>
      </xdr:spPr>
      <xdr:style>
        <a:lnRef idx="1">
          <a:schemeClr val="dk1"/>
        </a:lnRef>
        <a:fillRef idx="1002">
          <a:schemeClr val="lt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31</xdr:col>
      <xdr:colOff>7456</xdr:colOff>
      <xdr:row>20</xdr:row>
      <xdr:rowOff>148269</xdr:rowOff>
    </xdr:from>
    <xdr:to>
      <xdr:col>32</xdr:col>
      <xdr:colOff>20769</xdr:colOff>
      <xdr:row>22</xdr:row>
      <xdr:rowOff>18411</xdr:rowOff>
    </xdr:to>
    <xdr:sp macro="" textlink="">
      <xdr:nvSpPr>
        <xdr:cNvPr id="15" name="Retângulo de cantos arredondados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322406" y="5101269"/>
          <a:ext cx="184763" cy="365442"/>
        </a:xfrm>
        <a:prstGeom prst="round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/>
            </a:gs>
          </a:gsLst>
          <a:path path="circle">
            <a:fillToRect l="50000" t="50000" r="50000" b="50000"/>
          </a:path>
          <a:tileRect/>
        </a:gra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44</xdr:col>
      <xdr:colOff>10674</xdr:colOff>
      <xdr:row>19</xdr:row>
      <xdr:rowOff>197642</xdr:rowOff>
    </xdr:from>
    <xdr:to>
      <xdr:col>46</xdr:col>
      <xdr:colOff>102496</xdr:colOff>
      <xdr:row>22</xdr:row>
      <xdr:rowOff>218856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554474" y="4902992"/>
          <a:ext cx="434722" cy="764164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31</xdr:col>
      <xdr:colOff>101455</xdr:colOff>
      <xdr:row>25</xdr:row>
      <xdr:rowOff>197318</xdr:rowOff>
    </xdr:from>
    <xdr:to>
      <xdr:col>49</xdr:col>
      <xdr:colOff>161080</xdr:colOff>
      <xdr:row>27</xdr:row>
      <xdr:rowOff>2453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416405" y="6388568"/>
          <a:ext cx="3145725" cy="300435"/>
        </a:xfrm>
        <a:prstGeom prst="rect">
          <a:avLst/>
        </a:prstGeom>
        <a:gradFill flip="none" rotWithShape="1">
          <a:gsLst>
            <a:gs pos="0">
              <a:schemeClr val="bg1">
                <a:lumMod val="75000"/>
              </a:schemeClr>
            </a:gs>
            <a:gs pos="51000">
              <a:schemeClr val="bg1">
                <a:lumMod val="50000"/>
              </a:schemeClr>
            </a:gs>
            <a:gs pos="100000">
              <a:schemeClr val="bg1">
                <a:lumMod val="75000"/>
              </a:schemeClr>
            </a:gs>
          </a:gsLst>
          <a:lin ang="16200000" scaled="1"/>
          <a:tileRect/>
        </a:gradFill>
      </xdr:spPr>
      <xdr:style>
        <a:lnRef idx="1">
          <a:schemeClr val="dk1"/>
        </a:lnRef>
        <a:fillRef idx="1002">
          <a:schemeClr val="lt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31</xdr:col>
      <xdr:colOff>14929</xdr:colOff>
      <xdr:row>24</xdr:row>
      <xdr:rowOff>216997</xdr:rowOff>
    </xdr:from>
    <xdr:to>
      <xdr:col>32</xdr:col>
      <xdr:colOff>28242</xdr:colOff>
      <xdr:row>27</xdr:row>
      <xdr:rowOff>238497</xdr:rowOff>
    </xdr:to>
    <xdr:sp macro="" textlink="">
      <xdr:nvSpPr>
        <xdr:cNvPr id="18" name="Retângulo de cantos arredondados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329879" y="6160597"/>
          <a:ext cx="184763" cy="764450"/>
        </a:xfrm>
        <a:prstGeom prst="round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/>
            </a:gs>
          </a:gsLst>
          <a:path path="circle">
            <a:fillToRect l="50000" t="50000" r="50000" b="50000"/>
          </a:path>
          <a:tileRect/>
        </a:gra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39</xdr:col>
      <xdr:colOff>83337</xdr:colOff>
      <xdr:row>18</xdr:row>
      <xdr:rowOff>230246</xdr:rowOff>
    </xdr:from>
    <xdr:to>
      <xdr:col>41</xdr:col>
      <xdr:colOff>1962</xdr:colOff>
      <xdr:row>23</xdr:row>
      <xdr:rowOff>204090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769887" y="4687946"/>
          <a:ext cx="261525" cy="1212094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39</xdr:col>
      <xdr:colOff>84361</xdr:colOff>
      <xdr:row>23</xdr:row>
      <xdr:rowOff>222248</xdr:rowOff>
    </xdr:from>
    <xdr:to>
      <xdr:col>41</xdr:col>
      <xdr:colOff>2986</xdr:colOff>
      <xdr:row>29</xdr:row>
      <xdr:rowOff>18061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770911" y="5918198"/>
          <a:ext cx="261525" cy="1281713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31</xdr:col>
      <xdr:colOff>160928</xdr:colOff>
      <xdr:row>30</xdr:row>
      <xdr:rowOff>108965</xdr:rowOff>
    </xdr:from>
    <xdr:to>
      <xdr:col>49</xdr:col>
      <xdr:colOff>120262</xdr:colOff>
      <xdr:row>31</xdr:row>
      <xdr:rowOff>38934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475878" y="7538465"/>
          <a:ext cx="3045434" cy="177619"/>
        </a:xfrm>
        <a:prstGeom prst="rect">
          <a:avLst/>
        </a:prstGeom>
        <a:gradFill flip="none" rotWithShape="1">
          <a:gsLst>
            <a:gs pos="0">
              <a:schemeClr val="bg1">
                <a:lumMod val="75000"/>
              </a:schemeClr>
            </a:gs>
            <a:gs pos="51000">
              <a:schemeClr val="bg1">
                <a:lumMod val="50000"/>
              </a:schemeClr>
            </a:gs>
            <a:gs pos="100000">
              <a:schemeClr val="bg1">
                <a:lumMod val="75000"/>
              </a:schemeClr>
            </a:gs>
          </a:gsLst>
          <a:lin ang="16200000" scaled="1"/>
          <a:tileRect/>
        </a:gradFill>
      </xdr:spPr>
      <xdr:style>
        <a:lnRef idx="1">
          <a:schemeClr val="dk1"/>
        </a:lnRef>
        <a:fillRef idx="1002">
          <a:schemeClr val="lt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31</xdr:col>
      <xdr:colOff>10961</xdr:colOff>
      <xdr:row>29</xdr:row>
      <xdr:rowOff>155429</xdr:rowOff>
    </xdr:from>
    <xdr:to>
      <xdr:col>32</xdr:col>
      <xdr:colOff>24274</xdr:colOff>
      <xdr:row>31</xdr:row>
      <xdr:rowOff>244596</xdr:rowOff>
    </xdr:to>
    <xdr:sp macro="" textlink="">
      <xdr:nvSpPr>
        <xdr:cNvPr id="22" name="Retângulo de cantos arredondados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325911" y="7337279"/>
          <a:ext cx="184763" cy="584467"/>
        </a:xfrm>
        <a:prstGeom prst="round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/>
            </a:gs>
          </a:gsLst>
          <a:path path="circle">
            <a:fillToRect l="50000" t="50000" r="50000" b="50000"/>
          </a:path>
          <a:tileRect/>
        </a:gra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165568</xdr:colOff>
      <xdr:row>23</xdr:row>
      <xdr:rowOff>63495</xdr:rowOff>
    </xdr:from>
    <xdr:to>
      <xdr:col>35</xdr:col>
      <xdr:colOff>117068</xdr:colOff>
      <xdr:row>29</xdr:row>
      <xdr:rowOff>147308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823418" y="5759445"/>
          <a:ext cx="294400" cy="1569713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165372</xdr:colOff>
      <xdr:row>29</xdr:row>
      <xdr:rowOff>167297</xdr:rowOff>
    </xdr:from>
    <xdr:to>
      <xdr:col>35</xdr:col>
      <xdr:colOff>116872</xdr:colOff>
      <xdr:row>31</xdr:row>
      <xdr:rowOff>200162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823222" y="7349147"/>
          <a:ext cx="294400" cy="52816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43</xdr:col>
      <xdr:colOff>81099</xdr:colOff>
      <xdr:row>29</xdr:row>
      <xdr:rowOff>189758</xdr:rowOff>
    </xdr:from>
    <xdr:to>
      <xdr:col>46</xdr:col>
      <xdr:colOff>85037</xdr:colOff>
      <xdr:row>32</xdr:row>
      <xdr:rowOff>52425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7453449" y="7371608"/>
          <a:ext cx="518288" cy="605617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39</xdr:col>
      <xdr:colOff>6230</xdr:colOff>
      <xdr:row>16</xdr:row>
      <xdr:rowOff>223044</xdr:rowOff>
    </xdr:from>
    <xdr:to>
      <xdr:col>41</xdr:col>
      <xdr:colOff>72256</xdr:colOff>
      <xdr:row>17</xdr:row>
      <xdr:rowOff>189014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6692780" y="4185444"/>
          <a:ext cx="408926" cy="213620"/>
        </a:xfrm>
        <a:prstGeom prst="rect">
          <a:avLst/>
        </a:prstGeom>
        <a:solidFill>
          <a:schemeClr val="bg1">
            <a:lumMod val="50000"/>
          </a:schemeClr>
        </a:solidFill>
        <a:ln w="3175">
          <a:solidFill>
            <a:schemeClr val="tx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Z-3</a:t>
          </a:r>
        </a:p>
      </xdr:txBody>
    </xdr:sp>
    <xdr:clientData/>
  </xdr:twoCellAnchor>
  <xdr:twoCellAnchor>
    <xdr:from>
      <xdr:col>40</xdr:col>
      <xdr:colOff>39243</xdr:colOff>
      <xdr:row>17</xdr:row>
      <xdr:rowOff>189014</xdr:rowOff>
    </xdr:from>
    <xdr:to>
      <xdr:col>40</xdr:col>
      <xdr:colOff>42650</xdr:colOff>
      <xdr:row>18</xdr:row>
      <xdr:rowOff>230246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>
          <a:stCxn id="26" idx="2"/>
          <a:endCxn id="19" idx="0"/>
        </xdr:cNvCxnSpPr>
      </xdr:nvCxnSpPr>
      <xdr:spPr>
        <a:xfrm>
          <a:off x="6897243" y="4399064"/>
          <a:ext cx="3407" cy="288882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104955</xdr:colOff>
      <xdr:row>21</xdr:row>
      <xdr:rowOff>91458</xdr:rowOff>
    </xdr:from>
    <xdr:to>
      <xdr:col>36</xdr:col>
      <xdr:colOff>893</xdr:colOff>
      <xdr:row>22</xdr:row>
      <xdr:rowOff>57427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762805" y="5292108"/>
          <a:ext cx="410288" cy="213619"/>
        </a:xfrm>
        <a:prstGeom prst="rect">
          <a:avLst/>
        </a:prstGeom>
        <a:solidFill>
          <a:schemeClr val="bg1">
            <a:lumMod val="50000"/>
          </a:schemeClr>
        </a:solidFill>
        <a:ln w="3175">
          <a:solidFill>
            <a:schemeClr val="tx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Z-5</a:t>
          </a:r>
        </a:p>
      </xdr:txBody>
    </xdr:sp>
    <xdr:clientData/>
  </xdr:twoCellAnchor>
  <xdr:twoCellAnchor>
    <xdr:from>
      <xdr:col>34</xdr:col>
      <xdr:colOff>138649</xdr:colOff>
      <xdr:row>22</xdr:row>
      <xdr:rowOff>57427</xdr:rowOff>
    </xdr:from>
    <xdr:to>
      <xdr:col>34</xdr:col>
      <xdr:colOff>141318</xdr:colOff>
      <xdr:row>23</xdr:row>
      <xdr:rowOff>63495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28" idx="2"/>
          <a:endCxn id="23" idx="0"/>
        </xdr:cNvCxnSpPr>
      </xdr:nvCxnSpPr>
      <xdr:spPr>
        <a:xfrm>
          <a:off x="5967949" y="5505727"/>
          <a:ext cx="2669" cy="253718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31388</xdr:colOff>
      <xdr:row>24</xdr:row>
      <xdr:rowOff>47495</xdr:rowOff>
    </xdr:from>
    <xdr:to>
      <xdr:col>46</xdr:col>
      <xdr:colOff>94013</xdr:colOff>
      <xdr:row>25</xdr:row>
      <xdr:rowOff>13464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7575188" y="5991095"/>
          <a:ext cx="405525" cy="213619"/>
        </a:xfrm>
        <a:prstGeom prst="rect">
          <a:avLst/>
        </a:prstGeom>
        <a:solidFill>
          <a:schemeClr val="bg1">
            <a:lumMod val="50000"/>
          </a:schemeClr>
        </a:solidFill>
        <a:ln w="3175">
          <a:solidFill>
            <a:schemeClr val="tx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Z-2</a:t>
          </a:r>
        </a:p>
      </xdr:txBody>
    </xdr:sp>
    <xdr:clientData/>
  </xdr:twoCellAnchor>
  <xdr:twoCellAnchor>
    <xdr:from>
      <xdr:col>45</xdr:col>
      <xdr:colOff>56585</xdr:colOff>
      <xdr:row>22</xdr:row>
      <xdr:rowOff>218856</xdr:rowOff>
    </xdr:from>
    <xdr:to>
      <xdr:col>45</xdr:col>
      <xdr:colOff>62701</xdr:colOff>
      <xdr:row>24</xdr:row>
      <xdr:rowOff>47495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30" idx="0"/>
          <a:endCxn id="16" idx="2"/>
        </xdr:cNvCxnSpPr>
      </xdr:nvCxnSpPr>
      <xdr:spPr>
        <a:xfrm flipH="1" flipV="1">
          <a:off x="7771835" y="5667156"/>
          <a:ext cx="6116" cy="323939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109814</xdr:colOff>
      <xdr:row>33</xdr:row>
      <xdr:rowOff>31781</xdr:rowOff>
    </xdr:from>
    <xdr:to>
      <xdr:col>36</xdr:col>
      <xdr:colOff>5752</xdr:colOff>
      <xdr:row>33</xdr:row>
      <xdr:rowOff>245399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767664" y="8204231"/>
          <a:ext cx="410288" cy="213618"/>
        </a:xfrm>
        <a:prstGeom prst="rect">
          <a:avLst/>
        </a:prstGeom>
        <a:solidFill>
          <a:schemeClr val="bg1">
            <a:lumMod val="50000"/>
          </a:schemeClr>
        </a:solidFill>
        <a:ln w="3175">
          <a:solidFill>
            <a:schemeClr val="tx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Z-6</a:t>
          </a:r>
        </a:p>
      </xdr:txBody>
    </xdr:sp>
    <xdr:clientData/>
  </xdr:twoCellAnchor>
  <xdr:twoCellAnchor>
    <xdr:from>
      <xdr:col>34</xdr:col>
      <xdr:colOff>141122</xdr:colOff>
      <xdr:row>31</xdr:row>
      <xdr:rowOff>200162</xdr:rowOff>
    </xdr:from>
    <xdr:to>
      <xdr:col>34</xdr:col>
      <xdr:colOff>143508</xdr:colOff>
      <xdr:row>33</xdr:row>
      <xdr:rowOff>31781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stCxn id="32" idx="0"/>
          <a:endCxn id="24" idx="2"/>
        </xdr:cNvCxnSpPr>
      </xdr:nvCxnSpPr>
      <xdr:spPr>
        <a:xfrm flipH="1" flipV="1">
          <a:off x="5970422" y="7877312"/>
          <a:ext cx="2386" cy="326919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14113</xdr:colOff>
      <xdr:row>30</xdr:row>
      <xdr:rowOff>91387</xdr:rowOff>
    </xdr:from>
    <xdr:to>
      <xdr:col>41</xdr:col>
      <xdr:colOff>76739</xdr:colOff>
      <xdr:row>31</xdr:row>
      <xdr:rowOff>57355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6700663" y="7520887"/>
          <a:ext cx="405526" cy="213618"/>
        </a:xfrm>
        <a:prstGeom prst="rect">
          <a:avLst/>
        </a:prstGeom>
        <a:solidFill>
          <a:schemeClr val="bg1">
            <a:lumMod val="50000"/>
          </a:schemeClr>
        </a:solidFill>
        <a:ln w="3175">
          <a:solidFill>
            <a:schemeClr val="tx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Z-4</a:t>
          </a:r>
        </a:p>
      </xdr:txBody>
    </xdr:sp>
    <xdr:clientData/>
  </xdr:twoCellAnchor>
  <xdr:twoCellAnchor>
    <xdr:from>
      <xdr:col>40</xdr:col>
      <xdr:colOff>43674</xdr:colOff>
      <xdr:row>29</xdr:row>
      <xdr:rowOff>18061</xdr:rowOff>
    </xdr:from>
    <xdr:to>
      <xdr:col>40</xdr:col>
      <xdr:colOff>45426</xdr:colOff>
      <xdr:row>30</xdr:row>
      <xdr:rowOff>91387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34" idx="0"/>
          <a:endCxn id="20" idx="2"/>
        </xdr:cNvCxnSpPr>
      </xdr:nvCxnSpPr>
      <xdr:spPr>
        <a:xfrm flipH="1" flipV="1">
          <a:off x="6901674" y="7199911"/>
          <a:ext cx="1752" cy="320976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30710</xdr:colOff>
      <xdr:row>13</xdr:row>
      <xdr:rowOff>35831</xdr:rowOff>
    </xdr:from>
    <xdr:to>
      <xdr:col>46</xdr:col>
      <xdr:colOff>98097</xdr:colOff>
      <xdr:row>14</xdr:row>
      <xdr:rowOff>4181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7574510" y="3255281"/>
          <a:ext cx="410287" cy="216000"/>
        </a:xfrm>
        <a:prstGeom prst="rect">
          <a:avLst/>
        </a:prstGeom>
        <a:solidFill>
          <a:schemeClr val="bg1">
            <a:lumMod val="50000"/>
          </a:schemeClr>
        </a:solidFill>
        <a:ln w="3175">
          <a:solidFill>
            <a:schemeClr val="tx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Z-1</a:t>
          </a:r>
        </a:p>
      </xdr:txBody>
    </xdr:sp>
    <xdr:clientData/>
  </xdr:twoCellAnchor>
  <xdr:twoCellAnchor>
    <xdr:from>
      <xdr:col>45</xdr:col>
      <xdr:colOff>56904</xdr:colOff>
      <xdr:row>14</xdr:row>
      <xdr:rowOff>4181</xdr:rowOff>
    </xdr:from>
    <xdr:to>
      <xdr:col>45</xdr:col>
      <xdr:colOff>64404</xdr:colOff>
      <xdr:row>15</xdr:row>
      <xdr:rowOff>70735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>
          <a:stCxn id="36" idx="2"/>
          <a:endCxn id="12" idx="0"/>
        </xdr:cNvCxnSpPr>
      </xdr:nvCxnSpPr>
      <xdr:spPr>
        <a:xfrm flipH="1">
          <a:off x="7772154" y="3471281"/>
          <a:ext cx="7500" cy="314204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155860</xdr:colOff>
      <xdr:row>41</xdr:row>
      <xdr:rowOff>91387</xdr:rowOff>
    </xdr:from>
    <xdr:to>
      <xdr:col>46</xdr:col>
      <xdr:colOff>51798</xdr:colOff>
      <xdr:row>42</xdr:row>
      <xdr:rowOff>57355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528210" y="10245037"/>
          <a:ext cx="410288" cy="213618"/>
        </a:xfrm>
        <a:prstGeom prst="rect">
          <a:avLst/>
        </a:prstGeom>
        <a:solidFill>
          <a:schemeClr val="bg1">
            <a:lumMod val="50000"/>
          </a:schemeClr>
        </a:solidFill>
        <a:ln w="3175">
          <a:solidFill>
            <a:schemeClr val="tx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Z-8</a:t>
          </a:r>
        </a:p>
      </xdr:txBody>
    </xdr:sp>
    <xdr:clientData/>
  </xdr:twoCellAnchor>
  <xdr:twoCellAnchor>
    <xdr:from>
      <xdr:col>43</xdr:col>
      <xdr:colOff>139241</xdr:colOff>
      <xdr:row>27</xdr:row>
      <xdr:rowOff>174053</xdr:rowOff>
    </xdr:from>
    <xdr:to>
      <xdr:col>46</xdr:col>
      <xdr:colOff>35179</xdr:colOff>
      <xdr:row>28</xdr:row>
      <xdr:rowOff>140022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511591" y="6860603"/>
          <a:ext cx="410288" cy="213619"/>
        </a:xfrm>
        <a:prstGeom prst="rect">
          <a:avLst/>
        </a:prstGeom>
        <a:solidFill>
          <a:schemeClr val="bg1">
            <a:lumMod val="50000"/>
          </a:schemeClr>
        </a:solidFill>
        <a:ln w="3175">
          <a:solidFill>
            <a:schemeClr val="tx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Z-7</a:t>
          </a:r>
        </a:p>
      </xdr:txBody>
    </xdr:sp>
    <xdr:clientData/>
  </xdr:twoCellAnchor>
  <xdr:twoCellAnchor>
    <xdr:from>
      <xdr:col>44</xdr:col>
      <xdr:colOff>166412</xdr:colOff>
      <xdr:row>28</xdr:row>
      <xdr:rowOff>140022</xdr:rowOff>
    </xdr:from>
    <xdr:to>
      <xdr:col>45</xdr:col>
      <xdr:colOff>3866</xdr:colOff>
      <xdr:row>29</xdr:row>
      <xdr:rowOff>189758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>
          <a:stCxn id="39" idx="2"/>
          <a:endCxn id="25" idx="0"/>
        </xdr:cNvCxnSpPr>
      </xdr:nvCxnSpPr>
      <xdr:spPr>
        <a:xfrm flipH="1">
          <a:off x="7710212" y="7074222"/>
          <a:ext cx="8904" cy="297386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48055</xdr:colOff>
      <xdr:row>21</xdr:row>
      <xdr:rowOff>82997</xdr:rowOff>
    </xdr:from>
    <xdr:to>
      <xdr:col>31</xdr:col>
      <xdr:colOff>7456</xdr:colOff>
      <xdr:row>21</xdr:row>
      <xdr:rowOff>83340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>
          <a:stCxn id="42" idx="3"/>
          <a:endCxn id="15" idx="1"/>
        </xdr:cNvCxnSpPr>
      </xdr:nvCxnSpPr>
      <xdr:spPr>
        <a:xfrm>
          <a:off x="5020105" y="5283647"/>
          <a:ext cx="302301" cy="343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16667</xdr:colOff>
      <xdr:row>20</xdr:row>
      <xdr:rowOff>223837</xdr:rowOff>
    </xdr:from>
    <xdr:to>
      <xdr:col>29</xdr:col>
      <xdr:colOff>48055</xdr:colOff>
      <xdr:row>21</xdr:row>
      <xdr:rowOff>189806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4645817" y="5176837"/>
          <a:ext cx="374288" cy="213619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R3</a:t>
          </a:r>
        </a:p>
      </xdr:txBody>
    </xdr:sp>
    <xdr:clientData/>
  </xdr:twoCellAnchor>
  <xdr:twoCellAnchor>
    <xdr:from>
      <xdr:col>31</xdr:col>
      <xdr:colOff>100886</xdr:colOff>
      <xdr:row>13</xdr:row>
      <xdr:rowOff>202117</xdr:rowOff>
    </xdr:from>
    <xdr:to>
      <xdr:col>32</xdr:col>
      <xdr:colOff>59649</xdr:colOff>
      <xdr:row>15</xdr:row>
      <xdr:rowOff>90102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44" idx="2"/>
          <a:endCxn id="8" idx="0"/>
        </xdr:cNvCxnSpPr>
      </xdr:nvCxnSpPr>
      <xdr:spPr>
        <a:xfrm flipH="1">
          <a:off x="5415836" y="3421567"/>
          <a:ext cx="130213" cy="383285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46336</xdr:colOff>
      <xdr:row>12</xdr:row>
      <xdr:rowOff>236148</xdr:rowOff>
    </xdr:from>
    <xdr:to>
      <xdr:col>33</xdr:col>
      <xdr:colOff>72961</xdr:colOff>
      <xdr:row>13</xdr:row>
      <xdr:rowOff>202117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361286" y="3207948"/>
          <a:ext cx="369525" cy="213619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R1</a:t>
          </a:r>
        </a:p>
      </xdr:txBody>
    </xdr:sp>
    <xdr:clientData/>
  </xdr:twoCellAnchor>
  <xdr:twoCellAnchor>
    <xdr:from>
      <xdr:col>50</xdr:col>
      <xdr:colOff>128204</xdr:colOff>
      <xdr:row>17</xdr:row>
      <xdr:rowOff>124736</xdr:rowOff>
    </xdr:from>
    <xdr:to>
      <xdr:col>52</xdr:col>
      <xdr:colOff>131117</xdr:colOff>
      <xdr:row>17</xdr:row>
      <xdr:rowOff>129431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6" idx="1"/>
          <a:endCxn id="13" idx="3"/>
        </xdr:cNvCxnSpPr>
      </xdr:nvCxnSpPr>
      <xdr:spPr>
        <a:xfrm flipH="1">
          <a:off x="8700704" y="4334786"/>
          <a:ext cx="345813" cy="4695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131117</xdr:colOff>
      <xdr:row>17</xdr:row>
      <xdr:rowOff>16736</xdr:rowOff>
    </xdr:from>
    <xdr:to>
      <xdr:col>54</xdr:col>
      <xdr:colOff>157742</xdr:colOff>
      <xdr:row>17</xdr:row>
      <xdr:rowOff>232736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9046517" y="4226786"/>
          <a:ext cx="369525" cy="216000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R2</a:t>
          </a:r>
        </a:p>
      </xdr:txBody>
    </xdr:sp>
    <xdr:clientData/>
  </xdr:twoCellAnchor>
  <xdr:twoCellAnchor>
    <xdr:from>
      <xdr:col>50</xdr:col>
      <xdr:colOff>116282</xdr:colOff>
      <xdr:row>21</xdr:row>
      <xdr:rowOff>73688</xdr:rowOff>
    </xdr:from>
    <xdr:to>
      <xdr:col>52</xdr:col>
      <xdr:colOff>132509</xdr:colOff>
      <xdr:row>21</xdr:row>
      <xdr:rowOff>77747</xdr:rowOff>
    </xdr:to>
    <xdr:cxnSp macro="">
      <xdr:nvCxnSpPr>
        <xdr:cNvPr id="47" name="Conector de seta reta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48" idx="1"/>
          <a:endCxn id="69" idx="3"/>
        </xdr:cNvCxnSpPr>
      </xdr:nvCxnSpPr>
      <xdr:spPr>
        <a:xfrm flipH="1">
          <a:off x="8688782" y="5274338"/>
          <a:ext cx="359127" cy="4059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132509</xdr:colOff>
      <xdr:row>20</xdr:row>
      <xdr:rowOff>214528</xdr:rowOff>
    </xdr:from>
    <xdr:to>
      <xdr:col>54</xdr:col>
      <xdr:colOff>159134</xdr:colOff>
      <xdr:row>21</xdr:row>
      <xdr:rowOff>180497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9047909" y="5167528"/>
          <a:ext cx="369525" cy="213619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R4</a:t>
          </a:r>
        </a:p>
      </xdr:txBody>
    </xdr:sp>
    <xdr:clientData/>
  </xdr:twoCellAnchor>
  <xdr:twoCellAnchor>
    <xdr:from>
      <xdr:col>50</xdr:col>
      <xdr:colOff>119159</xdr:colOff>
      <xdr:row>26</xdr:row>
      <xdr:rowOff>103595</xdr:rowOff>
    </xdr:from>
    <xdr:to>
      <xdr:col>52</xdr:col>
      <xdr:colOff>130891</xdr:colOff>
      <xdr:row>26</xdr:row>
      <xdr:rowOff>104818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>
          <a:stCxn id="50" idx="1"/>
          <a:endCxn id="70" idx="3"/>
        </xdr:cNvCxnSpPr>
      </xdr:nvCxnSpPr>
      <xdr:spPr>
        <a:xfrm flipH="1" flipV="1">
          <a:off x="8691659" y="6542495"/>
          <a:ext cx="354632" cy="1223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130891</xdr:colOff>
      <xdr:row>25</xdr:row>
      <xdr:rowOff>244468</xdr:rowOff>
    </xdr:from>
    <xdr:to>
      <xdr:col>54</xdr:col>
      <xdr:colOff>157516</xdr:colOff>
      <xdr:row>26</xdr:row>
      <xdr:rowOff>212818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9046291" y="6435718"/>
          <a:ext cx="369525" cy="216000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R6</a:t>
          </a:r>
        </a:p>
      </xdr:txBody>
    </xdr:sp>
    <xdr:clientData/>
  </xdr:twoCellAnchor>
  <xdr:twoCellAnchor>
    <xdr:from>
      <xdr:col>50</xdr:col>
      <xdr:colOff>121110</xdr:colOff>
      <xdr:row>30</xdr:row>
      <xdr:rowOff>209049</xdr:rowOff>
    </xdr:from>
    <xdr:to>
      <xdr:col>52</xdr:col>
      <xdr:colOff>137693</xdr:colOff>
      <xdr:row>30</xdr:row>
      <xdr:rowOff>212410</xdr:rowOff>
    </xdr:to>
    <xdr:cxnSp macro="">
      <xdr:nvCxnSpPr>
        <xdr:cNvPr id="51" name="Conector de seta reta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stCxn id="52" idx="1"/>
          <a:endCxn id="68" idx="3"/>
        </xdr:cNvCxnSpPr>
      </xdr:nvCxnSpPr>
      <xdr:spPr>
        <a:xfrm flipH="1">
          <a:off x="8693610" y="7638549"/>
          <a:ext cx="359483" cy="3361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137693</xdr:colOff>
      <xdr:row>30</xdr:row>
      <xdr:rowOff>102239</xdr:rowOff>
    </xdr:from>
    <xdr:to>
      <xdr:col>54</xdr:col>
      <xdr:colOff>164318</xdr:colOff>
      <xdr:row>31</xdr:row>
      <xdr:rowOff>68208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9053093" y="7531739"/>
          <a:ext cx="369525" cy="213619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R8</a:t>
          </a:r>
        </a:p>
      </xdr:txBody>
    </xdr:sp>
    <xdr:clientData/>
  </xdr:twoCellAnchor>
  <xdr:twoCellAnchor>
    <xdr:from>
      <xdr:col>50</xdr:col>
      <xdr:colOff>23066</xdr:colOff>
      <xdr:row>38</xdr:row>
      <xdr:rowOff>172276</xdr:rowOff>
    </xdr:from>
    <xdr:to>
      <xdr:col>50</xdr:col>
      <xdr:colOff>26762</xdr:colOff>
      <xdr:row>39</xdr:row>
      <xdr:rowOff>204362</xdr:rowOff>
    </xdr:to>
    <xdr:cxnSp macro="">
      <xdr:nvCxnSpPr>
        <xdr:cNvPr id="53" name="Conector de seta reta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4" idx="0"/>
          <a:endCxn id="67" idx="2"/>
        </xdr:cNvCxnSpPr>
      </xdr:nvCxnSpPr>
      <xdr:spPr>
        <a:xfrm flipV="1">
          <a:off x="8595566" y="9582976"/>
          <a:ext cx="3696" cy="279736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7372</xdr:colOff>
      <xdr:row>39</xdr:row>
      <xdr:rowOff>204362</xdr:rowOff>
    </xdr:from>
    <xdr:to>
      <xdr:col>51</xdr:col>
      <xdr:colOff>38759</xdr:colOff>
      <xdr:row>40</xdr:row>
      <xdr:rowOff>170331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8408422" y="9862712"/>
          <a:ext cx="374287" cy="213619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R10</a:t>
          </a:r>
        </a:p>
      </xdr:txBody>
    </xdr:sp>
    <xdr:clientData/>
  </xdr:twoCellAnchor>
  <xdr:twoCellAnchor>
    <xdr:from>
      <xdr:col>47</xdr:col>
      <xdr:colOff>55182</xdr:colOff>
      <xdr:row>17</xdr:row>
      <xdr:rowOff>6047</xdr:rowOff>
    </xdr:from>
    <xdr:to>
      <xdr:col>48</xdr:col>
      <xdr:colOff>105982</xdr:colOff>
      <xdr:row>18</xdr:row>
      <xdr:rowOff>13758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113332" y="4216097"/>
          <a:ext cx="222250" cy="255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1</a:t>
          </a:r>
          <a:endParaRPr lang="pt-BR" sz="1100" b="1"/>
        </a:p>
      </xdr:txBody>
    </xdr:sp>
    <xdr:clientData/>
  </xdr:twoCellAnchor>
  <xdr:twoCellAnchor>
    <xdr:from>
      <xdr:col>47</xdr:col>
      <xdr:colOff>75663</xdr:colOff>
      <xdr:row>20</xdr:row>
      <xdr:rowOff>231961</xdr:rowOff>
    </xdr:from>
    <xdr:to>
      <xdr:col>48</xdr:col>
      <xdr:colOff>125707</xdr:colOff>
      <xdr:row>21</xdr:row>
      <xdr:rowOff>164833</xdr:rowOff>
    </xdr:to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8133813" y="5184961"/>
          <a:ext cx="221494" cy="180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2</a:t>
          </a:r>
        </a:p>
      </xdr:txBody>
    </xdr:sp>
    <xdr:clientData/>
  </xdr:twoCellAnchor>
  <xdr:twoCellAnchor>
    <xdr:from>
      <xdr:col>47</xdr:col>
      <xdr:colOff>65534</xdr:colOff>
      <xdr:row>26</xdr:row>
      <xdr:rowOff>5623</xdr:rowOff>
    </xdr:from>
    <xdr:to>
      <xdr:col>48</xdr:col>
      <xdr:colOff>112177</xdr:colOff>
      <xdr:row>26</xdr:row>
      <xdr:rowOff>188525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8123684" y="6444523"/>
          <a:ext cx="218093" cy="182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3</a:t>
          </a:r>
          <a:endParaRPr lang="pt-BR" sz="1100" b="1"/>
        </a:p>
      </xdr:txBody>
    </xdr:sp>
    <xdr:clientData/>
  </xdr:twoCellAnchor>
  <xdr:twoCellAnchor>
    <xdr:from>
      <xdr:col>47</xdr:col>
      <xdr:colOff>79448</xdr:colOff>
      <xdr:row>30</xdr:row>
      <xdr:rowOff>101438</xdr:rowOff>
    </xdr:from>
    <xdr:to>
      <xdr:col>48</xdr:col>
      <xdr:colOff>126091</xdr:colOff>
      <xdr:row>31</xdr:row>
      <xdr:rowOff>29207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8137598" y="7530938"/>
          <a:ext cx="218093" cy="17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4</a:t>
          </a:r>
          <a:endParaRPr lang="pt-BR" sz="1100" b="1"/>
        </a:p>
      </xdr:txBody>
    </xdr:sp>
    <xdr:clientData/>
  </xdr:twoCellAnchor>
  <xdr:twoCellAnchor>
    <xdr:from>
      <xdr:col>47</xdr:col>
      <xdr:colOff>87898</xdr:colOff>
      <xdr:row>35</xdr:row>
      <xdr:rowOff>186910</xdr:rowOff>
    </xdr:from>
    <xdr:to>
      <xdr:col>48</xdr:col>
      <xdr:colOff>136053</xdr:colOff>
      <xdr:row>36</xdr:row>
      <xdr:rowOff>163626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8146048" y="8854660"/>
          <a:ext cx="219605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5</a:t>
          </a:r>
          <a:endParaRPr lang="pt-BR" sz="1100" b="1"/>
        </a:p>
      </xdr:txBody>
    </xdr:sp>
    <xdr:clientData/>
  </xdr:twoCellAnchor>
  <xdr:twoCellAnchor>
    <xdr:from>
      <xdr:col>29</xdr:col>
      <xdr:colOff>47476</xdr:colOff>
      <xdr:row>26</xdr:row>
      <xdr:rowOff>103615</xdr:rowOff>
    </xdr:from>
    <xdr:to>
      <xdr:col>31</xdr:col>
      <xdr:colOff>14929</xdr:colOff>
      <xdr:row>26</xdr:row>
      <xdr:rowOff>103922</xdr:rowOff>
    </xdr:to>
    <xdr:cxnSp macro="">
      <xdr:nvCxnSpPr>
        <xdr:cNvPr id="60" name="Conector de seta reta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stCxn id="61" idx="3"/>
          <a:endCxn id="18" idx="1"/>
        </xdr:cNvCxnSpPr>
      </xdr:nvCxnSpPr>
      <xdr:spPr>
        <a:xfrm>
          <a:off x="5019526" y="6542515"/>
          <a:ext cx="310353" cy="307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20851</xdr:colOff>
      <xdr:row>25</xdr:row>
      <xdr:rowOff>243265</xdr:rowOff>
    </xdr:from>
    <xdr:to>
      <xdr:col>29</xdr:col>
      <xdr:colOff>47476</xdr:colOff>
      <xdr:row>26</xdr:row>
      <xdr:rowOff>211615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4650001" y="6434515"/>
          <a:ext cx="369525" cy="216000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R5</a:t>
          </a:r>
        </a:p>
      </xdr:txBody>
    </xdr:sp>
    <xdr:clientData/>
  </xdr:twoCellAnchor>
  <xdr:twoCellAnchor>
    <xdr:from>
      <xdr:col>29</xdr:col>
      <xdr:colOff>47741</xdr:colOff>
      <xdr:row>30</xdr:row>
      <xdr:rowOff>198181</xdr:rowOff>
    </xdr:from>
    <xdr:to>
      <xdr:col>31</xdr:col>
      <xdr:colOff>10961</xdr:colOff>
      <xdr:row>30</xdr:row>
      <xdr:rowOff>200013</xdr:rowOff>
    </xdr:to>
    <xdr:cxnSp macro="">
      <xdr:nvCxnSpPr>
        <xdr:cNvPr id="62" name="Conector de seta reta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>
          <a:stCxn id="63" idx="3"/>
          <a:endCxn id="22" idx="1"/>
        </xdr:cNvCxnSpPr>
      </xdr:nvCxnSpPr>
      <xdr:spPr>
        <a:xfrm>
          <a:off x="5019791" y="7627681"/>
          <a:ext cx="306120" cy="1832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21116</xdr:colOff>
      <xdr:row>30</xdr:row>
      <xdr:rowOff>91371</xdr:rowOff>
    </xdr:from>
    <xdr:to>
      <xdr:col>29</xdr:col>
      <xdr:colOff>47741</xdr:colOff>
      <xdr:row>31</xdr:row>
      <xdr:rowOff>57340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4650266" y="7520871"/>
          <a:ext cx="369525" cy="213619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R7</a:t>
          </a:r>
        </a:p>
      </xdr:txBody>
    </xdr:sp>
    <xdr:clientData/>
  </xdr:twoCellAnchor>
  <xdr:twoCellAnchor>
    <xdr:from>
      <xdr:col>29</xdr:col>
      <xdr:colOff>44567</xdr:colOff>
      <xdr:row>36</xdr:row>
      <xdr:rowOff>60208</xdr:rowOff>
    </xdr:from>
    <xdr:to>
      <xdr:col>31</xdr:col>
      <xdr:colOff>15872</xdr:colOff>
      <xdr:row>36</xdr:row>
      <xdr:rowOff>62191</xdr:rowOff>
    </xdr:to>
    <xdr:cxnSp macro="">
      <xdr:nvCxnSpPr>
        <xdr:cNvPr id="64" name="Conector de seta reta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>
          <a:stCxn id="65" idx="3"/>
          <a:endCxn id="66" idx="1"/>
        </xdr:cNvCxnSpPr>
      </xdr:nvCxnSpPr>
      <xdr:spPr>
        <a:xfrm flipV="1">
          <a:off x="5016617" y="8975608"/>
          <a:ext cx="314205" cy="1983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17942</xdr:colOff>
      <xdr:row>35</xdr:row>
      <xdr:rowOff>203031</xdr:rowOff>
    </xdr:from>
    <xdr:to>
      <xdr:col>29</xdr:col>
      <xdr:colOff>44567</xdr:colOff>
      <xdr:row>36</xdr:row>
      <xdr:rowOff>169000</xdr:rowOff>
    </xdr:to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4647092" y="8870781"/>
          <a:ext cx="369525" cy="213619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1"/>
            <a:t>R9</a:t>
          </a:r>
        </a:p>
      </xdr:txBody>
    </xdr:sp>
    <xdr:clientData/>
  </xdr:twoCellAnchor>
  <xdr:twoCellAnchor>
    <xdr:from>
      <xdr:col>31</xdr:col>
      <xdr:colOff>15872</xdr:colOff>
      <xdr:row>33</xdr:row>
      <xdr:rowOff>197111</xdr:rowOff>
    </xdr:from>
    <xdr:to>
      <xdr:col>32</xdr:col>
      <xdr:colOff>29185</xdr:colOff>
      <xdr:row>38</xdr:row>
      <xdr:rowOff>170954</xdr:rowOff>
    </xdr:to>
    <xdr:sp macro="" textlink="">
      <xdr:nvSpPr>
        <xdr:cNvPr id="66" name="Retângulo de cantos arredondados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5330822" y="8369561"/>
          <a:ext cx="184763" cy="1212093"/>
        </a:xfrm>
        <a:prstGeom prst="round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/>
            </a:gs>
          </a:gsLst>
          <a:path path="circle">
            <a:fillToRect l="50000" t="50000" r="50000" b="50000"/>
          </a:path>
          <a:tileRect/>
        </a:gra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49</xdr:col>
      <xdr:colOff>105830</xdr:colOff>
      <xdr:row>33</xdr:row>
      <xdr:rowOff>198433</xdr:rowOff>
    </xdr:from>
    <xdr:to>
      <xdr:col>50</xdr:col>
      <xdr:colOff>119143</xdr:colOff>
      <xdr:row>38</xdr:row>
      <xdr:rowOff>172276</xdr:rowOff>
    </xdr:to>
    <xdr:sp macro="" textlink="">
      <xdr:nvSpPr>
        <xdr:cNvPr id="67" name="Retângulo de cantos arredondados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8506880" y="8370883"/>
          <a:ext cx="184763" cy="1212093"/>
        </a:xfrm>
        <a:prstGeom prst="round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/>
            </a:gs>
          </a:gsLst>
          <a:path path="circle">
            <a:fillToRect l="50000" t="50000" r="50000" b="50000"/>
          </a:path>
          <a:tileRect/>
        </a:gra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49</xdr:col>
      <xdr:colOff>107797</xdr:colOff>
      <xdr:row>29</xdr:row>
      <xdr:rowOff>139251</xdr:rowOff>
    </xdr:from>
    <xdr:to>
      <xdr:col>50</xdr:col>
      <xdr:colOff>121110</xdr:colOff>
      <xdr:row>32</xdr:row>
      <xdr:rowOff>37918</xdr:rowOff>
    </xdr:to>
    <xdr:sp macro="" textlink="">
      <xdr:nvSpPr>
        <xdr:cNvPr id="68" name="Retângulo de cantos arredondados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508847" y="7321101"/>
          <a:ext cx="184763" cy="641617"/>
        </a:xfrm>
        <a:prstGeom prst="round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/>
            </a:gs>
          </a:gsLst>
          <a:path path="circle">
            <a:fillToRect l="50000" t="50000" r="50000" b="50000"/>
          </a:path>
          <a:tileRect/>
        </a:gra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49</xdr:col>
      <xdr:colOff>102969</xdr:colOff>
      <xdr:row>20</xdr:row>
      <xdr:rowOff>142676</xdr:rowOff>
    </xdr:from>
    <xdr:to>
      <xdr:col>50</xdr:col>
      <xdr:colOff>116282</xdr:colOff>
      <xdr:row>22</xdr:row>
      <xdr:rowOff>12818</xdr:rowOff>
    </xdr:to>
    <xdr:sp macro="" textlink="">
      <xdr:nvSpPr>
        <xdr:cNvPr id="69" name="Retângulo de cantos arredondado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8504019" y="5095676"/>
          <a:ext cx="184763" cy="365442"/>
        </a:xfrm>
        <a:prstGeom prst="round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/>
            </a:gs>
          </a:gsLst>
          <a:path path="circle">
            <a:fillToRect l="50000" t="50000" r="50000" b="50000"/>
          </a:path>
          <a:tileRect/>
        </a:gra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49</xdr:col>
      <xdr:colOff>105846</xdr:colOff>
      <xdr:row>24</xdr:row>
      <xdr:rowOff>219221</xdr:rowOff>
    </xdr:from>
    <xdr:to>
      <xdr:col>50</xdr:col>
      <xdr:colOff>119159</xdr:colOff>
      <xdr:row>27</xdr:row>
      <xdr:rowOff>235619</xdr:rowOff>
    </xdr:to>
    <xdr:sp macro="" textlink="">
      <xdr:nvSpPr>
        <xdr:cNvPr id="70" name="Retângulo de cantos arredondados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8506896" y="6162821"/>
          <a:ext cx="184763" cy="759348"/>
        </a:xfrm>
        <a:prstGeom prst="round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/>
            </a:gs>
          </a:gsLst>
          <a:path path="circle">
            <a:fillToRect l="50000" t="50000" r="50000" b="50000"/>
          </a:path>
          <a:tileRect/>
        </a:gradFill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45</xdr:col>
      <xdr:colOff>4851</xdr:colOff>
      <xdr:row>40</xdr:row>
      <xdr:rowOff>18976</xdr:rowOff>
    </xdr:from>
    <xdr:to>
      <xdr:col>45</xdr:col>
      <xdr:colOff>18104</xdr:colOff>
      <xdr:row>41</xdr:row>
      <xdr:rowOff>91387</xdr:rowOff>
    </xdr:to>
    <xdr:cxnSp macro="">
      <xdr:nvCxnSpPr>
        <xdr:cNvPr id="71" name="Conector de seta reta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>
          <a:stCxn id="38" idx="0"/>
          <a:endCxn id="7" idx="2"/>
        </xdr:cNvCxnSpPr>
      </xdr:nvCxnSpPr>
      <xdr:spPr>
        <a:xfrm flipH="1" flipV="1">
          <a:off x="7720101" y="9924976"/>
          <a:ext cx="13253" cy="320061"/>
        </a:xfrm>
        <a:prstGeom prst="straightConnector1">
          <a:avLst/>
        </a:prstGeom>
        <a:ln>
          <a:solidFill>
            <a:srgbClr val="971A8D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20906</xdr:colOff>
      <xdr:row>30</xdr:row>
      <xdr:rowOff>7137</xdr:rowOff>
    </xdr:from>
    <xdr:ext cx="461765" cy="468000"/>
    <xdr:pic>
      <xdr:nvPicPr>
        <xdr:cNvPr id="73" name="Imagem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667" b="94444" l="5778" r="94222">
                      <a14:foregroundMark x1="33778" y1="88000" x2="33778" y2="88000"/>
                      <a14:foregroundMark x1="83111" y1="77556" x2="83111" y2="77556"/>
                      <a14:foregroundMark x1="6444" y1="42444" x2="6444" y2="42444"/>
                      <a14:foregroundMark x1="59333" y1="6667" x2="59333" y2="6667"/>
                      <a14:foregroundMark x1="94444" y1="44000" x2="94444" y2="44000"/>
                      <a14:foregroundMark x1="48667" y1="94444" x2="48667" y2="94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49756" y="7436637"/>
          <a:ext cx="461765" cy="468000"/>
        </a:xfrm>
        <a:prstGeom prst="rect">
          <a:avLst/>
        </a:prstGeom>
      </xdr:spPr>
    </xdr:pic>
    <xdr:clientData/>
  </xdr:oneCellAnchor>
  <xdr:twoCellAnchor editAs="oneCell">
    <xdr:from>
      <xdr:col>22</xdr:col>
      <xdr:colOff>163515</xdr:colOff>
      <xdr:row>30</xdr:row>
      <xdr:rowOff>75668</xdr:rowOff>
    </xdr:from>
    <xdr:to>
      <xdr:col>26</xdr:col>
      <xdr:colOff>14869</xdr:colOff>
      <xdr:row>31</xdr:row>
      <xdr:rowOff>206739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778" b="89778" l="2667" r="92444">
                      <a14:foregroundMark x1="6222" y1="36000" x2="6222" y2="36000"/>
                      <a14:foregroundMark x1="74222" y1="77333" x2="74222" y2="77333"/>
                      <a14:foregroundMark x1="82667" y1="73778" x2="82667" y2="73778"/>
                      <a14:foregroundMark x1="87556" y1="68889" x2="87556" y2="68889"/>
                      <a14:foregroundMark x1="88000" y1="52000" x2="88000" y2="52000"/>
                      <a14:foregroundMark x1="92000" y1="53778" x2="92000" y2="53778"/>
                      <a14:foregroundMark x1="3111" y1="43556" x2="3111" y2="43556"/>
                      <a14:foregroundMark x1="79556" y1="78667" x2="79556" y2="78667"/>
                      <a14:foregroundMark x1="68889" y1="79111" x2="68889" y2="79111"/>
                      <a14:foregroundMark x1="69778" y1="80889" x2="70667" y2="80889"/>
                      <a14:foregroundMark x1="65333" y1="80000" x2="65333" y2="80000"/>
                      <a14:foregroundMark x1="60000" y1="79556" x2="60000" y2="79556"/>
                      <a14:foregroundMark x1="85333" y1="73778" x2="85333" y2="73778"/>
                      <a14:foregroundMark x1="86222" y1="73778" x2="86222" y2="73778"/>
                      <a14:foregroundMark x1="83111" y1="77778" x2="83111" y2="77778"/>
                      <a14:foregroundMark x1="88000" y1="73778" x2="88000" y2="73778"/>
                      <a14:foregroundMark x1="88444" y1="72000" x2="88444" y2="72000"/>
                      <a14:foregroundMark x1="90222" y1="70222" x2="90222" y2="70222"/>
                      <a14:foregroundMark x1="90222" y1="69778" x2="90222" y2="69778"/>
                      <a14:foregroundMark x1="90667" y1="67111" x2="90667" y2="67111"/>
                      <a14:foregroundMark x1="92444" y1="66222" x2="92444" y2="6622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935415" y="7505168"/>
          <a:ext cx="537154" cy="378721"/>
        </a:xfrm>
        <a:prstGeom prst="rect">
          <a:avLst/>
        </a:prstGeom>
      </xdr:spPr>
    </xdr:pic>
    <xdr:clientData/>
  </xdr:twoCellAnchor>
  <xdr:twoCellAnchor>
    <xdr:from>
      <xdr:col>51</xdr:col>
      <xdr:colOff>124866</xdr:colOff>
      <xdr:row>18</xdr:row>
      <xdr:rowOff>212112</xdr:rowOff>
    </xdr:from>
    <xdr:to>
      <xdr:col>56</xdr:col>
      <xdr:colOff>70437</xdr:colOff>
      <xdr:row>20</xdr:row>
      <xdr:rowOff>103255</xdr:rowOff>
    </xdr:to>
    <xdr:sp macro="" textlink="$BO$6">
      <xdr:nvSpPr>
        <xdr:cNvPr id="75" name="Retângulo de cantos arredondados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8125866" y="4649641"/>
          <a:ext cx="729983" cy="384202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6805BA0-7114-4D7F-BA0D-7B8CB25C01E4}" type="TxLink"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933,33</a:t>
          </a:fld>
          <a:endParaRPr lang="pt-BR" sz="1600">
            <a:solidFill>
              <a:schemeClr val="bg1"/>
            </a:solidFill>
          </a:endParaRPr>
        </a:p>
      </xdr:txBody>
    </xdr:sp>
    <xdr:clientData/>
  </xdr:twoCellAnchor>
  <xdr:twoCellAnchor>
    <xdr:from>
      <xdr:col>51</xdr:col>
      <xdr:colOff>136072</xdr:colOff>
      <xdr:row>22</xdr:row>
      <xdr:rowOff>166007</xdr:rowOff>
    </xdr:from>
    <xdr:to>
      <xdr:col>56</xdr:col>
      <xdr:colOff>81643</xdr:colOff>
      <xdr:row>24</xdr:row>
      <xdr:rowOff>57150</xdr:rowOff>
    </xdr:to>
    <xdr:sp macro="" textlink="$BO$8">
      <xdr:nvSpPr>
        <xdr:cNvPr id="76" name="Retângulo de cantos arredondados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8463643" y="5554436"/>
          <a:ext cx="762000" cy="38100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7E9BCE75-6125-44BD-8ECC-C286A22870E4}" type="TxLink"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325,58</a:t>
          </a:fld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32657</xdr:colOff>
      <xdr:row>27</xdr:row>
      <xdr:rowOff>236765</xdr:rowOff>
    </xdr:from>
    <xdr:to>
      <xdr:col>29</xdr:col>
      <xdr:colOff>141514</xdr:colOff>
      <xdr:row>29</xdr:row>
      <xdr:rowOff>127907</xdr:rowOff>
    </xdr:to>
    <xdr:sp macro="" textlink="$BO$10">
      <xdr:nvSpPr>
        <xdr:cNvPr id="77" name="Retângulo de cantos arredondados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4114800" y="6849836"/>
          <a:ext cx="762000" cy="38100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E678C5D-5EED-459A-95C4-4E69180F1CC5}" type="TxLink"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78,77</a:t>
          </a:fld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51</xdr:col>
      <xdr:colOff>136072</xdr:colOff>
      <xdr:row>31</xdr:row>
      <xdr:rowOff>157843</xdr:rowOff>
    </xdr:from>
    <xdr:to>
      <xdr:col>56</xdr:col>
      <xdr:colOff>81643</xdr:colOff>
      <xdr:row>33</xdr:row>
      <xdr:rowOff>48986</xdr:rowOff>
    </xdr:to>
    <xdr:sp macro="" textlink="$BO$13">
      <xdr:nvSpPr>
        <xdr:cNvPr id="78" name="Retângulo de cantos arredondados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8463643" y="7750629"/>
          <a:ext cx="762000" cy="38100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06CD2ED-12B2-4248-A02D-18BEB9D2B8BB}" type="TxLink"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N/GMF</a:t>
          </a:fld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145677</xdr:colOff>
      <xdr:row>19</xdr:row>
      <xdr:rowOff>156882</xdr:rowOff>
    </xdr:from>
    <xdr:to>
      <xdr:col>51</xdr:col>
      <xdr:colOff>124866</xdr:colOff>
      <xdr:row>19</xdr:row>
      <xdr:rowOff>157683</xdr:rowOff>
    </xdr:to>
    <xdr:cxnSp macro="">
      <xdr:nvCxnSpPr>
        <xdr:cNvPr id="82" name="Conector de seta reta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stCxn id="75" idx="1"/>
        </xdr:cNvCxnSpPr>
      </xdr:nvCxnSpPr>
      <xdr:spPr>
        <a:xfrm flipH="1" flipV="1">
          <a:off x="7362265" y="4840941"/>
          <a:ext cx="763601" cy="80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67236</xdr:colOff>
      <xdr:row>23</xdr:row>
      <xdr:rowOff>111579</xdr:rowOff>
    </xdr:from>
    <xdr:to>
      <xdr:col>51</xdr:col>
      <xdr:colOff>136072</xdr:colOff>
      <xdr:row>24</xdr:row>
      <xdr:rowOff>0</xdr:rowOff>
    </xdr:to>
    <xdr:cxnSp macro="">
      <xdr:nvCxnSpPr>
        <xdr:cNvPr id="85" name="Conector de seta reta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stCxn id="76" idx="1"/>
        </xdr:cNvCxnSpPr>
      </xdr:nvCxnSpPr>
      <xdr:spPr>
        <a:xfrm flipH="1">
          <a:off x="6499412" y="5781755"/>
          <a:ext cx="1637660" cy="13495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141514</xdr:colOff>
      <xdr:row>28</xdr:row>
      <xdr:rowOff>182336</xdr:rowOff>
    </xdr:from>
    <xdr:to>
      <xdr:col>33</xdr:col>
      <xdr:colOff>78441</xdr:colOff>
      <xdr:row>29</xdr:row>
      <xdr:rowOff>134471</xdr:rowOff>
    </xdr:to>
    <xdr:cxnSp macro="">
      <xdr:nvCxnSpPr>
        <xdr:cNvPr id="87" name="Conector de seta reta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stCxn id="77" idx="3"/>
        </xdr:cNvCxnSpPr>
      </xdr:nvCxnSpPr>
      <xdr:spPr>
        <a:xfrm>
          <a:off x="4691102" y="7085160"/>
          <a:ext cx="564457" cy="198664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123265</xdr:colOff>
      <xdr:row>32</xdr:row>
      <xdr:rowOff>78441</xdr:rowOff>
    </xdr:from>
    <xdr:to>
      <xdr:col>51</xdr:col>
      <xdr:colOff>136072</xdr:colOff>
      <xdr:row>32</xdr:row>
      <xdr:rowOff>103415</xdr:rowOff>
    </xdr:to>
    <xdr:cxnSp macro="">
      <xdr:nvCxnSpPr>
        <xdr:cNvPr id="92" name="Conector de seta reta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stCxn id="78" idx="1"/>
        </xdr:cNvCxnSpPr>
      </xdr:nvCxnSpPr>
      <xdr:spPr>
        <a:xfrm flipH="1" flipV="1">
          <a:off x="7339853" y="7967382"/>
          <a:ext cx="797219" cy="24974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7"/>
  <sheetViews>
    <sheetView showGridLines="0" tabSelected="1" zoomScale="78" zoomScaleNormal="78" zoomScaleSheetLayoutView="70" workbookViewId="0">
      <selection activeCell="G42" sqref="G42:P42"/>
    </sheetView>
  </sheetViews>
  <sheetFormatPr defaultColWidth="6.140625" defaultRowHeight="15" x14ac:dyDescent="0.25"/>
  <cols>
    <col min="1" max="58" width="2.42578125" style="3" customWidth="1"/>
    <col min="59" max="60" width="6.140625" style="3"/>
    <col min="61" max="61" width="3.140625" style="3" customWidth="1"/>
    <col min="62" max="62" width="4.85546875" style="39" customWidth="1"/>
    <col min="63" max="63" width="10.28515625" style="39" customWidth="1"/>
    <col min="64" max="64" width="7.85546875" style="40" bestFit="1" customWidth="1"/>
    <col min="65" max="65" width="9" style="39" customWidth="1"/>
    <col min="66" max="66" width="13.140625" style="39" customWidth="1"/>
    <col min="67" max="67" width="9.28515625" style="39" bestFit="1" customWidth="1"/>
    <col min="68" max="68" width="16" style="3" customWidth="1"/>
    <col min="69" max="16384" width="6.140625" style="3"/>
  </cols>
  <sheetData>
    <row r="1" spans="1:68" ht="19.7" customHeight="1" x14ac:dyDescent="0.2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  <c r="M1" s="80" t="s">
        <v>0</v>
      </c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2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7"/>
    </row>
    <row r="2" spans="1:68" ht="19.7" customHeight="1" x14ac:dyDescent="0.25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3"/>
      <c r="M2" s="83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5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9"/>
    </row>
    <row r="3" spans="1:68" ht="19.7" customHeight="1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  <c r="M3" s="92" t="s">
        <v>64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4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1"/>
    </row>
    <row r="4" spans="1:68" ht="19.7" customHeight="1" x14ac:dyDescent="0.25">
      <c r="A4" s="95" t="s">
        <v>40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7"/>
    </row>
    <row r="5" spans="1:68" ht="19.7" customHeight="1" x14ac:dyDescent="0.25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100"/>
      <c r="BI5" t="s">
        <v>46</v>
      </c>
      <c r="BJ5" s="29" t="s">
        <v>47</v>
      </c>
      <c r="BK5" s="29" t="s">
        <v>53</v>
      </c>
      <c r="BL5" s="29" t="s">
        <v>54</v>
      </c>
      <c r="BM5" s="29" t="s">
        <v>49</v>
      </c>
      <c r="BN5" s="29" t="s">
        <v>48</v>
      </c>
      <c r="BO5" s="29" t="s">
        <v>55</v>
      </c>
    </row>
    <row r="6" spans="1:68" ht="19.7" customHeight="1" x14ac:dyDescent="0.25">
      <c r="A6" s="101" t="s">
        <v>1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3"/>
      <c r="BJ6" s="29">
        <v>1</v>
      </c>
      <c r="BK6" s="41">
        <f>IFERROR(K9,"N/RPM")</f>
        <v>2000</v>
      </c>
      <c r="BL6" s="42">
        <f>BK6/60</f>
        <v>33.333333333333336</v>
      </c>
      <c r="BM6" s="29">
        <v>1</v>
      </c>
      <c r="BN6" s="29">
        <f>J15</f>
        <v>28</v>
      </c>
      <c r="BO6" s="41">
        <f t="shared" ref="BO6:BO13" si="0">IFERROR(BL6*BN6,"N/GMF")</f>
        <v>933.33333333333337</v>
      </c>
      <c r="BP6" s="110" t="s">
        <v>50</v>
      </c>
    </row>
    <row r="7" spans="1:68" ht="19.7" customHeight="1" x14ac:dyDescent="0.3">
      <c r="A7" s="10" t="s">
        <v>2</v>
      </c>
      <c r="B7" s="11"/>
      <c r="C7" s="6"/>
      <c r="D7" s="6"/>
      <c r="E7" s="6"/>
      <c r="F7" s="6"/>
      <c r="G7" s="6" t="s">
        <v>66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/>
      <c r="AB7" s="5" t="s">
        <v>3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9"/>
      <c r="BJ7" s="111">
        <v>2</v>
      </c>
      <c r="BK7" s="41">
        <f>IFERROR(BL7*60,"N/RPM")</f>
        <v>1302.325581395349</v>
      </c>
      <c r="BL7" s="42">
        <f>BL6*BM7</f>
        <v>21.70542635658915</v>
      </c>
      <c r="BM7" s="41">
        <f>BN6/BN7</f>
        <v>0.65116279069767447</v>
      </c>
      <c r="BN7" s="29">
        <f t="shared" ref="BN7:BN13" si="1">J16</f>
        <v>43</v>
      </c>
      <c r="BO7" s="41">
        <f t="shared" si="0"/>
        <v>933.33333333333348</v>
      </c>
      <c r="BP7" s="110"/>
    </row>
    <row r="8" spans="1:68" ht="19.7" customHeight="1" x14ac:dyDescent="0.3">
      <c r="A8" s="10" t="s">
        <v>4</v>
      </c>
      <c r="B8" s="11"/>
      <c r="C8" s="11"/>
      <c r="D8" s="11"/>
      <c r="E8" s="11" t="s">
        <v>67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2"/>
      <c r="AB8" s="10" t="s">
        <v>5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4"/>
      <c r="BJ8" s="112"/>
      <c r="BK8" s="41">
        <f>IFERROR(BL7*60,"N/RPM")</f>
        <v>1302.325581395349</v>
      </c>
      <c r="BL8" s="42">
        <f>BL6*BM7</f>
        <v>21.70542635658915</v>
      </c>
      <c r="BM8" s="41">
        <f>BN6/BN7</f>
        <v>0.65116279069767447</v>
      </c>
      <c r="BN8" s="29">
        <f t="shared" si="1"/>
        <v>15</v>
      </c>
      <c r="BO8" s="41">
        <f t="shared" si="0"/>
        <v>325.58139534883725</v>
      </c>
      <c r="BP8" s="110" t="s">
        <v>51</v>
      </c>
    </row>
    <row r="9" spans="1:68" ht="19.7" customHeight="1" x14ac:dyDescent="0.3">
      <c r="A9" s="76" t="s">
        <v>6</v>
      </c>
      <c r="B9" s="77"/>
      <c r="C9" s="77"/>
      <c r="D9" s="77"/>
      <c r="E9" s="77"/>
      <c r="F9" s="77"/>
      <c r="G9" s="77"/>
      <c r="H9" s="77"/>
      <c r="I9" s="77"/>
      <c r="J9" s="77"/>
      <c r="K9" s="78">
        <v>2000</v>
      </c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  <c r="AB9" s="10" t="s">
        <v>7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4"/>
      <c r="BJ9" s="111">
        <v>3</v>
      </c>
      <c r="BK9" s="41">
        <f>IFERROR(BL9*60,"N/RPM")</f>
        <v>315.07876969242318</v>
      </c>
      <c r="BL9" s="42">
        <f>BL8*BM9</f>
        <v>5.2513128282070527</v>
      </c>
      <c r="BM9" s="41">
        <f>BN8/BN9</f>
        <v>0.24193548387096775</v>
      </c>
      <c r="BN9" s="29">
        <f t="shared" si="1"/>
        <v>62</v>
      </c>
      <c r="BO9" s="41">
        <f t="shared" si="0"/>
        <v>325.58139534883725</v>
      </c>
      <c r="BP9" s="110"/>
    </row>
    <row r="10" spans="1:68" ht="19.7" customHeight="1" x14ac:dyDescent="0.3">
      <c r="A10" s="15" t="s"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68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"/>
      <c r="AB10" s="15" t="s">
        <v>9</v>
      </c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 t="s">
        <v>69</v>
      </c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2"/>
      <c r="BJ10" s="112"/>
      <c r="BK10" s="41">
        <f>IFERROR(BL9*60,"N/RPM")</f>
        <v>315.07876969242318</v>
      </c>
      <c r="BL10" s="42">
        <f>BL8*BM9</f>
        <v>5.2513128282070527</v>
      </c>
      <c r="BM10" s="41">
        <f>BN8/BN9</f>
        <v>0.24193548387096775</v>
      </c>
      <c r="BN10" s="29">
        <f t="shared" si="1"/>
        <v>15</v>
      </c>
      <c r="BO10" s="41">
        <f t="shared" si="0"/>
        <v>78.769692423105795</v>
      </c>
      <c r="BP10" s="110" t="s">
        <v>52</v>
      </c>
    </row>
    <row r="11" spans="1:68" ht="19.7" customHeight="1" x14ac:dyDescent="0.25">
      <c r="A11" s="18" t="s">
        <v>10</v>
      </c>
      <c r="B11" s="19"/>
      <c r="C11" s="19"/>
      <c r="D11" s="19"/>
      <c r="E11" s="19"/>
      <c r="F11" s="19"/>
      <c r="G11" s="19"/>
      <c r="H11" s="19"/>
      <c r="I11" s="59">
        <v>9.9814814814814818E-4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60"/>
      <c r="AB11" s="20" t="s">
        <v>11</v>
      </c>
      <c r="AC11" s="32"/>
      <c r="AD11" s="21"/>
      <c r="AE11" s="21"/>
      <c r="AF11" s="21"/>
      <c r="AG11" s="46"/>
      <c r="AH11" s="46" t="s">
        <v>70</v>
      </c>
      <c r="AI11" s="46"/>
      <c r="AJ11" s="46"/>
      <c r="AK11" s="46"/>
      <c r="AL11" s="46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22"/>
      <c r="BB11" s="22"/>
      <c r="BC11" s="22"/>
      <c r="BD11" s="22"/>
      <c r="BE11" s="22"/>
      <c r="BF11" s="34"/>
      <c r="BJ11" s="111">
        <v>4</v>
      </c>
      <c r="BK11" s="41">
        <f>IFERROR(BL11*60,"N/RPM")</f>
        <v>76.228734603005606</v>
      </c>
      <c r="BL11" s="42">
        <f>BL10*BM11</f>
        <v>1.2704789100500935</v>
      </c>
      <c r="BM11" s="41">
        <f>BN10/BN11</f>
        <v>0.24193548387096775</v>
      </c>
      <c r="BN11" s="29">
        <f t="shared" si="1"/>
        <v>62</v>
      </c>
      <c r="BO11" s="41">
        <f t="shared" si="0"/>
        <v>78.769692423105795</v>
      </c>
      <c r="BP11" s="110"/>
    </row>
    <row r="12" spans="1:68" ht="19.7" customHeight="1" x14ac:dyDescent="0.3">
      <c r="A12" s="18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0" t="s">
        <v>13</v>
      </c>
      <c r="AC12" s="1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34"/>
      <c r="BJ12" s="112"/>
      <c r="BK12" s="41">
        <f>IFERROR(BL11*60,"N/RPM")</f>
        <v>76.228734603005606</v>
      </c>
      <c r="BL12" s="42">
        <f>BL10*BM11</f>
        <v>1.2704789100500935</v>
      </c>
      <c r="BM12" s="41">
        <f>BN10/BN11</f>
        <v>0.24193548387096775</v>
      </c>
      <c r="BN12" s="29">
        <f t="shared" si="1"/>
        <v>0</v>
      </c>
      <c r="BO12" s="41">
        <f t="shared" si="0"/>
        <v>0</v>
      </c>
      <c r="BP12" s="110" t="s">
        <v>57</v>
      </c>
    </row>
    <row r="13" spans="1:68" ht="19.7" customHeight="1" x14ac:dyDescent="0.3">
      <c r="A13" s="35"/>
      <c r="C13" s="1"/>
      <c r="D13" s="1"/>
      <c r="E13" s="1"/>
      <c r="F13" s="1"/>
      <c r="G13" s="1"/>
      <c r="H13" s="1"/>
      <c r="I13" s="1"/>
      <c r="J13" s="1"/>
      <c r="K13" s="1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F13" s="36"/>
      <c r="BJ13" s="29">
        <v>5</v>
      </c>
      <c r="BK13" s="41" t="str">
        <f>IFERROR(BL13*60,"N/RPM")</f>
        <v>N/RPM</v>
      </c>
      <c r="BL13" s="42" t="str">
        <f>IFERROR(BL12*BM13,"N/HZ")</f>
        <v>N/HZ</v>
      </c>
      <c r="BM13" s="41" t="str">
        <f>IFERROR(BN12/BN13,"N/F")</f>
        <v>N/F</v>
      </c>
      <c r="BN13" s="29">
        <f t="shared" si="1"/>
        <v>0</v>
      </c>
      <c r="BO13" s="41" t="str">
        <f t="shared" si="0"/>
        <v>N/GMF</v>
      </c>
      <c r="BP13" s="110"/>
    </row>
    <row r="14" spans="1:68" ht="19.7" customHeight="1" x14ac:dyDescent="0.25">
      <c r="A14" s="4"/>
      <c r="D14" s="75" t="s">
        <v>14</v>
      </c>
      <c r="E14" s="75"/>
      <c r="F14" s="75"/>
      <c r="G14" s="75" t="s">
        <v>15</v>
      </c>
      <c r="H14" s="75"/>
      <c r="I14" s="75"/>
      <c r="J14" s="75"/>
      <c r="K14" s="75"/>
      <c r="L14" s="75"/>
      <c r="M14" s="75"/>
      <c r="O14" s="61" t="s">
        <v>56</v>
      </c>
      <c r="P14" s="62"/>
      <c r="Q14" s="62"/>
      <c r="R14" s="62"/>
      <c r="S14" s="62"/>
      <c r="T14" s="62"/>
      <c r="U14" s="62"/>
      <c r="V14" s="62"/>
      <c r="W14" s="62"/>
      <c r="X14" s="63"/>
      <c r="AM14" s="33"/>
      <c r="AN14" s="33"/>
      <c r="AO14" s="25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F14" s="26"/>
      <c r="BL14" s="40" t="s">
        <v>63</v>
      </c>
    </row>
    <row r="15" spans="1:68" ht="19.7" customHeight="1" x14ac:dyDescent="0.25">
      <c r="A15" s="4"/>
      <c r="D15" s="57">
        <v>1</v>
      </c>
      <c r="E15" s="57"/>
      <c r="F15" s="57"/>
      <c r="G15" s="69" t="s">
        <v>16</v>
      </c>
      <c r="H15" s="69"/>
      <c r="I15" s="69"/>
      <c r="J15" s="70">
        <v>28</v>
      </c>
      <c r="K15" s="70"/>
      <c r="L15" s="70"/>
      <c r="M15" s="70"/>
      <c r="O15" s="104" t="s">
        <v>50</v>
      </c>
      <c r="P15" s="105"/>
      <c r="Q15" s="106"/>
      <c r="R15" s="107">
        <f>BO6</f>
        <v>933.33333333333337</v>
      </c>
      <c r="S15" s="108"/>
      <c r="T15" s="108"/>
      <c r="U15" s="108"/>
      <c r="V15" s="108"/>
      <c r="W15" s="108"/>
      <c r="X15" s="109"/>
      <c r="AN15" s="25"/>
      <c r="AO15" s="25"/>
      <c r="AP15" s="23"/>
      <c r="AQ15" s="23"/>
      <c r="AR15" s="23"/>
      <c r="AS15" s="23"/>
      <c r="AT15" s="23"/>
      <c r="AU15" s="23"/>
      <c r="AV15" s="23"/>
      <c r="AW15" s="23"/>
      <c r="AX15" s="23"/>
      <c r="AY15" s="24"/>
      <c r="AZ15" s="24"/>
      <c r="BA15" s="24"/>
      <c r="BB15" s="24"/>
      <c r="BC15" s="24"/>
      <c r="BD15" s="24"/>
      <c r="BF15" s="26"/>
    </row>
    <row r="16" spans="1:68" ht="19.7" customHeight="1" x14ac:dyDescent="0.25">
      <c r="A16" s="4"/>
      <c r="D16" s="57">
        <v>2</v>
      </c>
      <c r="E16" s="57"/>
      <c r="F16" s="57"/>
      <c r="G16" s="69" t="s">
        <v>17</v>
      </c>
      <c r="H16" s="69"/>
      <c r="I16" s="69"/>
      <c r="J16" s="70">
        <v>43</v>
      </c>
      <c r="K16" s="70"/>
      <c r="L16" s="70"/>
      <c r="M16" s="70"/>
      <c r="O16" s="104" t="s">
        <v>51</v>
      </c>
      <c r="P16" s="105"/>
      <c r="Q16" s="106"/>
      <c r="R16" s="107">
        <f>BO8</f>
        <v>325.58139534883725</v>
      </c>
      <c r="S16" s="108"/>
      <c r="T16" s="108"/>
      <c r="U16" s="108"/>
      <c r="V16" s="108"/>
      <c r="W16" s="108"/>
      <c r="X16" s="109"/>
      <c r="AN16" s="25"/>
      <c r="AO16" s="25"/>
      <c r="AP16" s="27"/>
      <c r="AQ16" s="27"/>
      <c r="AR16" s="27"/>
      <c r="AS16" s="28"/>
      <c r="AT16" s="28"/>
      <c r="AU16" s="28"/>
      <c r="AV16" s="28"/>
      <c r="AW16" s="28"/>
      <c r="AX16" s="28"/>
      <c r="AY16" s="24"/>
      <c r="AZ16" s="24"/>
      <c r="BA16" s="24"/>
      <c r="BB16" s="24"/>
      <c r="BC16" s="24"/>
      <c r="BD16" s="24"/>
      <c r="BF16" s="26"/>
    </row>
    <row r="17" spans="1:58" ht="19.7" customHeight="1" x14ac:dyDescent="0.25">
      <c r="A17" s="4"/>
      <c r="D17" s="57"/>
      <c r="E17" s="57"/>
      <c r="F17" s="57"/>
      <c r="G17" s="69" t="s">
        <v>32</v>
      </c>
      <c r="H17" s="69"/>
      <c r="I17" s="69"/>
      <c r="J17" s="70">
        <v>15</v>
      </c>
      <c r="K17" s="70"/>
      <c r="L17" s="70"/>
      <c r="M17" s="70"/>
      <c r="O17" s="104" t="s">
        <v>52</v>
      </c>
      <c r="P17" s="105"/>
      <c r="Q17" s="106"/>
      <c r="R17" s="107">
        <f>BO10</f>
        <v>78.769692423105795</v>
      </c>
      <c r="S17" s="108"/>
      <c r="T17" s="108"/>
      <c r="U17" s="108"/>
      <c r="V17" s="108"/>
      <c r="W17" s="108"/>
      <c r="X17" s="109"/>
      <c r="AN17" s="25"/>
      <c r="AO17" s="25"/>
      <c r="AP17" s="27"/>
      <c r="AQ17" s="27"/>
      <c r="AR17" s="27"/>
      <c r="AS17" s="28"/>
      <c r="AT17" s="28"/>
      <c r="AU17" s="28"/>
      <c r="AV17" s="28"/>
      <c r="AW17" s="28"/>
      <c r="AX17" s="28"/>
      <c r="AY17" s="24"/>
      <c r="AZ17" s="24"/>
      <c r="BA17" s="24"/>
      <c r="BB17" s="24"/>
      <c r="BC17" s="24"/>
      <c r="BD17" s="24"/>
      <c r="BF17" s="26"/>
    </row>
    <row r="18" spans="1:58" ht="19.7" customHeight="1" x14ac:dyDescent="0.25">
      <c r="A18" s="4"/>
      <c r="D18" s="57">
        <v>3</v>
      </c>
      <c r="E18" s="57"/>
      <c r="F18" s="57"/>
      <c r="G18" s="69" t="s">
        <v>33</v>
      </c>
      <c r="H18" s="69"/>
      <c r="I18" s="69"/>
      <c r="J18" s="70">
        <v>62</v>
      </c>
      <c r="K18" s="70"/>
      <c r="L18" s="70"/>
      <c r="M18" s="70"/>
      <c r="O18" s="104" t="s">
        <v>57</v>
      </c>
      <c r="P18" s="105"/>
      <c r="Q18" s="106"/>
      <c r="R18" s="107" t="str">
        <f>BO13</f>
        <v>N/GMF</v>
      </c>
      <c r="S18" s="108"/>
      <c r="T18" s="108"/>
      <c r="U18" s="108"/>
      <c r="V18" s="108"/>
      <c r="W18" s="108"/>
      <c r="X18" s="109"/>
      <c r="AN18" s="25"/>
      <c r="AO18" s="25"/>
      <c r="AP18" s="23"/>
      <c r="AQ18" s="23"/>
      <c r="AR18" s="23"/>
      <c r="AS18" s="23"/>
      <c r="AT18" s="23"/>
      <c r="AU18" s="23"/>
      <c r="AV18" s="23"/>
      <c r="AW18" s="23"/>
      <c r="AX18" s="23"/>
      <c r="AY18" s="24"/>
      <c r="AZ18" s="24"/>
      <c r="BA18" s="24"/>
      <c r="BB18" s="24"/>
      <c r="BC18" s="24"/>
      <c r="BD18" s="24"/>
      <c r="BF18" s="26"/>
    </row>
    <row r="19" spans="1:58" ht="19.7" customHeight="1" x14ac:dyDescent="0.25">
      <c r="A19" s="4"/>
      <c r="D19" s="57"/>
      <c r="E19" s="57"/>
      <c r="F19" s="57"/>
      <c r="G19" s="69" t="s">
        <v>36</v>
      </c>
      <c r="H19" s="69"/>
      <c r="I19" s="69"/>
      <c r="J19" s="70">
        <v>15</v>
      </c>
      <c r="K19" s="70"/>
      <c r="L19" s="70"/>
      <c r="M19" s="70"/>
      <c r="AN19" s="25"/>
      <c r="AO19" s="25"/>
      <c r="AP19" s="27"/>
      <c r="AQ19" s="27"/>
      <c r="AR19" s="27"/>
      <c r="AS19" s="28"/>
      <c r="AT19" s="28"/>
      <c r="AU19" s="28"/>
      <c r="AV19" s="28"/>
      <c r="AW19" s="28"/>
      <c r="AX19" s="28"/>
      <c r="AY19" s="24"/>
      <c r="AZ19" s="24"/>
      <c r="BA19" s="24"/>
      <c r="BB19" s="24"/>
      <c r="BC19" s="24"/>
      <c r="BD19" s="24"/>
      <c r="BF19" s="26"/>
    </row>
    <row r="20" spans="1:58" ht="19.7" customHeight="1" x14ac:dyDescent="0.25">
      <c r="A20" s="4"/>
      <c r="D20" s="57">
        <v>4</v>
      </c>
      <c r="E20" s="57"/>
      <c r="F20" s="57"/>
      <c r="G20" s="69" t="s">
        <v>37</v>
      </c>
      <c r="H20" s="69"/>
      <c r="I20" s="69"/>
      <c r="J20" s="70">
        <v>62</v>
      </c>
      <c r="K20" s="70"/>
      <c r="L20" s="70"/>
      <c r="M20" s="70"/>
      <c r="U20" s="75" t="s">
        <v>53</v>
      </c>
      <c r="V20" s="75"/>
      <c r="W20" s="75"/>
      <c r="X20" s="75"/>
      <c r="Y20" s="75"/>
      <c r="Z20" s="75"/>
      <c r="AN20" s="24"/>
      <c r="AO20" s="24"/>
      <c r="AP20" s="27"/>
      <c r="AQ20" s="27"/>
      <c r="AR20" s="27"/>
      <c r="AS20" s="28"/>
      <c r="AT20" s="28"/>
      <c r="AU20" s="28"/>
      <c r="AV20" s="28"/>
      <c r="AW20" s="28"/>
      <c r="AX20" s="28"/>
      <c r="AY20" s="24"/>
      <c r="AZ20" s="24"/>
      <c r="BA20" s="24"/>
      <c r="BB20" s="24"/>
      <c r="BC20" s="24"/>
      <c r="BD20" s="24"/>
      <c r="BF20" s="26"/>
    </row>
    <row r="21" spans="1:58" ht="19.7" customHeight="1" x14ac:dyDescent="0.25">
      <c r="A21" s="4"/>
      <c r="D21" s="57"/>
      <c r="E21" s="57"/>
      <c r="F21" s="57"/>
      <c r="G21" s="69" t="s">
        <v>41</v>
      </c>
      <c r="H21" s="69"/>
      <c r="I21" s="69"/>
      <c r="J21" s="70"/>
      <c r="K21" s="70"/>
      <c r="L21" s="70"/>
      <c r="M21" s="70"/>
      <c r="U21" s="113" t="s">
        <v>58</v>
      </c>
      <c r="V21" s="113"/>
      <c r="W21" s="108">
        <f>BK6</f>
        <v>2000</v>
      </c>
      <c r="X21" s="108"/>
      <c r="Y21" s="108"/>
      <c r="Z21" s="109"/>
      <c r="AN21" s="24"/>
      <c r="AO21" s="24"/>
      <c r="AP21" s="23"/>
      <c r="AQ21" s="23"/>
      <c r="AR21" s="23"/>
      <c r="AS21" s="23"/>
      <c r="AT21" s="23"/>
      <c r="AU21" s="23"/>
      <c r="AV21" s="23"/>
      <c r="AW21" s="23"/>
      <c r="AX21" s="23"/>
      <c r="AY21" s="24"/>
      <c r="AZ21" s="24"/>
      <c r="BA21" s="24"/>
      <c r="BB21" s="24"/>
      <c r="BC21" s="24"/>
      <c r="BD21" s="24"/>
      <c r="BF21" s="26"/>
    </row>
    <row r="22" spans="1:58" ht="19.7" customHeight="1" x14ac:dyDescent="0.25">
      <c r="A22" s="4"/>
      <c r="D22" s="68">
        <v>5</v>
      </c>
      <c r="E22" s="68"/>
      <c r="F22" s="68"/>
      <c r="G22" s="69" t="s">
        <v>42</v>
      </c>
      <c r="H22" s="69"/>
      <c r="I22" s="69"/>
      <c r="J22" s="70"/>
      <c r="K22" s="70"/>
      <c r="L22" s="70"/>
      <c r="M22" s="70"/>
      <c r="Q22" s="23"/>
      <c r="R22" s="23"/>
      <c r="U22" s="113" t="s">
        <v>59</v>
      </c>
      <c r="V22" s="113"/>
      <c r="W22" s="108">
        <f>BK7</f>
        <v>1302.325581395349</v>
      </c>
      <c r="X22" s="108"/>
      <c r="Y22" s="108"/>
      <c r="Z22" s="109"/>
      <c r="AN22" s="24"/>
      <c r="AO22" s="24"/>
      <c r="AP22" s="27"/>
      <c r="AQ22" s="27"/>
      <c r="AR22" s="27"/>
      <c r="AS22" s="28"/>
      <c r="AT22" s="28"/>
      <c r="AU22" s="28"/>
      <c r="AV22" s="28"/>
      <c r="AW22" s="28"/>
      <c r="AX22" s="28"/>
      <c r="AY22" s="24"/>
      <c r="AZ22" s="24"/>
      <c r="BA22" s="24"/>
      <c r="BB22" s="24"/>
      <c r="BC22" s="24"/>
      <c r="BD22" s="24"/>
      <c r="BF22" s="26"/>
    </row>
    <row r="23" spans="1:58" ht="19.7" customHeight="1" x14ac:dyDescent="0.25">
      <c r="A23" s="4"/>
      <c r="Q23" s="28"/>
      <c r="R23" s="28"/>
      <c r="U23" s="113" t="s">
        <v>60</v>
      </c>
      <c r="V23" s="113"/>
      <c r="W23" s="108">
        <f>BK10</f>
        <v>315.07876969242318</v>
      </c>
      <c r="X23" s="108"/>
      <c r="Y23" s="108"/>
      <c r="Z23" s="109"/>
      <c r="AN23" s="24"/>
      <c r="AO23" s="24"/>
      <c r="AP23" s="27"/>
      <c r="AQ23" s="27"/>
      <c r="AR23" s="27"/>
      <c r="AS23" s="28"/>
      <c r="AT23" s="28"/>
      <c r="AU23" s="28"/>
      <c r="AV23" s="28"/>
      <c r="AW23" s="28"/>
      <c r="AX23" s="28"/>
      <c r="AY23" s="24"/>
      <c r="AZ23" s="24"/>
      <c r="BA23" s="24"/>
      <c r="BB23" s="24"/>
      <c r="BC23" s="24"/>
      <c r="BD23" s="24"/>
      <c r="BF23" s="26"/>
    </row>
    <row r="24" spans="1:58" ht="19.7" customHeight="1" x14ac:dyDescent="0.25">
      <c r="A24" s="4"/>
      <c r="D24" s="71" t="s">
        <v>18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3"/>
      <c r="U24" s="113" t="s">
        <v>61</v>
      </c>
      <c r="V24" s="113"/>
      <c r="W24" s="108">
        <f>BK12</f>
        <v>76.228734603005606</v>
      </c>
      <c r="X24" s="108"/>
      <c r="Y24" s="108"/>
      <c r="Z24" s="109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F24" s="26"/>
    </row>
    <row r="25" spans="1:58" ht="19.7" customHeight="1" x14ac:dyDescent="0.25">
      <c r="A25" s="4"/>
      <c r="D25" s="44"/>
      <c r="E25" s="45"/>
      <c r="F25" s="43"/>
      <c r="G25" s="43"/>
      <c r="H25" s="43"/>
      <c r="I25" s="43"/>
      <c r="J25" s="64" t="s">
        <v>21</v>
      </c>
      <c r="K25" s="64"/>
      <c r="L25" s="64"/>
      <c r="M25" s="64"/>
      <c r="N25" s="64"/>
      <c r="O25" s="64" t="s">
        <v>22</v>
      </c>
      <c r="P25" s="64"/>
      <c r="Q25" s="64"/>
      <c r="R25" s="64"/>
      <c r="S25" s="64"/>
      <c r="U25" s="113" t="s">
        <v>62</v>
      </c>
      <c r="V25" s="113"/>
      <c r="W25" s="108" t="str">
        <f>BK13</f>
        <v>N/RPM</v>
      </c>
      <c r="X25" s="108"/>
      <c r="Y25" s="108"/>
      <c r="Z25" s="109"/>
      <c r="AL25" s="37"/>
      <c r="AM25" s="37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F25" s="26"/>
    </row>
    <row r="26" spans="1:58" ht="19.7" customHeight="1" x14ac:dyDescent="0.25">
      <c r="A26" s="4"/>
      <c r="D26" s="74" t="s">
        <v>23</v>
      </c>
      <c r="E26" s="74"/>
      <c r="F26" s="74"/>
      <c r="G26" s="74"/>
      <c r="H26" s="74"/>
      <c r="I26" s="74"/>
      <c r="J26" s="58"/>
      <c r="K26" s="58"/>
      <c r="L26" s="58"/>
      <c r="M26" s="58"/>
      <c r="N26" s="58"/>
      <c r="O26" s="58"/>
      <c r="P26" s="58"/>
      <c r="Q26" s="58"/>
      <c r="R26" s="58"/>
      <c r="S26" s="58"/>
      <c r="BF26" s="38"/>
    </row>
    <row r="27" spans="1:58" ht="19.7" customHeight="1" x14ac:dyDescent="0.25">
      <c r="A27" s="4"/>
      <c r="D27" s="64" t="s">
        <v>25</v>
      </c>
      <c r="E27" s="64"/>
      <c r="F27" s="64"/>
      <c r="G27" s="64"/>
      <c r="H27" s="64"/>
      <c r="I27" s="64"/>
      <c r="J27" s="58"/>
      <c r="K27" s="58"/>
      <c r="L27" s="58"/>
      <c r="M27" s="58"/>
      <c r="N27" s="58"/>
      <c r="O27" s="58"/>
      <c r="P27" s="58"/>
      <c r="Q27" s="58"/>
      <c r="R27" s="58"/>
      <c r="S27" s="58"/>
      <c r="BF27" s="38"/>
    </row>
    <row r="28" spans="1:58" ht="19.7" customHeight="1" x14ac:dyDescent="0.25">
      <c r="A28" s="4"/>
      <c r="D28" s="64" t="s">
        <v>27</v>
      </c>
      <c r="E28" s="64"/>
      <c r="F28" s="64"/>
      <c r="G28" s="64"/>
      <c r="H28" s="64"/>
      <c r="I28" s="64"/>
      <c r="J28" s="58"/>
      <c r="K28" s="58"/>
      <c r="L28" s="58"/>
      <c r="M28" s="58"/>
      <c r="N28" s="58"/>
      <c r="O28" s="58"/>
      <c r="P28" s="58"/>
      <c r="Q28" s="58"/>
      <c r="R28" s="58"/>
      <c r="S28" s="58"/>
      <c r="BF28" s="38"/>
    </row>
    <row r="29" spans="1:58" ht="19.7" customHeight="1" x14ac:dyDescent="0.25">
      <c r="A29" s="4"/>
      <c r="D29" s="64" t="s">
        <v>29</v>
      </c>
      <c r="E29" s="64"/>
      <c r="F29" s="64"/>
      <c r="G29" s="64"/>
      <c r="H29" s="64"/>
      <c r="I29" s="64"/>
      <c r="J29" s="58"/>
      <c r="K29" s="58"/>
      <c r="L29" s="58"/>
      <c r="M29" s="58"/>
      <c r="N29" s="58"/>
      <c r="O29" s="58"/>
      <c r="P29" s="58"/>
      <c r="Q29" s="58"/>
      <c r="R29" s="58"/>
      <c r="S29" s="58"/>
      <c r="BF29" s="38"/>
    </row>
    <row r="30" spans="1:58" ht="19.7" customHeight="1" x14ac:dyDescent="0.25">
      <c r="A30" s="4"/>
      <c r="BF30" s="38"/>
    </row>
    <row r="31" spans="1:58" ht="19.7" customHeight="1" x14ac:dyDescent="0.25">
      <c r="A31" s="4"/>
      <c r="D31" s="65"/>
      <c r="E31" s="65"/>
      <c r="F31" s="65"/>
      <c r="G31" s="66" t="s">
        <v>19</v>
      </c>
      <c r="H31" s="66"/>
      <c r="I31" s="66"/>
      <c r="J31" s="66"/>
      <c r="K31" s="66"/>
      <c r="L31" s="66"/>
      <c r="M31" s="66"/>
      <c r="N31" s="67"/>
      <c r="O31" s="67"/>
      <c r="P31" s="67"/>
      <c r="Q31" s="66" t="s">
        <v>20</v>
      </c>
      <c r="R31" s="66"/>
      <c r="S31" s="66"/>
      <c r="T31" s="66"/>
      <c r="U31" s="66"/>
      <c r="V31" s="66"/>
      <c r="W31" s="66"/>
      <c r="X31" s="58"/>
      <c r="Y31" s="58"/>
      <c r="Z31" s="58"/>
      <c r="BF31" s="38"/>
    </row>
    <row r="32" spans="1:58" ht="19.7" customHeight="1" x14ac:dyDescent="0.25">
      <c r="A32" s="4"/>
      <c r="D32" s="65"/>
      <c r="E32" s="65"/>
      <c r="F32" s="65"/>
      <c r="G32" s="66"/>
      <c r="H32" s="66"/>
      <c r="I32" s="66"/>
      <c r="J32" s="66"/>
      <c r="K32" s="66"/>
      <c r="L32" s="66"/>
      <c r="M32" s="66"/>
      <c r="N32" s="67"/>
      <c r="O32" s="67"/>
      <c r="P32" s="67"/>
      <c r="Q32" s="66"/>
      <c r="R32" s="66"/>
      <c r="S32" s="66"/>
      <c r="T32" s="66"/>
      <c r="U32" s="66"/>
      <c r="V32" s="66"/>
      <c r="W32" s="66"/>
      <c r="X32" s="58"/>
      <c r="Y32" s="58"/>
      <c r="Z32" s="58"/>
      <c r="BF32" s="38"/>
    </row>
    <row r="33" spans="1:58" ht="19.7" customHeight="1" x14ac:dyDescent="0.25">
      <c r="A33" s="4"/>
      <c r="D33" s="57" t="s">
        <v>24</v>
      </c>
      <c r="E33" s="57"/>
      <c r="F33" s="57"/>
      <c r="G33" s="58">
        <v>33207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BF33" s="38"/>
    </row>
    <row r="34" spans="1:58" ht="19.7" customHeight="1" x14ac:dyDescent="0.25">
      <c r="A34" s="4"/>
      <c r="D34" s="57" t="s">
        <v>26</v>
      </c>
      <c r="E34" s="57"/>
      <c r="F34" s="57"/>
      <c r="G34" s="58">
        <v>33207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BF34" s="38"/>
    </row>
    <row r="35" spans="1:58" ht="19.7" customHeight="1" x14ac:dyDescent="0.25">
      <c r="A35" s="4"/>
      <c r="D35" s="57" t="s">
        <v>28</v>
      </c>
      <c r="E35" s="57"/>
      <c r="F35" s="57"/>
      <c r="G35" s="58" t="s">
        <v>65</v>
      </c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BF35" s="38"/>
    </row>
    <row r="36" spans="1:58" ht="19.7" customHeight="1" x14ac:dyDescent="0.25">
      <c r="A36" s="4"/>
      <c r="D36" s="57" t="s">
        <v>30</v>
      </c>
      <c r="E36" s="57"/>
      <c r="F36" s="57"/>
      <c r="G36" s="58">
        <v>32307</v>
      </c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BF36" s="38"/>
    </row>
    <row r="37" spans="1:58" ht="19.7" customHeight="1" x14ac:dyDescent="0.25">
      <c r="A37" s="4"/>
      <c r="D37" s="57" t="s">
        <v>34</v>
      </c>
      <c r="E37" s="57"/>
      <c r="F37" s="57"/>
      <c r="G37" s="58">
        <v>32313</v>
      </c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BF37" s="38"/>
    </row>
    <row r="38" spans="1:58" ht="19.7" customHeight="1" x14ac:dyDescent="0.25">
      <c r="A38" s="4"/>
      <c r="D38" s="57" t="s">
        <v>35</v>
      </c>
      <c r="E38" s="57"/>
      <c r="F38" s="57"/>
      <c r="G38" s="58">
        <v>32313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BF38" s="38"/>
    </row>
    <row r="39" spans="1:58" ht="19.7" customHeight="1" x14ac:dyDescent="0.25">
      <c r="A39" s="4"/>
      <c r="D39" s="57" t="s">
        <v>38</v>
      </c>
      <c r="E39" s="57"/>
      <c r="F39" s="57"/>
      <c r="G39" s="58">
        <v>32319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BF39" s="38"/>
    </row>
    <row r="40" spans="1:58" ht="19.7" customHeight="1" x14ac:dyDescent="0.25">
      <c r="A40" s="4"/>
      <c r="D40" s="57" t="s">
        <v>39</v>
      </c>
      <c r="E40" s="57"/>
      <c r="F40" s="57"/>
      <c r="G40" s="58">
        <v>32319</v>
      </c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BF40" s="38"/>
    </row>
    <row r="41" spans="1:58" ht="19.7" customHeight="1" x14ac:dyDescent="0.25">
      <c r="A41" s="4"/>
      <c r="D41" s="57" t="s">
        <v>43</v>
      </c>
      <c r="E41" s="57"/>
      <c r="F41" s="57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BF41" s="38"/>
    </row>
    <row r="42" spans="1:58" ht="19.7" customHeight="1" x14ac:dyDescent="0.25">
      <c r="A42" s="4"/>
      <c r="D42" s="57" t="s">
        <v>44</v>
      </c>
      <c r="E42" s="57"/>
      <c r="F42" s="57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BF42" s="38"/>
    </row>
    <row r="43" spans="1:58" ht="19.7" customHeight="1" x14ac:dyDescent="0.25">
      <c r="A43" s="4"/>
      <c r="D43" s="57"/>
      <c r="E43" s="57"/>
      <c r="F43" s="57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BF43" s="38"/>
    </row>
    <row r="44" spans="1:58" ht="19.7" customHeight="1" x14ac:dyDescent="0.25">
      <c r="A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F44" s="9"/>
    </row>
    <row r="45" spans="1:58" ht="19.7" customHeight="1" x14ac:dyDescent="0.25">
      <c r="A45" s="31" t="s">
        <v>31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31" t="s">
        <v>45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2"/>
    </row>
    <row r="46" spans="1:58" ht="19.7" customHeight="1" x14ac:dyDescent="0.25">
      <c r="A46" s="4"/>
      <c r="AN46" s="4"/>
      <c r="BF46" s="38"/>
    </row>
    <row r="47" spans="1:58" ht="19.7" customHeight="1" x14ac:dyDescent="0.25">
      <c r="A47" s="30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3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9"/>
    </row>
  </sheetData>
  <mergeCells count="111">
    <mergeCell ref="U20:Z20"/>
    <mergeCell ref="U21:V21"/>
    <mergeCell ref="W21:Z21"/>
    <mergeCell ref="U22:V22"/>
    <mergeCell ref="W22:Z22"/>
    <mergeCell ref="O18:Q18"/>
    <mergeCell ref="R18:X18"/>
    <mergeCell ref="BP6:BP7"/>
    <mergeCell ref="BP8:BP9"/>
    <mergeCell ref="BP10:BP11"/>
    <mergeCell ref="BP12:BP13"/>
    <mergeCell ref="BJ7:BJ8"/>
    <mergeCell ref="BJ9:BJ10"/>
    <mergeCell ref="BJ11:BJ12"/>
    <mergeCell ref="R15:X15"/>
    <mergeCell ref="O15:Q15"/>
    <mergeCell ref="O16:Q16"/>
    <mergeCell ref="R16:X16"/>
    <mergeCell ref="O17:Q17"/>
    <mergeCell ref="R17:X17"/>
    <mergeCell ref="D14:F14"/>
    <mergeCell ref="G14:M14"/>
    <mergeCell ref="A9:J9"/>
    <mergeCell ref="K9:AA9"/>
    <mergeCell ref="M1:AU2"/>
    <mergeCell ref="AV1:BF3"/>
    <mergeCell ref="M3:AU3"/>
    <mergeCell ref="A4:BF5"/>
    <mergeCell ref="A6:BF6"/>
    <mergeCell ref="D15:F15"/>
    <mergeCell ref="G15:I15"/>
    <mergeCell ref="J15:M15"/>
    <mergeCell ref="D16:F17"/>
    <mergeCell ref="G16:I16"/>
    <mergeCell ref="J16:M16"/>
    <mergeCell ref="G17:I17"/>
    <mergeCell ref="J17:M17"/>
    <mergeCell ref="D20:F21"/>
    <mergeCell ref="G20:I20"/>
    <mergeCell ref="J20:M20"/>
    <mergeCell ref="G21:I21"/>
    <mergeCell ref="J21:M21"/>
    <mergeCell ref="D18:F19"/>
    <mergeCell ref="G18:I18"/>
    <mergeCell ref="J18:M18"/>
    <mergeCell ref="G19:I19"/>
    <mergeCell ref="J19:M19"/>
    <mergeCell ref="X31:Z32"/>
    <mergeCell ref="D22:F22"/>
    <mergeCell ref="G22:I22"/>
    <mergeCell ref="J22:M22"/>
    <mergeCell ref="D24:S24"/>
    <mergeCell ref="J25:N25"/>
    <mergeCell ref="O25:S25"/>
    <mergeCell ref="D26:I26"/>
    <mergeCell ref="J26:N26"/>
    <mergeCell ref="O26:S26"/>
    <mergeCell ref="U23:V23"/>
    <mergeCell ref="W23:Z23"/>
    <mergeCell ref="U24:V24"/>
    <mergeCell ref="W24:Z24"/>
    <mergeCell ref="U25:V25"/>
    <mergeCell ref="W25:Z25"/>
    <mergeCell ref="G34:P34"/>
    <mergeCell ref="Q34:Z34"/>
    <mergeCell ref="D35:F35"/>
    <mergeCell ref="G35:P35"/>
    <mergeCell ref="Q35:Z35"/>
    <mergeCell ref="D36:F36"/>
    <mergeCell ref="G36:P36"/>
    <mergeCell ref="Q36:Z36"/>
    <mergeCell ref="D27:I27"/>
    <mergeCell ref="J27:N27"/>
    <mergeCell ref="O27:S27"/>
    <mergeCell ref="D33:F33"/>
    <mergeCell ref="G33:P33"/>
    <mergeCell ref="Q33:Z33"/>
    <mergeCell ref="D28:I28"/>
    <mergeCell ref="J28:N28"/>
    <mergeCell ref="O28:S28"/>
    <mergeCell ref="D29:I29"/>
    <mergeCell ref="J29:N29"/>
    <mergeCell ref="O29:S29"/>
    <mergeCell ref="D31:F32"/>
    <mergeCell ref="G31:M32"/>
    <mergeCell ref="N31:P32"/>
    <mergeCell ref="Q31:W32"/>
    <mergeCell ref="D43:F43"/>
    <mergeCell ref="G43:P43"/>
    <mergeCell ref="Q43:Z43"/>
    <mergeCell ref="I11:AA11"/>
    <mergeCell ref="O14:X14"/>
    <mergeCell ref="D40:F40"/>
    <mergeCell ref="G40:P40"/>
    <mergeCell ref="Q40:Z40"/>
    <mergeCell ref="D41:F41"/>
    <mergeCell ref="G41:P41"/>
    <mergeCell ref="Q41:Z41"/>
    <mergeCell ref="D42:F42"/>
    <mergeCell ref="G42:P42"/>
    <mergeCell ref="Q42:Z42"/>
    <mergeCell ref="D37:F37"/>
    <mergeCell ref="G37:P37"/>
    <mergeCell ref="Q37:Z37"/>
    <mergeCell ref="D38:F38"/>
    <mergeCell ref="G38:P38"/>
    <mergeCell ref="Q38:Z38"/>
    <mergeCell ref="D39:F39"/>
    <mergeCell ref="G39:P39"/>
    <mergeCell ref="Q39:Z39"/>
    <mergeCell ref="D34:F34"/>
  </mergeCells>
  <pageMargins left="0.25" right="0.25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Calculadora GMF</vt:lpstr>
      <vt:lpstr>'Calculadora GMF'!Area_de_impressao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Calculadora GMF</dc:title>
  <dc:creator>Yan Paulo L Morais</dc:creator>
  <cp:lastModifiedBy>Yan Paulo</cp:lastModifiedBy>
  <dcterms:created xsi:type="dcterms:W3CDTF">2023-12-24T03:30:06Z</dcterms:created>
  <dcterms:modified xsi:type="dcterms:W3CDTF">2024-02-17T02:36:27Z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2024-02-17T02:36:26Z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2aca992a-05e2-4de7-bb28-a2abdbcde857</vt:lpwstr>
  </property>
  <property fmtid="{D5CDD505-2E9C-101B-9397-08002B2CF9AE}" pid="7" name="MSIP_Label_defa4170-0d19-0005-0004-bc88714345d2_ActionId">
    <vt:lpwstr>4bec310d-404a-475f-9124-393c2fece2d6</vt:lpwstr>
  </property>
  <property fmtid="{D5CDD505-2E9C-101B-9397-08002B2CF9AE}" pid="8" name="MSIP_Label_defa4170-0d19-0005-0004-bc88714345d2_ContentBits">
    <vt:lpwstr>0</vt:lpwstr>
  </property>
</Properties>
</file>