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ulo Inventari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<sst xmlns="http://schemas.openxmlformats.org/spreadsheetml/2006/main" count="38" uniqueCount="29">
  <si>
    <t xml:space="preserve">Demostración Módulo Inventario</t>
  </si>
  <si>
    <t xml:space="preserve">Producto</t>
  </si>
  <si>
    <t xml:space="preserve">Familia</t>
  </si>
  <si>
    <t xml:space="preserve">Modelo</t>
  </si>
  <si>
    <t xml:space="preserve">L</t>
  </si>
  <si>
    <t xml:space="preserve">D</t>
  </si>
  <si>
    <t xml:space="preserve">PP</t>
  </si>
  <si>
    <t xml:space="preserve">Stock</t>
  </si>
  <si>
    <t xml:space="preserve">Stock max</t>
  </si>
  <si>
    <t xml:space="preserve">Stock max - ( stock – demanda predicha)</t>
  </si>
  <si>
    <t xml:space="preserve">Cp</t>
  </si>
  <si>
    <t xml:space="preserve">Ca</t>
  </si>
  <si>
    <t xml:space="preserve">Q</t>
  </si>
  <si>
    <t xml:space="preserve">SS</t>
  </si>
  <si>
    <t xml:space="preserve">P</t>
  </si>
  <si>
    <t xml:space="preserve">Q definitivo</t>
  </si>
  <si>
    <t xml:space="preserve">CGI</t>
  </si>
  <si>
    <t xml:space="preserve">Adhesivo de Contacto</t>
  </si>
  <si>
    <t xml:space="preserve">Pegamentos</t>
  </si>
  <si>
    <t xml:space="preserve">Intervalo FIjo</t>
  </si>
  <si>
    <t xml:space="preserve">Cinta aisladora</t>
  </si>
  <si>
    <t xml:space="preserve">Tornillo de madera</t>
  </si>
  <si>
    <t xml:space="preserve">Bulonería</t>
  </si>
  <si>
    <t xml:space="preserve">Lote Fijo</t>
  </si>
  <si>
    <t xml:space="preserve">Tornillo autoperforante</t>
  </si>
  <si>
    <t xml:space="preserve">Tuerca</t>
  </si>
  <si>
    <t xml:space="preserve">Clavos</t>
  </si>
  <si>
    <t xml:space="preserve">Garrafas</t>
  </si>
  <si>
    <t xml:space="preserve">Envasados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</si>
</sst>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A3A3A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A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ColWidth="10.5390625" defaultRowHeight="14.25" zeroHeight="false" outlineLevelRow="0" outlineLevelCol="0"/>
  <cols>
    <col collapsed="false" customWidth="true" hidden="false" outlineLevel="0" max="1" min="1" style="0" width="18.67"/>
    <col collapsed="false" customWidth="true" hidden="false" outlineLevel="0" max="2" min="2" style="0" width="10.4"/>
    <col collapsed="false" customWidth="true" hidden="false" outlineLevel="0" max="3" min="3" style="0" width="11.72"/>
    <col collapsed="false" customWidth="true" hidden="false" outlineLevel="0" max="4" min="4" style="0" width="1.73"/>
    <col collapsed="false" customWidth="true" hidden="false" outlineLevel="0" max="6" min="5" style="0" width="2.73"/>
    <col collapsed="false" customWidth="true" hidden="false" outlineLevel="0" max="7" min="7" style="0" width="5.13"/>
    <col collapsed="false" customWidth="true" hidden="false" outlineLevel="0" max="8" min="8" style="0" width="8.72"/>
    <col collapsed="false" customWidth="true" hidden="false" outlineLevel="0" max="9" min="9" style="0" width="25.57"/>
    <col collapsed="false" customWidth="true" hidden="false" outlineLevel="0" max="10" min="10" style="0" width="2.93"/>
    <col collapsed="false" customWidth="true" hidden="false" outlineLevel="0" max="11" min="11" style="0" width="2.86"/>
    <col collapsed="false" customWidth="true" hidden="false" outlineLevel="0" max="12" min="12" style="0" width="6.27"/>
    <col collapsed="false" customWidth="true" hidden="false" outlineLevel="0" max="13" min="13" style="0" width="7.27"/>
  </cols>
  <sheetData>
    <row r="1" customFormat="false" ht="14.25" hidden="false" customHeight="false" outlineLevel="0" collapsed="false">
      <c r="A1" s="0" t="s">
        <v>0</v>
      </c>
    </row>
    <row r="3" customFormat="false" ht="14.2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</row>
    <row r="4" customFormat="false" ht="13.8" hidden="false" customHeight="false" outlineLevel="0" collapsed="false">
      <c r="A4" s="2" t="s">
        <v>17</v>
      </c>
      <c r="B4" s="2" t="s">
        <v>18</v>
      </c>
      <c r="C4" s="2" t="s">
        <v>19</v>
      </c>
      <c r="D4" s="2" t="n">
        <v>1</v>
      </c>
      <c r="E4" s="2" t="n">
        <v>10</v>
      </c>
      <c r="F4" s="2" t="n">
        <f aca="false">D4*E4</f>
        <v>10</v>
      </c>
      <c r="G4" s="2" t="n">
        <v>3</v>
      </c>
      <c r="H4" s="2" t="n">
        <v>30</v>
      </c>
      <c r="I4" s="2" t="n">
        <f aca="false">H4-G4+E4</f>
        <v>37</v>
      </c>
      <c r="J4" s="2" t="n">
        <v>1</v>
      </c>
      <c r="K4" s="2" t="n">
        <v>1</v>
      </c>
      <c r="L4" s="3" t="n">
        <f aca="false">ROUNDUP(SQRT(2*E4*J4/K4),0)</f>
        <v>5</v>
      </c>
      <c r="M4" s="3" t="n">
        <f aca="false">ROUNDUP(1.64*1*SQRT(D4),0)</f>
        <v>2</v>
      </c>
      <c r="N4" s="2" t="n">
        <v>3</v>
      </c>
      <c r="O4" s="2" t="n">
        <f aca="false">ROUNDUP(IF(C4="Lote Fijo",L4,I4),0)</f>
        <v>37</v>
      </c>
      <c r="P4" s="4" t="n">
        <f aca="false">N4*O4+K4*O4/2+J4*E4/O4</f>
        <v>129.77027027027</v>
      </c>
    </row>
    <row r="5" customFormat="false" ht="13.8" hidden="false" customHeight="false" outlineLevel="0" collapsed="false">
      <c r="A5" s="2" t="s">
        <v>20</v>
      </c>
      <c r="B5" s="2" t="s">
        <v>18</v>
      </c>
      <c r="C5" s="2" t="s">
        <v>19</v>
      </c>
      <c r="D5" s="2" t="n">
        <v>1</v>
      </c>
      <c r="E5" s="2" t="n">
        <v>5</v>
      </c>
      <c r="F5" s="2" t="n">
        <f aca="false">D5*E5</f>
        <v>5</v>
      </c>
      <c r="G5" s="2" t="n">
        <v>5</v>
      </c>
      <c r="H5" s="2" t="n">
        <v>15</v>
      </c>
      <c r="I5" s="2" t="n">
        <f aca="false">H5-G5+E5</f>
        <v>15</v>
      </c>
      <c r="J5" s="2" t="n">
        <v>1</v>
      </c>
      <c r="K5" s="2" t="n">
        <v>1</v>
      </c>
      <c r="L5" s="3" t="n">
        <f aca="false">ROUNDUP(SQRT(2*E5*J5/K5),0)</f>
        <v>4</v>
      </c>
      <c r="M5" s="3" t="n">
        <f aca="false">ROUNDUP(1.64*1*SQRT(D5),0)</f>
        <v>2</v>
      </c>
      <c r="N5" s="2" t="n">
        <v>5</v>
      </c>
      <c r="O5" s="2" t="n">
        <f aca="false">ROUNDUP(IF(C5="Lote Fijo",L5,I5),0)</f>
        <v>15</v>
      </c>
      <c r="P5" s="4" t="n">
        <f aca="false">N5*O5+K5*O5/2+J5*E5/O5</f>
        <v>82.8333333333333</v>
      </c>
    </row>
    <row r="6" customFormat="false" ht="13.8" hidden="false" customHeight="false" outlineLevel="0" collapsed="false">
      <c r="A6" s="2" t="s">
        <v>21</v>
      </c>
      <c r="B6" s="2" t="s">
        <v>22</v>
      </c>
      <c r="C6" s="2" t="s">
        <v>23</v>
      </c>
      <c r="D6" s="2" t="n">
        <v>2</v>
      </c>
      <c r="E6" s="2" t="n">
        <v>4</v>
      </c>
      <c r="F6" s="2" t="n">
        <f aca="false">D6*E6</f>
        <v>8</v>
      </c>
      <c r="G6" s="2" t="n">
        <v>10</v>
      </c>
      <c r="H6" s="2" t="n">
        <v>40</v>
      </c>
      <c r="I6" s="2" t="n">
        <f aca="false">H6-G6+E6</f>
        <v>34</v>
      </c>
      <c r="J6" s="2" t="n">
        <v>1</v>
      </c>
      <c r="K6" s="2" t="n">
        <v>1</v>
      </c>
      <c r="L6" s="3" t="n">
        <f aca="false">ROUNDUP(SQRT(2*E6*J6/K6),0)</f>
        <v>3</v>
      </c>
      <c r="M6" s="3" t="n">
        <f aca="false">ROUNDUP(1.64*1*SQRT(D6),0)</f>
        <v>3</v>
      </c>
      <c r="N6" s="2" t="n">
        <v>1</v>
      </c>
      <c r="O6" s="2" t="n">
        <f aca="false">ROUNDUP(IF(C6="Lote Fijo",L6,I6),0)</f>
        <v>3</v>
      </c>
      <c r="P6" s="4" t="n">
        <f aca="false">N6*O6+K6*O6/2+J6*E6/O6</f>
        <v>5.83333333333333</v>
      </c>
    </row>
    <row r="7" customFormat="false" ht="13.8" hidden="false" customHeight="false" outlineLevel="0" collapsed="false">
      <c r="A7" s="2" t="s">
        <v>24</v>
      </c>
      <c r="B7" s="2" t="s">
        <v>22</v>
      </c>
      <c r="C7" s="2" t="s">
        <v>23</v>
      </c>
      <c r="D7" s="2" t="n">
        <v>2</v>
      </c>
      <c r="E7" s="2" t="n">
        <v>20</v>
      </c>
      <c r="F7" s="2" t="n">
        <f aca="false">D7*E7</f>
        <v>40</v>
      </c>
      <c r="G7" s="2" t="n">
        <v>10</v>
      </c>
      <c r="H7" s="2" t="n">
        <v>100</v>
      </c>
      <c r="I7" s="2" t="n">
        <f aca="false">H7-G7+E7</f>
        <v>110</v>
      </c>
      <c r="J7" s="2" t="n">
        <v>1</v>
      </c>
      <c r="K7" s="2" t="n">
        <v>1</v>
      </c>
      <c r="L7" s="3" t="n">
        <f aca="false">ROUNDUP(SQRT(2*E7*J7/K7),0)</f>
        <v>7</v>
      </c>
      <c r="M7" s="3" t="n">
        <f aca="false">ROUNDUP(1.64*1*SQRT(D7),0)</f>
        <v>3</v>
      </c>
      <c r="N7" s="2" t="n">
        <v>1</v>
      </c>
      <c r="O7" s="2" t="n">
        <f aca="false">ROUNDUP(IF(C7="Lote Fijo",L7,I7),0)</f>
        <v>7</v>
      </c>
      <c r="P7" s="4" t="n">
        <f aca="false">N7*O7+K7*O7/2+J7*E7/O7</f>
        <v>13.3571428571429</v>
      </c>
    </row>
    <row r="8" customFormat="false" ht="13.8" hidden="false" customHeight="false" outlineLevel="0" collapsed="false">
      <c r="A8" s="2" t="s">
        <v>25</v>
      </c>
      <c r="B8" s="2" t="s">
        <v>22</v>
      </c>
      <c r="C8" s="2" t="s">
        <v>23</v>
      </c>
      <c r="D8" s="2" t="n">
        <v>2</v>
      </c>
      <c r="E8" s="2" t="n">
        <v>4</v>
      </c>
      <c r="F8" s="2" t="n">
        <f aca="false">D8*E8</f>
        <v>8</v>
      </c>
      <c r="G8" s="2" t="n">
        <v>0</v>
      </c>
      <c r="H8" s="2" t="n">
        <v>10</v>
      </c>
      <c r="I8" s="2" t="n">
        <f aca="false">H8-G8+E8</f>
        <v>14</v>
      </c>
      <c r="J8" s="2" t="n">
        <v>1</v>
      </c>
      <c r="K8" s="2" t="n">
        <v>1</v>
      </c>
      <c r="L8" s="3" t="n">
        <f aca="false">ROUNDUP(SQRT(2*E8*J8/K8),0)</f>
        <v>3</v>
      </c>
      <c r="M8" s="3" t="n">
        <f aca="false">ROUNDUP(1.64*1*SQRT(D8),0)</f>
        <v>3</v>
      </c>
      <c r="N8" s="2" t="n">
        <v>1</v>
      </c>
      <c r="O8" s="2" t="n">
        <f aca="false">ROUNDUP(IF(C8="Lote Fijo",L8,I8),0)</f>
        <v>3</v>
      </c>
      <c r="P8" s="4" t="n">
        <f aca="false">N8*O8+K8*O8/2+J8*E8/O8</f>
        <v>5.83333333333333</v>
      </c>
    </row>
    <row r="9" customFormat="false" ht="13.8" hidden="false" customHeight="false" outlineLevel="0" collapsed="false">
      <c r="A9" s="2" t="s">
        <v>26</v>
      </c>
      <c r="B9" s="2" t="s">
        <v>18</v>
      </c>
      <c r="C9" s="2" t="s">
        <v>19</v>
      </c>
      <c r="D9" s="2" t="n">
        <v>1</v>
      </c>
      <c r="E9" s="2" t="n">
        <v>50</v>
      </c>
      <c r="F9" s="2" t="n">
        <f aca="false">D9*E9</f>
        <v>50</v>
      </c>
      <c r="G9" s="2" t="n">
        <v>15</v>
      </c>
      <c r="H9" s="2" t="n">
        <v>100</v>
      </c>
      <c r="I9" s="2" t="n">
        <f aca="false">H9-G9+E9</f>
        <v>135</v>
      </c>
      <c r="J9" s="2" t="n">
        <v>1</v>
      </c>
      <c r="K9" s="2" t="n">
        <v>1</v>
      </c>
      <c r="L9" s="3" t="n">
        <f aca="false">ROUNDUP(SQRT(2*E9*J9/K9),0)</f>
        <v>10</v>
      </c>
      <c r="M9" s="3" t="n">
        <f aca="false">ROUNDUP(1.64*1*SQRT(D9),0)</f>
        <v>2</v>
      </c>
      <c r="N9" s="2" t="n">
        <v>1</v>
      </c>
      <c r="O9" s="2" t="n">
        <f aca="false">ROUNDUP(IF(C9="Lote Fijo",L9,I9),0)</f>
        <v>135</v>
      </c>
      <c r="P9" s="4" t="n">
        <f aca="false">N9*O9+K9*O9/2+J9*E9/O9</f>
        <v>202.87037037037</v>
      </c>
    </row>
    <row r="10" customFormat="false" ht="13.8" hidden="false" customHeight="false" outlineLevel="0" collapsed="false">
      <c r="A10" s="2" t="s">
        <v>27</v>
      </c>
      <c r="B10" s="2" t="s">
        <v>28</v>
      </c>
      <c r="C10" s="2" t="s">
        <v>19</v>
      </c>
      <c r="D10" s="2" t="n">
        <v>3</v>
      </c>
      <c r="E10" s="2" t="n">
        <v>10</v>
      </c>
      <c r="F10" s="2" t="n">
        <f aca="false">D10*E10</f>
        <v>30</v>
      </c>
      <c r="G10" s="2" t="n">
        <v>8</v>
      </c>
      <c r="H10" s="2" t="n">
        <v>30</v>
      </c>
      <c r="I10" s="2" t="n">
        <f aca="false">H10-G10+E10</f>
        <v>32</v>
      </c>
      <c r="J10" s="2" t="n">
        <v>1</v>
      </c>
      <c r="K10" s="2" t="n">
        <v>1</v>
      </c>
      <c r="L10" s="3" t="n">
        <f aca="false">ROUNDUP(SQRT(2*E10*J10/K10),0)</f>
        <v>5</v>
      </c>
      <c r="M10" s="3" t="n">
        <f aca="false">ROUNDUP(1.64*1*SQRT(D10),0)</f>
        <v>3</v>
      </c>
      <c r="N10" s="2" t="n">
        <v>10</v>
      </c>
      <c r="O10" s="2" t="n">
        <f aca="false">ROUNDUP(IF(C10="Lote Fijo",L10,I10),0)</f>
        <v>32</v>
      </c>
      <c r="P10" s="4" t="n">
        <f aca="false">N10*O10+K10*O10/2+J10*E10/O10</f>
        <v>336.3125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2024-06-28T21:12:35Z</dcterms:created>
  <dc:creator>Sebastián Ogás</dc:creator>
  <dc:description/>
  <dc:language>en-US</dc:language>
  <cp:lastModifiedBy/>
  <dcterms:modified xsi:type="dcterms:W3CDTF">2024-06-28T20:23:25Z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