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Descomplica\Módulo IV\"/>
    </mc:Choice>
  </mc:AlternateContent>
  <bookViews>
    <workbookView xWindow="0" yWindow="0" windowWidth="24000" windowHeight="13635"/>
  </bookViews>
  <sheets>
    <sheet name="Lucratividade do client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2" l="1"/>
  <c r="D10" i="2"/>
  <c r="E10" i="2"/>
  <c r="E34" i="2" l="1"/>
  <c r="D34" i="2"/>
  <c r="C34" i="2"/>
  <c r="F24" i="2"/>
  <c r="F25" i="2"/>
  <c r="F26" i="2"/>
  <c r="F13" i="2"/>
  <c r="D14" i="2" l="1"/>
  <c r="E14" i="2"/>
  <c r="C14" i="2"/>
  <c r="F27" i="2"/>
  <c r="F14" i="2" l="1"/>
  <c r="E33" i="2" l="1"/>
  <c r="D33" i="2"/>
  <c r="C33" i="2"/>
  <c r="E32" i="2"/>
  <c r="D32" i="2"/>
  <c r="C32" i="2"/>
  <c r="E27" i="2"/>
  <c r="D27" i="2"/>
  <c r="C27" i="2"/>
  <c r="E19" i="2"/>
  <c r="E20" i="2" s="1"/>
  <c r="D19" i="2"/>
  <c r="D20" i="2" s="1"/>
  <c r="C19" i="2"/>
  <c r="F18" i="2"/>
  <c r="F17" i="2"/>
  <c r="F9" i="2"/>
  <c r="F8" i="2"/>
  <c r="F7" i="2"/>
  <c r="F10" i="2" l="1"/>
  <c r="E28" i="2"/>
  <c r="E35" i="2" s="1"/>
  <c r="D28" i="2"/>
  <c r="D35" i="2" s="1"/>
  <c r="F19" i="2"/>
  <c r="F20" i="2" s="1"/>
  <c r="C20" i="2"/>
  <c r="C28" i="2" s="1"/>
  <c r="F28" i="2" l="1"/>
  <c r="C21" i="2"/>
  <c r="E21" i="2"/>
  <c r="D21" i="2"/>
  <c r="F21" i="2" l="1"/>
  <c r="E29" i="2"/>
  <c r="D29" i="2"/>
  <c r="C29" i="2"/>
  <c r="C35" i="2" s="1"/>
  <c r="F29" i="2" l="1"/>
</calcChain>
</file>

<file path=xl/sharedStrings.xml><?xml version="1.0" encoding="utf-8"?>
<sst xmlns="http://schemas.openxmlformats.org/spreadsheetml/2006/main" count="62" uniqueCount="45">
  <si>
    <t>Crie a Análise da lucratividade do cliente nesta planilha. Instruções úteis sobre como usar esta planilha estão nas células desta coluna. Pressione Seta para baixo para começar.</t>
  </si>
  <si>
    <t>Insira o Nome da empresa na célula à direita.</t>
  </si>
  <si>
    <t>O título desta planilha está na célula à direita.</t>
  </si>
  <si>
    <t>Insira a data na célula à direita.</t>
  </si>
  <si>
    <t>A dica está na célula à direita.</t>
  </si>
  <si>
    <t>Insira detalhes na tabela Atividade do cliente, começando na célula à direita. A próxima instrução está na célula A12.</t>
  </si>
  <si>
    <t>Insira detalhes na tabela Análise da lucratividade, começando na célula à direita. A próxima instrução está na célula A16.</t>
  </si>
  <si>
    <t>Insira detalhes na tabela Outros custos, começando na célula à direita. A próxima instrução está na célula A31.</t>
  </si>
  <si>
    <t>A tabela Métricas resumidas que começa na célula à direita é atualizada automaticamente. A próxima instrução está na célula A37.</t>
  </si>
  <si>
    <t>O gráfico de colunas clusterizado exibindo Métricas resumidas por Segmento de cliente está na célula à direita.</t>
  </si>
  <si>
    <t>Nome da empresa</t>
  </si>
  <si>
    <t>Análise da lucratividade do cliente</t>
  </si>
  <si>
    <t>Data</t>
  </si>
  <si>
    <t>As células em cinzento serão calculadas para você. Não é necessário digitar nada nelas.</t>
  </si>
  <si>
    <t>Atividade do cliente:</t>
  </si>
  <si>
    <t>Número de clientes ativos – Início do período</t>
  </si>
  <si>
    <t>Número de clientes adicionados</t>
  </si>
  <si>
    <t>Número de clientes perdidos/rescindidos</t>
  </si>
  <si>
    <t>Número de clientes ativos – Fim do período</t>
  </si>
  <si>
    <t>Análise da lucratividade:</t>
  </si>
  <si>
    <t>Receita por segmento</t>
  </si>
  <si>
    <t>Ponderação</t>
  </si>
  <si>
    <t>Custo de vendas:</t>
  </si>
  <si>
    <t>Custos de suporte e serviços contínuos</t>
  </si>
  <si>
    <t>Outros custos diretos do cliente</t>
  </si>
  <si>
    <t>Custo total de vendas</t>
  </si>
  <si>
    <t>Margem bruta</t>
  </si>
  <si>
    <t>Outros custos:</t>
  </si>
  <si>
    <t>Aquisição de clientes</t>
  </si>
  <si>
    <t>Marketing de clientes</t>
  </si>
  <si>
    <t>Rescisão de clientes</t>
  </si>
  <si>
    <t>Total de outros custos de cliente</t>
  </si>
  <si>
    <t>Lucro de clientes por segmento</t>
  </si>
  <si>
    <t>Métricas resumidas:</t>
  </si>
  <si>
    <t>Custo médio por cliente de aquisição</t>
  </si>
  <si>
    <t>Custo médio por cliente de rescisão</t>
  </si>
  <si>
    <t>Custo de marketing médio por cliente ativo</t>
  </si>
  <si>
    <t>Lucro médio (perda) por cliente</t>
  </si>
  <si>
    <t>Gráfico de colunas clusterizado mostrando Métricas resumidas por Segmento de cliente está nesta célula.</t>
  </si>
  <si>
    <t>Nome do segmento 1</t>
  </si>
  <si>
    <t>Nome do segmento 2</t>
  </si>
  <si>
    <t>Nome do segmento 3</t>
  </si>
  <si>
    <t>Geral</t>
  </si>
  <si>
    <t>Tendência</t>
  </si>
  <si>
    <t>Insira detalhes na tabela Custo da vendas, começando na célula à direita. A próxima instrução está na célula A23.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</si>
</sst>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R$&quot;\ #,##0.00;[Red]\-&quot;R$&quot;\ #,##0.00"/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&quot;R$&quot;\ #,##0;[Red]&quot;R$&quot;\ #,##0"/>
    <numFmt numFmtId="167" formatCode="0_ ;[Red]\-0\ "/>
  </numFmts>
  <fonts count="28" x14ac:knownFonts="1">
    <font>
      <sz val="10"/>
      <color theme="1" tint="0.24994659260841701"/>
      <name val="Sylfaen"/>
      <family val="2"/>
      <scheme val="minor"/>
    </font>
    <font>
      <sz val="11"/>
      <color theme="1"/>
      <name val="Sylfaen"/>
      <family val="2"/>
      <scheme val="minor"/>
    </font>
    <font>
      <sz val="10"/>
      <color theme="1"/>
      <name val="Sylfaen"/>
      <family val="1"/>
      <scheme val="minor"/>
    </font>
    <font>
      <b/>
      <sz val="14"/>
      <color theme="1"/>
      <name val="Sylfaen"/>
      <family val="1"/>
      <scheme val="minor"/>
    </font>
    <font>
      <i/>
      <sz val="10"/>
      <color theme="1"/>
      <name val="Sylfaen"/>
      <family val="1"/>
      <scheme val="minor"/>
    </font>
    <font>
      <sz val="12"/>
      <color theme="1"/>
      <name val="Sylfaen"/>
      <family val="1"/>
      <scheme val="minor"/>
    </font>
    <font>
      <i/>
      <sz val="8"/>
      <color theme="1" tint="0.34998626667073579"/>
      <name val="Sylfaen"/>
      <family val="2"/>
      <scheme val="minor"/>
    </font>
    <font>
      <sz val="10"/>
      <color theme="1"/>
      <name val="Sylfaen"/>
      <family val="2"/>
      <scheme val="minor"/>
    </font>
    <font>
      <sz val="10"/>
      <color theme="0" tint="-4.9989318521683403E-2"/>
      <name val="Sylfaen"/>
      <family val="2"/>
      <scheme val="minor"/>
    </font>
    <font>
      <sz val="24"/>
      <color theme="1" tint="0.24994659260841701"/>
      <name val="Sylfaen"/>
      <family val="2"/>
      <scheme val="major"/>
    </font>
    <font>
      <sz val="20"/>
      <color theme="1" tint="0.24994659260841701"/>
      <name val="Sylfaen"/>
      <family val="2"/>
      <scheme val="major"/>
    </font>
    <font>
      <sz val="14"/>
      <color theme="1" tint="0.24994659260841701"/>
      <name val="Sylfaen"/>
      <family val="2"/>
      <scheme val="major"/>
    </font>
    <font>
      <b/>
      <sz val="10"/>
      <color theme="0" tint="-4.9989318521683403E-2"/>
      <name val="Sylfaen"/>
      <family val="2"/>
      <scheme val="major"/>
    </font>
    <font>
      <sz val="10"/>
      <color theme="0"/>
      <name val="Sylfaen"/>
      <family val="1"/>
      <scheme val="minor"/>
    </font>
    <font>
      <sz val="10"/>
      <color theme="1" tint="0.24994659260841701"/>
      <name val="Sylfaen"/>
      <family val="2"/>
      <scheme val="minor"/>
    </font>
    <font>
      <sz val="18"/>
      <color theme="3"/>
      <name val="Sylfaen"/>
      <family val="2"/>
      <scheme val="maj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9C5700"/>
      <name val="Sylfaen"/>
      <family val="2"/>
      <scheme val="minor"/>
    </font>
    <font>
      <sz val="11"/>
      <color rgb="FF3F3F76"/>
      <name val="Sylfaen"/>
      <family val="2"/>
      <scheme val="minor"/>
    </font>
    <font>
      <b/>
      <sz val="11"/>
      <color rgb="FF3F3F3F"/>
      <name val="Sylfaen"/>
      <family val="2"/>
      <scheme val="minor"/>
    </font>
    <font>
      <b/>
      <sz val="11"/>
      <color rgb="FFFA7D00"/>
      <name val="Sylfaen"/>
      <family val="2"/>
      <scheme val="minor"/>
    </font>
    <font>
      <sz val="11"/>
      <color rgb="FFFA7D00"/>
      <name val="Sylfaen"/>
      <family val="2"/>
      <scheme val="minor"/>
    </font>
    <font>
      <b/>
      <sz val="11"/>
      <color theme="0"/>
      <name val="Sylfaen"/>
      <family val="2"/>
      <scheme val="minor"/>
    </font>
    <font>
      <sz val="11"/>
      <color rgb="FFFF0000"/>
      <name val="Sylfaen"/>
      <family val="2"/>
      <scheme val="minor"/>
    </font>
    <font>
      <i/>
      <sz val="11"/>
      <color rgb="FF7F7F7F"/>
      <name val="Sylfaen"/>
      <family val="2"/>
      <scheme val="minor"/>
    </font>
    <font>
      <b/>
      <sz val="11"/>
      <color theme="1"/>
      <name val="Sylfaen"/>
      <family val="2"/>
      <scheme val="minor"/>
    </font>
    <font>
      <sz val="11"/>
      <color theme="0"/>
      <name val="Sylfaen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9" fillId="0" borderId="0" applyNumberFormat="0" applyFill="0" applyProtection="0">
      <alignment horizontal="left" vertical="center"/>
    </xf>
    <xf numFmtId="0" fontId="10" fillId="2" borderId="0" applyNumberFormat="0" applyProtection="0">
      <alignment horizontal="left" vertical="center"/>
    </xf>
    <xf numFmtId="0" fontId="11" fillId="0" borderId="0" applyNumberFormat="0" applyFill="0" applyProtection="0">
      <alignment horizontal="left" vertical="center"/>
    </xf>
    <xf numFmtId="0" fontId="12" fillId="3" borderId="0" applyNumberFormat="0" applyProtection="0">
      <alignment vertical="center"/>
    </xf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4" applyNumberFormat="0" applyAlignment="0" applyProtection="0"/>
    <xf numFmtId="0" fontId="20" fillId="10" borderId="5" applyNumberFormat="0" applyAlignment="0" applyProtection="0"/>
    <xf numFmtId="0" fontId="21" fillId="10" borderId="4" applyNumberFormat="0" applyAlignment="0" applyProtection="0"/>
    <xf numFmtId="0" fontId="22" fillId="0" borderId="6" applyNumberFormat="0" applyFill="0" applyAlignment="0" applyProtection="0"/>
    <xf numFmtId="0" fontId="23" fillId="11" borderId="7" applyNumberFormat="0" applyAlignment="0" applyProtection="0"/>
    <xf numFmtId="0" fontId="24" fillId="0" borderId="0" applyNumberFormat="0" applyFill="0" applyBorder="0" applyAlignment="0" applyProtection="0"/>
    <xf numFmtId="0" fontId="14" fillId="12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11" fillId="0" borderId="0" xfId="3">
      <alignment horizontal="left" vertical="center"/>
    </xf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0" xfId="1">
      <alignment horizontal="left" vertical="center"/>
    </xf>
    <xf numFmtId="0" fontId="10" fillId="2" borderId="0" xfId="2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14" fontId="11" fillId="0" borderId="0" xfId="3" applyNumberFormat="1">
      <alignment horizontal="left" vertical="center"/>
    </xf>
    <xf numFmtId="0" fontId="7" fillId="0" borderId="2" xfId="0" applyFont="1" applyBorder="1" applyAlignment="1">
      <alignment horizontal="left"/>
    </xf>
    <xf numFmtId="9" fontId="7" fillId="4" borderId="2" xfId="0" applyNumberFormat="1" applyFont="1" applyFill="1" applyBorder="1" applyAlignment="1">
      <alignment horizontal="right"/>
    </xf>
    <xf numFmtId="0" fontId="7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2" fillId="5" borderId="0" xfId="4" applyFill="1">
      <alignment vertical="center"/>
    </xf>
    <xf numFmtId="0" fontId="8" fillId="5" borderId="0" xfId="0" applyFont="1" applyFill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7" fontId="7" fillId="0" borderId="1" xfId="0" applyNumberFormat="1" applyFont="1" applyBorder="1" applyAlignment="1">
      <alignment horizontal="right"/>
    </xf>
    <xf numFmtId="167" fontId="7" fillId="4" borderId="1" xfId="0" applyNumberFormat="1" applyFont="1" applyFill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167" fontId="2" fillId="4" borderId="3" xfId="0" applyNumberFormat="1" applyFont="1" applyFill="1" applyBorder="1" applyAlignment="1">
      <alignment horizontal="right"/>
    </xf>
    <xf numFmtId="8" fontId="7" fillId="0" borderId="1" xfId="0" applyNumberFormat="1" applyFont="1" applyBorder="1" applyAlignment="1">
      <alignment horizontal="right"/>
    </xf>
    <xf numFmtId="8" fontId="7" fillId="4" borderId="1" xfId="0" applyNumberFormat="1" applyFont="1" applyFill="1" applyBorder="1" applyAlignment="1">
      <alignment horizontal="right"/>
    </xf>
    <xf numFmtId="8" fontId="7" fillId="4" borderId="2" xfId="0" applyNumberFormat="1" applyFont="1" applyFill="1" applyBorder="1" applyAlignment="1">
      <alignment horizontal="right"/>
    </xf>
    <xf numFmtId="8" fontId="7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Incorreto" xfId="12" builtinId="27" customBuiltin="1"/>
    <cellStyle name="Moeda" xfId="7" builtinId="4" customBuiltin="1"/>
    <cellStyle name="Moeda [0]" xfId="8" builtinId="7" customBuiltin="1"/>
    <cellStyle name="Neutra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0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otal" xfId="22" builtinId="25" customBuiltin="1"/>
    <cellStyle name="Vírgula" xfId="5" builtinId="3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2" formatCode="&quot;R$&quot;\ #,##0.00;[Red]\-&quot;R$&quot;\ #,##0.00"/>
      <alignment horizontal="righ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2" formatCode="&quot;R$&quot;\ #,##0.00;[Red]\-&quot;R$&quot;\ #,##0.00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2" formatCode="&quot;R$&quot;\ #,##0.00;[Red]\-&quot;R$&quot;\ #,##0.00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2" formatCode="&quot;R$&quot;\ #,##0.00;[Red]\-&quot;R$&quot;\ #,##0.00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border outline="0"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Sylfaen"/>
        <scheme val="minor"/>
      </font>
      <numFmt numFmtId="0" formatCode="General"/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2" formatCode="&quot;R$&quot;\ #,##0.00;[Red]\-&quot;R$&quot;\ #,##0.00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68" formatCode="&quot;$&quot;#,##0.00_);[Red]\(&quot;$&quot;#,##0.00\)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border outline="0">
        <bottom style="thin">
          <color theme="6" tint="0.39994506668294322"/>
        </bottom>
      </border>
    </dxf>
    <dxf>
      <numFmt numFmtId="0" formatCode="General"/>
      <fill>
        <patternFill patternType="solid">
          <fgColor indexed="64"/>
          <bgColor theme="6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2" formatCode="&quot;R$&quot;\ #,##0.00;[Red]\-&quot;R$&quot;\ #,##0.00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68" formatCode="&quot;$&quot;#,##0.00_);[Red]\(&quot;$&quot;#,##0.00\)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border outline="0">
        <bottom style="thin">
          <color theme="6" tint="0.39994506668294322"/>
        </bottom>
      </border>
    </dxf>
    <dxf>
      <numFmt numFmtId="0" formatCode="General"/>
      <fill>
        <patternFill patternType="solid">
          <fgColor indexed="64"/>
          <bgColor theme="6" tint="-0.499984740745262"/>
        </patternFill>
      </fill>
    </dxf>
    <dxf>
      <numFmt numFmtId="12" formatCode="&quot;R$&quot;\ #,##0.00;[Red]\-&quot;R$&quot;\ #,##0.00"/>
    </dxf>
    <dxf>
      <numFmt numFmtId="168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border outline="0">
        <bottom style="thin">
          <color theme="6" tint="0.39994506668294322"/>
        </bottom>
      </border>
    </dxf>
    <dxf>
      <numFmt numFmtId="0" formatCode="General"/>
      <fill>
        <patternFill patternType="solid">
          <fgColor indexed="64"/>
          <bgColor theme="6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67" formatCode="0_ ;[Red]\-0\ 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numFmt numFmtId="167" formatCode="0_ ;[Red]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67" formatCode="0_ ;[Red]\-0\ "/>
      <alignment horizontal="righ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numFmt numFmtId="167" formatCode="0_ ;[Red]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67" formatCode="0_ ;[Red]\-0\ "/>
      <alignment horizontal="righ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numFmt numFmtId="167" formatCode="0_ ;[Red]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numFmt numFmtId="167" formatCode="0_ ;[Red]\-0\ "/>
      <alignment horizontal="righ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numFmt numFmtId="167" formatCode="0_ ;[Red]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/>
      </border>
    </dxf>
    <dxf>
      <font>
        <b val="0"/>
      </font>
    </dxf>
    <dxf>
      <border outline="0"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scheme val="minor"/>
      </font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6" tint="-0.499984740745262"/>
        </patternFill>
      </fill>
    </dxf>
    <dxf>
      <font>
        <b val="0"/>
        <i val="0"/>
      </font>
    </dxf>
    <dxf>
      <font>
        <b val="0"/>
        <i val="0"/>
        <color theme="0"/>
      </font>
      <fill>
        <patternFill>
          <bgColor theme="6" tint="-0.499984740745262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 style="thin">
          <color theme="6" tint="-0.499984740745262"/>
        </vertical>
        <horizontal style="thin">
          <color theme="6" tint="-0.499984740745262"/>
        </horizontal>
      </border>
    </dxf>
  </dxfs>
  <tableStyles count="1" defaultTableStyle="TableStyleMedium2" defaultPivotStyle="PivotStyleLight16">
    <tableStyle name="Análise" pivot="0" count="3">
      <tableStyleElement type="wholeTable" dxfId="41"/>
      <tableStyleElement type="headerRow" dxfId="40"/>
      <tableStyleElement type="totalRow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Sylfaen"/>
                <a:ea typeface="Sylfaen"/>
                <a:cs typeface="Sylfaen"/>
              </a:defRPr>
            </a:pPr>
            <a:r>
              <a:rPr lang="en-US"/>
              <a:t>Métricas resumidas por segmento de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Sylfaen"/>
              <a:ea typeface="Sylfaen"/>
              <a:cs typeface="Sylfaen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'Lucratividade do cliente'!$B$32</c:f>
              <c:strCache>
                <c:ptCount val="1"/>
                <c:pt idx="0">
                  <c:v>Custo médio por cliente de aquisição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'Lucratividade do cliente'!$C$31:$E$31</c:f>
              <c:strCache>
                <c:ptCount val="3"/>
                <c:pt idx="0">
                  <c:v>Nome do segmento 1</c:v>
                </c:pt>
                <c:pt idx="1">
                  <c:v>Nome do segmento 2</c:v>
                </c:pt>
                <c:pt idx="2">
                  <c:v>Nome do segmento 3</c:v>
                </c:pt>
              </c:strCache>
            </c:strRef>
          </c:cat>
          <c:val>
            <c:numRef>
              <c:f>'Lucratividade do cliente'!$C$32:$E$32</c:f>
              <c:numCache>
                <c:formatCode>"R$"#,##0.00_);[Red]\("R$"#,##0.00\)</c:formatCode>
                <c:ptCount val="3"/>
                <c:pt idx="0">
                  <c:v>52500</c:v>
                </c:pt>
                <c:pt idx="1">
                  <c:v>30000</c:v>
                </c:pt>
                <c:pt idx="2">
                  <c:v>58750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5-40E9-85D7-09C42CB19E38}"/>
            </c:ext>
          </c:extLst>
        </c:ser>
        <c:ser>
          <c:idx val="1"/>
          <c:order val="1"/>
          <c:tx>
            <c:strRef>
              <c:f>'Lucratividade do cliente'!$B$33</c:f>
              <c:strCache>
                <c:ptCount val="1"/>
                <c:pt idx="0">
                  <c:v>Custo médio por cliente de rescisão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'Lucratividade do cliente'!$C$31:$E$31</c:f>
              <c:strCache>
                <c:ptCount val="3"/>
                <c:pt idx="0">
                  <c:v>Nome do segmento 1</c:v>
                </c:pt>
                <c:pt idx="1">
                  <c:v>Nome do segmento 2</c:v>
                </c:pt>
                <c:pt idx="2">
                  <c:v>Nome do segmento 3</c:v>
                </c:pt>
              </c:strCache>
            </c:strRef>
          </c:cat>
          <c:val>
            <c:numRef>
              <c:f>'Lucratividade do cliente'!$C$33:$E$33</c:f>
              <c:numCache>
                <c:formatCode>"R$"#,##0.00_);[Red]\("R$"#,##0.00\)</c:formatCode>
                <c:ptCount val="3"/>
                <c:pt idx="0">
                  <c:v>80000</c:v>
                </c:pt>
                <c:pt idx="1">
                  <c:v>95000</c:v>
                </c:pt>
                <c:pt idx="2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5-40E9-85D7-09C42CB19E38}"/>
            </c:ext>
          </c:extLst>
        </c:ser>
        <c:ser>
          <c:idx val="2"/>
          <c:order val="2"/>
          <c:tx>
            <c:strRef>
              <c:f>'Lucratividade do cliente'!$B$34</c:f>
              <c:strCache>
                <c:ptCount val="1"/>
                <c:pt idx="0">
                  <c:v>Custo de marketing médio por cliente ativo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'Lucratividade do cliente'!$C$31:$E$31</c:f>
              <c:strCache>
                <c:ptCount val="3"/>
                <c:pt idx="0">
                  <c:v>Nome do segmento 1</c:v>
                </c:pt>
                <c:pt idx="1">
                  <c:v>Nome do segmento 2</c:v>
                </c:pt>
                <c:pt idx="2">
                  <c:v>Nome do segmento 3</c:v>
                </c:pt>
              </c:strCache>
            </c:strRef>
          </c:cat>
          <c:val>
            <c:numRef>
              <c:f>'Lucratividade do cliente'!$C$34:$E$34</c:f>
              <c:numCache>
                <c:formatCode>"R$"#,##0.00_);[Red]\("R$"#,##0.00\)</c:formatCode>
                <c:ptCount val="3"/>
                <c:pt idx="0">
                  <c:v>13333.333333333334</c:v>
                </c:pt>
                <c:pt idx="1">
                  <c:v>12500</c:v>
                </c:pt>
                <c:pt idx="2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5-40E9-85D7-09C42CB19E38}"/>
            </c:ext>
          </c:extLst>
        </c:ser>
        <c:ser>
          <c:idx val="3"/>
          <c:order val="3"/>
          <c:tx>
            <c:strRef>
              <c:f>'Lucratividade do cliente'!$B$35</c:f>
              <c:strCache>
                <c:ptCount val="1"/>
                <c:pt idx="0">
                  <c:v>Lucro médio (perda) por cliente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'Lucratividade do cliente'!$C$31:$E$31</c:f>
              <c:strCache>
                <c:ptCount val="3"/>
                <c:pt idx="0">
                  <c:v>Nome do segmento 1</c:v>
                </c:pt>
                <c:pt idx="1">
                  <c:v>Nome do segmento 2</c:v>
                </c:pt>
                <c:pt idx="2">
                  <c:v>Nome do segmento 3</c:v>
                </c:pt>
              </c:strCache>
            </c:strRef>
          </c:cat>
          <c:val>
            <c:numRef>
              <c:f>'Lucratividade do cliente'!$C$35:$E$35</c:f>
              <c:numCache>
                <c:formatCode>"R$"#,##0.00_);[Red]\("R$"#,##0.00\)</c:formatCode>
                <c:ptCount val="3"/>
                <c:pt idx="0">
                  <c:v>0</c:v>
                </c:pt>
                <c:pt idx="1">
                  <c:v>-13500</c:v>
                </c:pt>
                <c:pt idx="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5-40E9-85D7-09C42CB19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63231984"/>
        <c:axId val="362925800"/>
      </c:barChart>
      <c:catAx>
        <c:axId val="36323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Segmento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2925800"/>
        <c:crossesAt val="-200000"/>
        <c:auto val="1"/>
        <c:lblAlgn val="ctr"/>
        <c:lblOffset val="100"/>
        <c:noMultiLvlLbl val="0"/>
      </c:catAx>
      <c:valAx>
        <c:axId val="36292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32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ylfaen"/>
              <a:ea typeface="Sylfaen"/>
              <a:cs typeface="Sylfaen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36</xdr:row>
      <xdr:rowOff>0</xdr:rowOff>
    </xdr:from>
    <xdr:to>
      <xdr:col>5</xdr:col>
      <xdr:colOff>333375</xdr:colOff>
      <xdr:row>36</xdr:row>
      <xdr:rowOff>3009900</xdr:rowOff>
    </xdr:to>
    <xdr:graphicFrame macro="">
      <xdr:nvGraphicFramePr>
        <xdr:cNvPr id="4" name="Gráfico 3" descr="Gráfico de colunas clusterizado exibindo Métricas resumidas por Segmento de client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AtividadeDoCliente" displayName="AtividadeDoCliente" ref="B6:F10" totalsRowCount="1" headerRowDxfId="38" dataDxfId="37" totalsRowDxfId="35" tableBorderDxfId="36">
  <autoFilter ref="B6:F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tividade do cliente:" totalsRowLabel="Número de clientes ativos – Fim do período" totalsRowDxfId="34"/>
    <tableColumn id="2" name="Nome do segmento 1" totalsRowFunction="sum" dataDxfId="33" totalsRowDxfId="32"/>
    <tableColumn id="3" name="Nome do segmento 2" totalsRowFunction="sum" dataDxfId="31" totalsRowDxfId="30"/>
    <tableColumn id="4" name="Nome do segmento 3" totalsRowFunction="sum" dataDxfId="29" totalsRowDxfId="28"/>
    <tableColumn id="5" name="Geral" totalsRowFunction="sum" dataDxfId="27" totalsRowDxfId="26"/>
  </tableColumns>
  <tableStyleInfo name="Análise" showFirstColumn="0" showLastColumn="0" showRowStripes="0" showColumnStripes="0"/>
  <extLst>
    <ext xmlns:x14="http://schemas.microsoft.com/office/spreadsheetml/2009/9/main" uri="{504A1905-F514-4f6f-8877-14C23A59335A}">
      <x14:table altTextSummary="Insira a Atividade do cliente e os Nomes de segmento nesta tabela. O valor Geral é calculado automaticamente"/>
    </ext>
  </extLst>
</table>
</file>

<file path=xl/tables/table2.xml><?xml version="1.0" encoding="utf-8"?>
<table xmlns="http://schemas.openxmlformats.org/spreadsheetml/2006/main" id="2" name="AnáliseDaLucratividade" displayName="AnáliseDaLucratividade" ref="B12:F14" headerRowDxfId="25" tableBorderDxfId="24">
  <autoFilter ref="B12:F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nálise da lucratividade:" totalsRowLabel="Total" dataDxfId="23" totalsRowDxfId="22"/>
    <tableColumn id="2" name="Nome do segmento 1">
      <calculatedColumnFormula>+C12/$F$13</calculatedColumnFormula>
    </tableColumn>
    <tableColumn id="3" name="Nome do segmento 2">
      <calculatedColumnFormula>+D12/$F$13</calculatedColumnFormula>
    </tableColumn>
    <tableColumn id="4" name="Nome do segmento 3">
      <calculatedColumnFormula>+E12/$F$13</calculatedColumnFormula>
    </tableColumn>
    <tableColumn id="5" name="Geral" totalsRowFunction="sum" dataDxfId="21" totalsRowDxfId="20">
      <calculatedColumnFormula>SUM(AnáliseDaLucratividade[[#This Row],[Nome do segmento 1]:[Nome do segmento 3]])</calculatedColumnFormula>
    </tableColumn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Summary="Insira os itens da Análise da Lucratividade e os Nomes de segmento nesta tabela. O valor Geral é calculado automaticamente"/>
    </ext>
  </extLst>
</table>
</file>

<file path=xl/tables/table3.xml><?xml version="1.0" encoding="utf-8"?>
<table xmlns="http://schemas.openxmlformats.org/spreadsheetml/2006/main" id="3" name="CustoDeVendas" displayName="CustoDeVendas" ref="B16:F21" headerRowDxfId="19" tableBorderDxfId="18">
  <autoFilter ref="B16:F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usto de vendas:" totalsRowLabel="Total" dataDxfId="17" totalsRowDxfId="16"/>
    <tableColumn id="2" name="Nome do segmento 1"/>
    <tableColumn id="3" name="Nome do segmento 2"/>
    <tableColumn id="4" name="Nome do segmento 3"/>
    <tableColumn id="5" name="Geral" totalsRowFunction="sum" dataDxfId="15" totalsRowDxfId="14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Summary="Insira os itens do Custo de vendas e os Nomes de segmento nesta tabela. O valor Geral é calculado automaticamente"/>
    </ext>
  </extLst>
</table>
</file>

<file path=xl/tables/table4.xml><?xml version="1.0" encoding="utf-8"?>
<table xmlns="http://schemas.openxmlformats.org/spreadsheetml/2006/main" id="4" name="OutrosCustos" displayName="OutrosCustos" ref="B23:F29" headerRowDxfId="13" tableBorderDxfId="12">
  <autoFilter ref="B23:F2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Outros custos:" totalsRowLabel="Total" dataDxfId="11" totalsRowDxfId="10"/>
    <tableColumn id="2" name="Nome do segmento 1"/>
    <tableColumn id="3" name="Nome do segmento 2"/>
    <tableColumn id="4" name="Nome do segmento 3"/>
    <tableColumn id="5" name="Geral" totalsRowFunction="sum" dataDxfId="9" totalsRowDxfId="8">
      <calculatedColumnFormula>SUM(C24:E24)</calculatedColumnFormula>
    </tableColumn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Summary="Insira os itens de Outros custos e os Nomes de segmento nesta tabela. O valor Geral é calculado automaticamente"/>
    </ext>
  </extLst>
</table>
</file>

<file path=xl/tables/table5.xml><?xml version="1.0" encoding="utf-8"?>
<table xmlns="http://schemas.openxmlformats.org/spreadsheetml/2006/main" id="6" name="MétricasResumidas" displayName="MétricasResumidas" ref="B31:F35" totalsRowShown="0" headerRowDxfId="7" dataDxfId="6" tableBorderDxfId="5">
  <autoFilter ref="B31:F3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ricas resumidas:" dataDxfId="4"/>
    <tableColumn id="2" name="Nome do segmento 1" dataDxfId="3"/>
    <tableColumn id="3" name="Nome do segmento 2" dataDxfId="2"/>
    <tableColumn id="4" name="Nome do segmento 3" dataDxfId="1"/>
    <tableColumn id="5" name="Tendência" dataDxfId="0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Summary="Insira os Nomes de segmento nesta tabela. O custo de cada item de Métrica resumida e as Linhas de tendências e os itens são calculadas automaticamente"/>
    </ext>
  </extLst>
</table>
</file>

<file path=xl/theme/theme1.xml><?xml version="1.0" encoding="utf-8"?>
<a:theme xmlns:a="http://schemas.openxmlformats.org/drawingml/2006/main" name="Office Theme">
  <a:themeElements>
    <a:clrScheme name="Customer profitability analysis">
      <a:dk1>
        <a:srgbClr val="000000"/>
      </a:dk1>
      <a:lt1>
        <a:srgbClr val="FFFFFF"/>
      </a:lt1>
      <a:dk2>
        <a:srgbClr val="4D4646"/>
      </a:dk2>
      <a:lt2>
        <a:srgbClr val="FFFBEF"/>
      </a:lt2>
      <a:accent1>
        <a:srgbClr val="FFE184"/>
      </a:accent1>
      <a:accent2>
        <a:srgbClr val="66ADA6"/>
      </a:accent2>
      <a:accent3>
        <a:srgbClr val="83AC79"/>
      </a:accent3>
      <a:accent4>
        <a:srgbClr val="FEBF66"/>
      </a:accent4>
      <a:accent5>
        <a:srgbClr val="DB7057"/>
      </a:accent5>
      <a:accent6>
        <a:srgbClr val="A57389"/>
      </a:accent6>
      <a:hlink>
        <a:srgbClr val="66ADA6"/>
      </a:hlink>
      <a:folHlink>
        <a:srgbClr val="A57389"/>
      </a:folHlink>
    </a:clrScheme>
    <a:fontScheme name="Customer profitability analysis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  <pageSetUpPr fitToPage="1"/>
  </sheetPr>
  <dimension ref="A1:F42"/>
  <sheetViews>
    <sheetView showGridLines="0" tabSelected="1" workbookViewId="0"/>
  </sheetViews>
  <sheetFormatPr defaultColWidth="9.140625" defaultRowHeight="15" customHeight="1" x14ac:dyDescent="0.3"/>
  <cols>
    <col min="1" max="1" width="1.85546875" style="25" customWidth="1"/>
    <col min="2" max="2" width="46.7109375" style="1" customWidth="1"/>
    <col min="3" max="5" width="20.28515625" style="1" bestFit="1" customWidth="1"/>
    <col min="6" max="6" width="20.28515625" style="1" customWidth="1"/>
    <col min="7" max="16384" width="9.140625" style="1"/>
  </cols>
  <sheetData>
    <row r="1" spans="1:6" ht="9.9499999999999993" customHeight="1" x14ac:dyDescent="0.3">
      <c r="A1" s="24" t="s">
        <v>0</v>
      </c>
    </row>
    <row r="2" spans="1:6" ht="33" x14ac:dyDescent="0.3">
      <c r="A2" s="25" t="s">
        <v>1</v>
      </c>
      <c r="B2" s="10" t="s">
        <v>10</v>
      </c>
      <c r="C2" s="10"/>
      <c r="D2" s="10"/>
      <c r="E2" s="10"/>
      <c r="F2" s="10"/>
    </row>
    <row r="3" spans="1:6" ht="27" x14ac:dyDescent="0.3">
      <c r="A3" s="25" t="s">
        <v>2</v>
      </c>
      <c r="B3" s="11" t="s">
        <v>11</v>
      </c>
      <c r="C3" s="11"/>
      <c r="D3" s="11"/>
      <c r="E3" s="11"/>
      <c r="F3" s="11"/>
    </row>
    <row r="4" spans="1:6" ht="19.5" x14ac:dyDescent="0.3">
      <c r="A4" s="25" t="s">
        <v>3</v>
      </c>
      <c r="B4" s="14" t="s">
        <v>12</v>
      </c>
      <c r="C4" s="4"/>
      <c r="D4" s="4"/>
      <c r="E4" s="4"/>
      <c r="F4" s="4"/>
    </row>
    <row r="5" spans="1:6" s="19" customFormat="1" ht="46.5" customHeight="1" x14ac:dyDescent="0.3">
      <c r="A5" s="26" t="s">
        <v>4</v>
      </c>
      <c r="B5" s="20" t="s">
        <v>13</v>
      </c>
      <c r="C5" s="21"/>
    </row>
    <row r="6" spans="1:6" ht="15" customHeight="1" x14ac:dyDescent="0.3">
      <c r="A6" s="25" t="s">
        <v>5</v>
      </c>
      <c r="B6" s="22" t="s">
        <v>14</v>
      </c>
      <c r="C6" s="22" t="s">
        <v>39</v>
      </c>
      <c r="D6" s="22" t="s">
        <v>40</v>
      </c>
      <c r="E6" s="22" t="s">
        <v>41</v>
      </c>
      <c r="F6" s="22" t="s">
        <v>42</v>
      </c>
    </row>
    <row r="7" spans="1:6" ht="15" customHeight="1" x14ac:dyDescent="0.3">
      <c r="B7" s="12" t="s">
        <v>15</v>
      </c>
      <c r="C7" s="30">
        <v>5</v>
      </c>
      <c r="D7" s="30">
        <v>8</v>
      </c>
      <c r="E7" s="30">
        <v>8</v>
      </c>
      <c r="F7" s="31">
        <f>SUM(C7:E7)</f>
        <v>21</v>
      </c>
    </row>
    <row r="8" spans="1:6" ht="15" customHeight="1" x14ac:dyDescent="0.3">
      <c r="B8" s="12" t="s">
        <v>16</v>
      </c>
      <c r="C8" s="30">
        <v>2</v>
      </c>
      <c r="D8" s="30">
        <v>4</v>
      </c>
      <c r="E8" s="30">
        <v>4</v>
      </c>
      <c r="F8" s="31">
        <f>SUM(C8:E8)</f>
        <v>10</v>
      </c>
    </row>
    <row r="9" spans="1:6" ht="15" customHeight="1" x14ac:dyDescent="0.3">
      <c r="B9" s="12" t="s">
        <v>17</v>
      </c>
      <c r="C9" s="30">
        <v>-1</v>
      </c>
      <c r="D9" s="30">
        <v>-2</v>
      </c>
      <c r="E9" s="30">
        <v>-2</v>
      </c>
      <c r="F9" s="31">
        <f>SUM(C9:E9)</f>
        <v>-5</v>
      </c>
    </row>
    <row r="10" spans="1:6" ht="15" customHeight="1" x14ac:dyDescent="0.3">
      <c r="B10" s="18" t="s">
        <v>18</v>
      </c>
      <c r="C10" s="32">
        <f>SUBTOTAL(109,AtividadeDoCliente[Nome do segmento 1])</f>
        <v>6</v>
      </c>
      <c r="D10" s="32">
        <f>SUBTOTAL(109,AtividadeDoCliente[Nome do segmento 2])</f>
        <v>10</v>
      </c>
      <c r="E10" s="32">
        <f>SUBTOTAL(109,AtividadeDoCliente[Nome do segmento 3])</f>
        <v>10</v>
      </c>
      <c r="F10" s="33">
        <f>SUBTOTAL(109,AtividadeDoCliente[Geral])</f>
        <v>26</v>
      </c>
    </row>
    <row r="11" spans="1:6" ht="9" customHeight="1" x14ac:dyDescent="0.3">
      <c r="B11" s="6"/>
      <c r="C11" s="8"/>
      <c r="D11" s="8"/>
      <c r="E11" s="8"/>
      <c r="F11" s="8"/>
    </row>
    <row r="12" spans="1:6" ht="15" customHeight="1" x14ac:dyDescent="0.3">
      <c r="A12" s="25" t="s">
        <v>6</v>
      </c>
      <c r="B12" s="22" t="s">
        <v>19</v>
      </c>
      <c r="C12" s="22" t="s">
        <v>39</v>
      </c>
      <c r="D12" s="22" t="s">
        <v>40</v>
      </c>
      <c r="E12" s="22" t="s">
        <v>41</v>
      </c>
      <c r="F12" s="22" t="s">
        <v>42</v>
      </c>
    </row>
    <row r="13" spans="1:6" ht="15" customHeight="1" x14ac:dyDescent="0.3">
      <c r="B13" s="12" t="s">
        <v>20</v>
      </c>
      <c r="C13" s="34">
        <v>1500000</v>
      </c>
      <c r="D13" s="34">
        <v>1800000</v>
      </c>
      <c r="E13" s="34">
        <v>2500000</v>
      </c>
      <c r="F13" s="35">
        <f>SUM(AnáliseDaLucratividade[[#This Row],[Nome do segmento 1]:[Nome do segmento 3]])</f>
        <v>5800000</v>
      </c>
    </row>
    <row r="14" spans="1:6" ht="15" customHeight="1" x14ac:dyDescent="0.3">
      <c r="B14" s="15" t="s">
        <v>21</v>
      </c>
      <c r="C14" s="16">
        <f>+C13/$F$13</f>
        <v>0.25862068965517243</v>
      </c>
      <c r="D14" s="16">
        <f>+D13/$F$13</f>
        <v>0.31034482758620691</v>
      </c>
      <c r="E14" s="16">
        <f>+E13/$F$13</f>
        <v>0.43103448275862066</v>
      </c>
      <c r="F14" s="16">
        <f>SUM(AnáliseDaLucratividade[[#This Row],[Nome do segmento 1]:[Nome do segmento 3]])</f>
        <v>1</v>
      </c>
    </row>
    <row r="15" spans="1:6" ht="9" customHeight="1" x14ac:dyDescent="0.3">
      <c r="B15" s="7"/>
      <c r="C15" s="8"/>
      <c r="D15" s="8"/>
      <c r="E15" s="8"/>
      <c r="F15" s="8"/>
    </row>
    <row r="16" spans="1:6" ht="15" customHeight="1" x14ac:dyDescent="0.3">
      <c r="A16" s="25" t="s">
        <v>44</v>
      </c>
      <c r="B16" s="22" t="s">
        <v>22</v>
      </c>
      <c r="C16" s="22" t="s">
        <v>39</v>
      </c>
      <c r="D16" s="22" t="s">
        <v>40</v>
      </c>
      <c r="E16" s="22" t="s">
        <v>41</v>
      </c>
      <c r="F16" s="22" t="s">
        <v>42</v>
      </c>
    </row>
    <row r="17" spans="1:6" ht="15" customHeight="1" x14ac:dyDescent="0.3">
      <c r="B17" s="12" t="s">
        <v>23</v>
      </c>
      <c r="C17" s="34">
        <v>1000000</v>
      </c>
      <c r="D17" s="34">
        <v>1400000</v>
      </c>
      <c r="E17" s="34">
        <v>1400000</v>
      </c>
      <c r="F17" s="35">
        <f>SUM(C17:E17)</f>
        <v>3800000</v>
      </c>
    </row>
    <row r="18" spans="1:6" ht="15" customHeight="1" x14ac:dyDescent="0.3">
      <c r="B18" s="12" t="s">
        <v>24</v>
      </c>
      <c r="C18" s="34">
        <v>200000</v>
      </c>
      <c r="D18" s="34">
        <v>100000</v>
      </c>
      <c r="E18" s="34">
        <v>100000</v>
      </c>
      <c r="F18" s="35">
        <f>SUM(C18:E18)</f>
        <v>400000</v>
      </c>
    </row>
    <row r="19" spans="1:6" ht="15" customHeight="1" x14ac:dyDescent="0.3">
      <c r="B19" s="13" t="s">
        <v>25</v>
      </c>
      <c r="C19" s="35">
        <f>SUM(C17:C18)</f>
        <v>1200000</v>
      </c>
      <c r="D19" s="35">
        <f>SUM(D17:D18)</f>
        <v>1500000</v>
      </c>
      <c r="E19" s="35">
        <f>SUM(E17:E18)</f>
        <v>1500000</v>
      </c>
      <c r="F19" s="35">
        <f>SUM(F17:F18)</f>
        <v>4200000</v>
      </c>
    </row>
    <row r="20" spans="1:6" ht="15" customHeight="1" x14ac:dyDescent="0.3">
      <c r="B20" s="13" t="s">
        <v>26</v>
      </c>
      <c r="C20" s="35">
        <f>+C13-C19</f>
        <v>300000</v>
      </c>
      <c r="D20" s="35">
        <f>+D13-D19</f>
        <v>300000</v>
      </c>
      <c r="E20" s="35">
        <f>+E13-E19</f>
        <v>1000000</v>
      </c>
      <c r="F20" s="35">
        <f>+F13-F19</f>
        <v>1600000</v>
      </c>
    </row>
    <row r="21" spans="1:6" ht="15" customHeight="1" x14ac:dyDescent="0.3">
      <c r="B21" s="17" t="s">
        <v>21</v>
      </c>
      <c r="C21" s="16">
        <f>MAX(0, MIN(1,C20/$F$20))</f>
        <v>0.1875</v>
      </c>
      <c r="D21" s="16">
        <f>MAX(0, MIN(1,D20/$F$20))</f>
        <v>0.1875</v>
      </c>
      <c r="E21" s="16">
        <f>MAX(0, MIN(1,E20/$F$20))</f>
        <v>0.625</v>
      </c>
      <c r="F21" s="16">
        <f>SUM(C21:E21)</f>
        <v>1</v>
      </c>
    </row>
    <row r="22" spans="1:6" ht="9" customHeight="1" x14ac:dyDescent="0.3">
      <c r="B22" s="9"/>
      <c r="C22" s="9"/>
      <c r="D22" s="9"/>
      <c r="E22" s="9"/>
      <c r="F22" s="29"/>
    </row>
    <row r="23" spans="1:6" ht="15" customHeight="1" x14ac:dyDescent="0.3">
      <c r="A23" s="25" t="s">
        <v>7</v>
      </c>
      <c r="B23" s="22" t="s">
        <v>27</v>
      </c>
      <c r="C23" s="22" t="s">
        <v>39</v>
      </c>
      <c r="D23" s="22" t="s">
        <v>40</v>
      </c>
      <c r="E23" s="22" t="s">
        <v>41</v>
      </c>
      <c r="F23" s="22" t="s">
        <v>42</v>
      </c>
    </row>
    <row r="24" spans="1:6" ht="15" customHeight="1" x14ac:dyDescent="0.3">
      <c r="B24" s="12" t="s">
        <v>28</v>
      </c>
      <c r="C24" s="34">
        <v>105000</v>
      </c>
      <c r="D24" s="34">
        <v>120000</v>
      </c>
      <c r="E24" s="34">
        <v>235000</v>
      </c>
      <c r="F24" s="35">
        <f>SUM(OutrosCustos[[#This Row],[Nome do segmento 1]:[Nome do segmento 3]])</f>
        <v>460000</v>
      </c>
    </row>
    <row r="25" spans="1:6" ht="15" customHeight="1" x14ac:dyDescent="0.3">
      <c r="B25" s="12" t="s">
        <v>29</v>
      </c>
      <c r="C25" s="34">
        <v>150000</v>
      </c>
      <c r="D25" s="34">
        <v>125000</v>
      </c>
      <c r="E25" s="34">
        <v>275000</v>
      </c>
      <c r="F25" s="35">
        <f>SUM(C25:E25)</f>
        <v>550000</v>
      </c>
    </row>
    <row r="26" spans="1:6" ht="15" customHeight="1" x14ac:dyDescent="0.3">
      <c r="B26" s="12" t="s">
        <v>30</v>
      </c>
      <c r="C26" s="34">
        <v>80000</v>
      </c>
      <c r="D26" s="34">
        <v>190000</v>
      </c>
      <c r="E26" s="34">
        <v>140000</v>
      </c>
      <c r="F26" s="35">
        <f>SUM(C26:E26)</f>
        <v>410000</v>
      </c>
    </row>
    <row r="27" spans="1:6" ht="15" customHeight="1" x14ac:dyDescent="0.3">
      <c r="B27" s="13" t="s">
        <v>31</v>
      </c>
      <c r="C27" s="35">
        <f>SUM(C24:C26)</f>
        <v>335000</v>
      </c>
      <c r="D27" s="35">
        <f>SUM(D24:D26)</f>
        <v>435000</v>
      </c>
      <c r="E27" s="35">
        <f>SUM(E24:E26)</f>
        <v>650000</v>
      </c>
      <c r="F27" s="35">
        <f>SUM(F24:F26)</f>
        <v>1420000</v>
      </c>
    </row>
    <row r="28" spans="1:6" ht="15" customHeight="1" x14ac:dyDescent="0.3">
      <c r="B28" s="13" t="s">
        <v>32</v>
      </c>
      <c r="C28" s="35">
        <f>+C20-C27</f>
        <v>-35000</v>
      </c>
      <c r="D28" s="35">
        <f>+D20-D27</f>
        <v>-135000</v>
      </c>
      <c r="E28" s="35">
        <f>+E20-E27</f>
        <v>350000</v>
      </c>
      <c r="F28" s="35">
        <f>SUM(C28:E28)</f>
        <v>180000</v>
      </c>
    </row>
    <row r="29" spans="1:6" ht="15" customHeight="1" x14ac:dyDescent="0.3">
      <c r="B29" s="17" t="s">
        <v>21</v>
      </c>
      <c r="C29" s="16">
        <f>MAX(0,MIN(1, C28/$F$28))</f>
        <v>0</v>
      </c>
      <c r="D29" s="16">
        <f>MAX(0,MIN(1, D28/$F$28))</f>
        <v>0</v>
      </c>
      <c r="E29" s="16">
        <f>MAX(0,MIN(1, E28/$F$28))</f>
        <v>1</v>
      </c>
      <c r="F29" s="16">
        <f>SUM(C29:E29)</f>
        <v>1</v>
      </c>
    </row>
    <row r="30" spans="1:6" ht="9" customHeight="1" x14ac:dyDescent="0.3">
      <c r="B30" s="7"/>
      <c r="C30" s="8"/>
      <c r="D30" s="8"/>
      <c r="E30" s="8"/>
      <c r="F30" s="8"/>
    </row>
    <row r="31" spans="1:6" s="2" customFormat="1" ht="15" customHeight="1" x14ac:dyDescent="0.3">
      <c r="A31" s="27" t="s">
        <v>8</v>
      </c>
      <c r="B31" s="22" t="s">
        <v>33</v>
      </c>
      <c r="C31" s="23" t="s">
        <v>39</v>
      </c>
      <c r="D31" s="23" t="s">
        <v>40</v>
      </c>
      <c r="E31" s="23" t="s">
        <v>41</v>
      </c>
      <c r="F31" s="23" t="s">
        <v>43</v>
      </c>
    </row>
    <row r="32" spans="1:6" ht="15" customHeight="1" x14ac:dyDescent="0.3">
      <c r="B32" s="12" t="s">
        <v>34</v>
      </c>
      <c r="C32" s="35">
        <f>+C24/C8</f>
        <v>52500</v>
      </c>
      <c r="D32" s="35">
        <f>+D24/D8</f>
        <v>30000</v>
      </c>
      <c r="E32" s="35">
        <f>+E24/E8</f>
        <v>58750</v>
      </c>
      <c r="F32" s="34"/>
    </row>
    <row r="33" spans="1:6" ht="15" customHeight="1" x14ac:dyDescent="0.3">
      <c r="B33" s="12" t="s">
        <v>35</v>
      </c>
      <c r="C33" s="35">
        <f>-C26/C9</f>
        <v>80000</v>
      </c>
      <c r="D33" s="35">
        <f>-D26/D9</f>
        <v>95000</v>
      </c>
      <c r="E33" s="35">
        <f>-E26/E9</f>
        <v>70000</v>
      </c>
      <c r="F33" s="34"/>
    </row>
    <row r="34" spans="1:6" ht="15" customHeight="1" x14ac:dyDescent="0.3">
      <c r="B34" s="12" t="s">
        <v>36</v>
      </c>
      <c r="C34" s="35">
        <f>+C26/AtividadeDoCliente[[#Totals],[Nome do segmento 1]]</f>
        <v>13333.333333333334</v>
      </c>
      <c r="D34" s="35">
        <f>+D25/AtividadeDoCliente[[#Totals],[Nome do segmento 2]]</f>
        <v>12500</v>
      </c>
      <c r="E34" s="35">
        <f>+E25/AtividadeDoCliente[[#Totals],[Nome do segmento 3]]</f>
        <v>27500</v>
      </c>
      <c r="F34" s="34"/>
    </row>
    <row r="35" spans="1:6" ht="15" customHeight="1" x14ac:dyDescent="0.3">
      <c r="B35" s="15" t="s">
        <v>37</v>
      </c>
      <c r="C35" s="36">
        <f>+C29/AtividadeDoCliente[[#Totals],[Nome do segmento 1]]</f>
        <v>0</v>
      </c>
      <c r="D35" s="36">
        <f>+D28/AtividadeDoCliente[[#Totals],[Nome do segmento 2]]</f>
        <v>-13500</v>
      </c>
      <c r="E35" s="36">
        <f>+E28/AtividadeDoCliente[[#Totals],[Nome do segmento 3]]</f>
        <v>35000</v>
      </c>
      <c r="F35" s="37"/>
    </row>
    <row r="36" spans="1:6" ht="15" customHeight="1" x14ac:dyDescent="0.3">
      <c r="B36" s="5"/>
      <c r="C36" s="28"/>
    </row>
    <row r="37" spans="1:6" ht="237.95" customHeight="1" x14ac:dyDescent="0.3">
      <c r="A37" s="25" t="s">
        <v>9</v>
      </c>
      <c r="B37" s="38" t="s">
        <v>38</v>
      </c>
      <c r="C37" s="38"/>
      <c r="D37" s="38"/>
      <c r="E37" s="38"/>
      <c r="F37" s="38"/>
    </row>
    <row r="38" spans="1:6" ht="15" customHeight="1" x14ac:dyDescent="0.35">
      <c r="C38" s="3"/>
    </row>
    <row r="39" spans="1:6" ht="15" customHeight="1" x14ac:dyDescent="0.35">
      <c r="C39" s="3"/>
    </row>
    <row r="41" spans="1:6" ht="15" customHeight="1" x14ac:dyDescent="0.35">
      <c r="C41" s="3"/>
    </row>
    <row r="42" spans="1:6" ht="15" customHeight="1" x14ac:dyDescent="0.35">
      <c r="C42" s="3"/>
    </row>
  </sheetData>
  <mergeCells count="1">
    <mergeCell ref="B37:F37"/>
  </mergeCells>
  <printOptions horizontalCentered="1" verticalCentered="1"/>
  <pageMargins left="0.4" right="0.4" top="0.4" bottom="0.4" header="0.3" footer="0.3"/>
  <pageSetup paperSize="9" scale="91" orientation="portrait" r:id="rId1"/>
  <ignoredErrors>
    <ignoredError sqref="C13:E13 F24 F27" calculatedColumn="1"/>
  </ignoredErrors>
  <drawing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>
          <x14:colorSeries theme="6" tint="-0.249977111117893"/>
          <x14:colorNegative theme="7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'Lucratividade do cliente'!C32:E32</xm:f>
              <xm:sqref>F32</xm:sqref>
            </x14:sparkline>
            <x14:sparkline>
              <xm:f>'Lucratividade do cliente'!C33:E33</xm:f>
              <xm:sqref>F33</xm:sqref>
            </x14:sparkline>
            <x14:sparkline>
              <xm:f>'Lucratividade do cliente'!C34:E34</xm:f>
              <xm:sqref>F34</xm:sqref>
            </x14:sparkline>
            <x14:sparkline>
              <xm:f>'Lucratividade do cliente'!C35:E35</xm:f>
              <xm:sqref>F35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Lucratividade do cliente</vt:lpstr>
    </vt:vector>
  </TitlesOfParts>
  <Manager>ePlanilhas.com.br</Manager>
  <Company>ePlanilhas.com.br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ePlanilhas.com.br</dc:title>
  <dc:subject>ePlanilhas.com.br</dc:subject>
  <dc:creator>Dell</dc:creator>
  <cp:keywords>ePlanilhas.com.br</cp:keywords>
  <cp:lastModifiedBy>Dell</cp:lastModifiedBy>
  <dcterms:created xsi:type="dcterms:W3CDTF">2018-05-24T06:59:28Z</dcterms:created>
  <dcterms:modified xsi:type="dcterms:W3CDTF">2024-08-07T19:32:57Z</dcterms:modified>
</cp:coreProperties>
</file>