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EstaPastaDeTrabalho"/>
  <mc:AlternateContent xmlns:mc="http://schemas.openxmlformats.org/markup-compatibility/2006">
    <mc:Choice Requires="x15">
      <x15ac:absPath xmlns:x15ac="http://schemas.microsoft.com/office/spreadsheetml/2010/11/ac" url="C:\Users\Dell\Desktop\Descomplica\Módulo VIII\"/>
    </mc:Choice>
  </mc:AlternateContent>
  <bookViews>
    <workbookView xWindow="0" yWindow="0" windowWidth="20490" windowHeight="8235" activeTab="3"/>
  </bookViews>
  <sheets>
    <sheet name="Resumo" sheetId="1" r:id="rId1"/>
    <sheet name="Projecao_Vendas" sheetId="7" r:id="rId2"/>
    <sheet name="Estudos_mercado" sheetId="6" r:id="rId3"/>
    <sheet name="Plano_Acao"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12" i="7"/>
  <c r="B16" i="7"/>
  <c r="B20" i="7"/>
  <c r="E7" i="8" s="1"/>
  <c r="B24" i="7"/>
  <c r="B28" i="7"/>
  <c r="B32" i="7"/>
  <c r="C8" i="7"/>
  <c r="C12" i="7"/>
  <c r="C16" i="7"/>
  <c r="C5" i="7" s="1"/>
  <c r="C20" i="7"/>
  <c r="C24" i="7"/>
  <c r="C28" i="7"/>
  <c r="C32" i="7"/>
  <c r="E17" i="8" s="1"/>
  <c r="F22" i="6"/>
  <c r="F8" i="7"/>
  <c r="F5" i="7" s="1"/>
  <c r="F12" i="7"/>
  <c r="E33" i="8" s="1"/>
  <c r="F16" i="7"/>
  <c r="F20" i="7"/>
  <c r="F24" i="7"/>
  <c r="E36" i="8" s="1"/>
  <c r="F28" i="7"/>
  <c r="F32" i="7"/>
  <c r="G8" i="7"/>
  <c r="G12" i="7"/>
  <c r="G16" i="7"/>
  <c r="E41" i="8" s="1"/>
  <c r="G20" i="7"/>
  <c r="G24" i="7"/>
  <c r="G28" i="7"/>
  <c r="G32" i="7"/>
  <c r="G5" i="7"/>
  <c r="H22" i="6" s="1"/>
  <c r="H26" i="6" s="1"/>
  <c r="H8" i="7"/>
  <c r="H12" i="7"/>
  <c r="E47" i="8" s="1"/>
  <c r="H16" i="7"/>
  <c r="E48" i="8" s="1"/>
  <c r="H20" i="7"/>
  <c r="H24" i="7"/>
  <c r="H28" i="7"/>
  <c r="H32" i="7"/>
  <c r="E52" i="8" s="1"/>
  <c r="J22" i="6"/>
  <c r="J26" i="6" s="1"/>
  <c r="J8" i="7"/>
  <c r="J5" i="7" s="1"/>
  <c r="J12" i="7"/>
  <c r="J16" i="7"/>
  <c r="J20" i="7"/>
  <c r="J24" i="7"/>
  <c r="N24" i="7" s="1"/>
  <c r="J28" i="7"/>
  <c r="J32" i="7"/>
  <c r="K8" i="7"/>
  <c r="K12" i="7"/>
  <c r="K16" i="7"/>
  <c r="K20" i="7"/>
  <c r="E70" i="8" s="1"/>
  <c r="K24" i="7"/>
  <c r="E71" i="8" s="1"/>
  <c r="K28" i="7"/>
  <c r="K32" i="7"/>
  <c r="L8" i="7"/>
  <c r="L12" i="7"/>
  <c r="L16" i="7"/>
  <c r="L5" i="7" s="1"/>
  <c r="L20" i="7"/>
  <c r="L24" i="7"/>
  <c r="L28" i="7"/>
  <c r="E79" i="8" s="1"/>
  <c r="L32" i="7"/>
  <c r="E80" i="8" s="1"/>
  <c r="E26" i="6"/>
  <c r="F26" i="6"/>
  <c r="M8" i="7"/>
  <c r="M5" i="7" s="1"/>
  <c r="M12" i="7"/>
  <c r="E82" i="8" s="1"/>
  <c r="M16" i="7"/>
  <c r="M20" i="7"/>
  <c r="E84" i="8" s="1"/>
  <c r="M24" i="7"/>
  <c r="M28" i="7"/>
  <c r="M32" i="7"/>
  <c r="O17" i="6"/>
  <c r="A2" i="6"/>
  <c r="A2" i="7"/>
  <c r="A2" i="8"/>
  <c r="E87" i="8"/>
  <c r="D87" i="8"/>
  <c r="C87" i="8"/>
  <c r="E86" i="8"/>
  <c r="D86" i="8"/>
  <c r="C86" i="8"/>
  <c r="E85" i="8"/>
  <c r="D85" i="8"/>
  <c r="C85" i="8"/>
  <c r="D84" i="8"/>
  <c r="C84" i="8"/>
  <c r="E83" i="8"/>
  <c r="D83" i="8"/>
  <c r="C83" i="8"/>
  <c r="D82" i="8"/>
  <c r="C82" i="8"/>
  <c r="E81" i="8"/>
  <c r="D81" i="8"/>
  <c r="C81" i="8"/>
  <c r="D80" i="8"/>
  <c r="C80" i="8"/>
  <c r="D79" i="8"/>
  <c r="C79" i="8"/>
  <c r="E78" i="8"/>
  <c r="D78" i="8"/>
  <c r="C78" i="8"/>
  <c r="E77" i="8"/>
  <c r="D77" i="8"/>
  <c r="C77" i="8"/>
  <c r="D76" i="8"/>
  <c r="C76" i="8"/>
  <c r="E75" i="8"/>
  <c r="D75" i="8"/>
  <c r="C75" i="8"/>
  <c r="E74" i="8"/>
  <c r="D74" i="8"/>
  <c r="C74" i="8"/>
  <c r="E73" i="8"/>
  <c r="D73" i="8"/>
  <c r="C73" i="8"/>
  <c r="E72" i="8"/>
  <c r="D72" i="8"/>
  <c r="C72" i="8"/>
  <c r="D71" i="8"/>
  <c r="C71" i="8"/>
  <c r="D70" i="8"/>
  <c r="C70" i="8"/>
  <c r="E69" i="8"/>
  <c r="D69" i="8"/>
  <c r="C69" i="8"/>
  <c r="E68" i="8"/>
  <c r="D68" i="8"/>
  <c r="C68" i="8"/>
  <c r="E67" i="8"/>
  <c r="D67" i="8"/>
  <c r="C67" i="8"/>
  <c r="C60" i="8"/>
  <c r="E66" i="8"/>
  <c r="D66" i="8"/>
  <c r="C66" i="8"/>
  <c r="E65" i="8"/>
  <c r="D65" i="8"/>
  <c r="C65" i="8"/>
  <c r="D64" i="8"/>
  <c r="C64" i="8"/>
  <c r="E63" i="8"/>
  <c r="D63" i="8"/>
  <c r="C63" i="8"/>
  <c r="E62" i="8"/>
  <c r="D62" i="8"/>
  <c r="C62" i="8"/>
  <c r="E61" i="8"/>
  <c r="D61" i="8"/>
  <c r="C61" i="8"/>
  <c r="E60" i="8"/>
  <c r="D60" i="8"/>
  <c r="I32" i="7"/>
  <c r="E59" i="8"/>
  <c r="D59" i="8"/>
  <c r="C59" i="8"/>
  <c r="I28" i="7"/>
  <c r="E58" i="8" s="1"/>
  <c r="D58" i="8"/>
  <c r="C58" i="8"/>
  <c r="I24" i="7"/>
  <c r="E57" i="8"/>
  <c r="D57" i="8"/>
  <c r="C57" i="8"/>
  <c r="I20" i="7"/>
  <c r="E56" i="8" s="1"/>
  <c r="D56" i="8"/>
  <c r="C56" i="8"/>
  <c r="I16" i="7"/>
  <c r="E55" i="8"/>
  <c r="D55" i="8"/>
  <c r="C55" i="8"/>
  <c r="I12" i="7"/>
  <c r="E54" i="8" s="1"/>
  <c r="D54" i="8"/>
  <c r="C54" i="8"/>
  <c r="I8" i="7"/>
  <c r="E53" i="8"/>
  <c r="D53" i="8"/>
  <c r="C53" i="8"/>
  <c r="D52" i="8"/>
  <c r="C52" i="8"/>
  <c r="E51" i="8"/>
  <c r="D51" i="8"/>
  <c r="C51" i="8"/>
  <c r="E50" i="8"/>
  <c r="D50" i="8"/>
  <c r="C50" i="8"/>
  <c r="E49" i="8"/>
  <c r="D49" i="8"/>
  <c r="C49" i="8"/>
  <c r="D48" i="8"/>
  <c r="C48" i="8"/>
  <c r="D47" i="8"/>
  <c r="C47" i="8"/>
  <c r="E46" i="8"/>
  <c r="D46" i="8"/>
  <c r="C46" i="8"/>
  <c r="E45" i="8"/>
  <c r="D45" i="8"/>
  <c r="C45" i="8"/>
  <c r="E44" i="8"/>
  <c r="D44" i="8"/>
  <c r="C44" i="8"/>
  <c r="E43" i="8"/>
  <c r="D43" i="8"/>
  <c r="C43" i="8"/>
  <c r="E42" i="8"/>
  <c r="D42" i="8"/>
  <c r="C42" i="8"/>
  <c r="D41" i="8"/>
  <c r="C41" i="8"/>
  <c r="E40" i="8"/>
  <c r="D40" i="8"/>
  <c r="C40" i="8"/>
  <c r="E39" i="8"/>
  <c r="D39" i="8"/>
  <c r="C39" i="8"/>
  <c r="E38" i="8"/>
  <c r="D38" i="8"/>
  <c r="C38" i="8"/>
  <c r="E37" i="8"/>
  <c r="D37" i="8"/>
  <c r="C37" i="8"/>
  <c r="D36" i="8"/>
  <c r="C36" i="8"/>
  <c r="E35" i="8"/>
  <c r="D35" i="8"/>
  <c r="C35" i="8"/>
  <c r="E34" i="8"/>
  <c r="D34" i="8"/>
  <c r="C34" i="8"/>
  <c r="D33" i="8"/>
  <c r="C33" i="8"/>
  <c r="D32" i="8"/>
  <c r="C32" i="8"/>
  <c r="E32" i="7"/>
  <c r="E31" i="8" s="1"/>
  <c r="D31" i="8"/>
  <c r="C31" i="8"/>
  <c r="E28" i="7"/>
  <c r="E30" i="8" s="1"/>
  <c r="D30" i="8"/>
  <c r="C30" i="8"/>
  <c r="E24" i="7"/>
  <c r="E29" i="8" s="1"/>
  <c r="D29" i="8"/>
  <c r="C29" i="8"/>
  <c r="E20" i="7"/>
  <c r="E28" i="8" s="1"/>
  <c r="D28" i="8"/>
  <c r="C28" i="8"/>
  <c r="E16" i="7"/>
  <c r="E27" i="8" s="1"/>
  <c r="D27" i="8"/>
  <c r="C27" i="8"/>
  <c r="E12" i="7"/>
  <c r="E26" i="8" s="1"/>
  <c r="D26" i="8"/>
  <c r="C26" i="8"/>
  <c r="E8" i="7"/>
  <c r="E25" i="8" s="1"/>
  <c r="D25" i="8"/>
  <c r="C25" i="8"/>
  <c r="D32" i="7"/>
  <c r="E24" i="8" s="1"/>
  <c r="D24" i="8"/>
  <c r="C24" i="8"/>
  <c r="D28" i="7"/>
  <c r="E23" i="8" s="1"/>
  <c r="D23" i="8"/>
  <c r="C23" i="8"/>
  <c r="D24" i="7"/>
  <c r="E22" i="8" s="1"/>
  <c r="D22" i="8"/>
  <c r="C22" i="8"/>
  <c r="D20" i="7"/>
  <c r="E21" i="8" s="1"/>
  <c r="D21" i="8"/>
  <c r="C21" i="8"/>
  <c r="D16" i="7"/>
  <c r="E20" i="8" s="1"/>
  <c r="D20" i="8"/>
  <c r="C20" i="8"/>
  <c r="D12" i="7"/>
  <c r="E19" i="8" s="1"/>
  <c r="D19" i="8"/>
  <c r="C19" i="8"/>
  <c r="D8" i="7"/>
  <c r="E18" i="8" s="1"/>
  <c r="D18" i="8"/>
  <c r="C18" i="8"/>
  <c r="D17" i="8"/>
  <c r="C17" i="8"/>
  <c r="E16" i="8"/>
  <c r="D16" i="8"/>
  <c r="C16" i="8"/>
  <c r="E15" i="8"/>
  <c r="D15" i="8"/>
  <c r="C15" i="8"/>
  <c r="E14" i="8"/>
  <c r="D14" i="8"/>
  <c r="C14" i="8"/>
  <c r="D13" i="8"/>
  <c r="C13" i="8"/>
  <c r="E12" i="8"/>
  <c r="D12" i="8"/>
  <c r="C12" i="8"/>
  <c r="E11" i="8"/>
  <c r="D11" i="8"/>
  <c r="C11" i="8"/>
  <c r="E10" i="8"/>
  <c r="E9" i="8"/>
  <c r="E8" i="8"/>
  <c r="E6" i="8"/>
  <c r="E5" i="8"/>
  <c r="E4" i="8"/>
  <c r="D10" i="8"/>
  <c r="D9" i="8"/>
  <c r="D8" i="8"/>
  <c r="D7" i="8"/>
  <c r="D6" i="8"/>
  <c r="D5" i="8"/>
  <c r="D4" i="8"/>
  <c r="C10" i="8"/>
  <c r="C9" i="8"/>
  <c r="C8" i="8"/>
  <c r="C7" i="8"/>
  <c r="C6" i="8"/>
  <c r="C5" i="8"/>
  <c r="C4" i="8"/>
  <c r="A81" i="8"/>
  <c r="A74" i="8"/>
  <c r="A67" i="8"/>
  <c r="A60" i="8"/>
  <c r="A53" i="8"/>
  <c r="A46" i="8"/>
  <c r="A39" i="8"/>
  <c r="A32" i="8"/>
  <c r="A25" i="8"/>
  <c r="A18" i="8"/>
  <c r="A11"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6" i="8"/>
  <c r="B5" i="8"/>
  <c r="B4" i="8"/>
  <c r="B10" i="8"/>
  <c r="B9" i="8"/>
  <c r="B8" i="8"/>
  <c r="B7" i="8"/>
  <c r="A4" i="8"/>
  <c r="N28" i="7"/>
  <c r="S9" i="7" s="1"/>
  <c r="N12" i="7"/>
  <c r="S5" i="7" s="1"/>
  <c r="T9" i="7"/>
  <c r="T5" i="7"/>
  <c r="N33" i="7"/>
  <c r="N29" i="7"/>
  <c r="N30" i="7"/>
  <c r="N25" i="7"/>
  <c r="N21" i="7"/>
  <c r="N17" i="7"/>
  <c r="N13" i="7"/>
  <c r="N14" i="7"/>
  <c r="N9" i="7"/>
  <c r="D19" i="6"/>
  <c r="E19" i="6"/>
  <c r="F19" i="6"/>
  <c r="G19" i="6"/>
  <c r="H19" i="6"/>
  <c r="I19" i="6"/>
  <c r="J19" i="6"/>
  <c r="K19" i="6"/>
  <c r="L19" i="6"/>
  <c r="M19" i="6"/>
  <c r="N19" i="6"/>
  <c r="C19" i="6"/>
  <c r="G22" i="6" l="1"/>
  <c r="G26" i="6" s="1"/>
  <c r="M22" i="6"/>
  <c r="M26" i="6" s="1"/>
  <c r="K22" i="6"/>
  <c r="K26" i="6" s="1"/>
  <c r="N22" i="6"/>
  <c r="N26" i="6" s="1"/>
  <c r="T8" i="7"/>
  <c r="N26" i="7"/>
  <c r="S8" i="7"/>
  <c r="D22" i="6"/>
  <c r="D26" i="6" s="1"/>
  <c r="E64" i="8"/>
  <c r="K5" i="7"/>
  <c r="B5" i="7"/>
  <c r="E32" i="8"/>
  <c r="N8" i="7"/>
  <c r="E13" i="8"/>
  <c r="H5" i="7"/>
  <c r="N32" i="7"/>
  <c r="E76" i="8"/>
  <c r="N16" i="7"/>
  <c r="N20" i="7"/>
  <c r="T6" i="7" l="1"/>
  <c r="N18" i="7"/>
  <c r="S6" i="7"/>
  <c r="C22" i="6"/>
  <c r="N5" i="7"/>
  <c r="B6" i="7"/>
  <c r="L22" i="6"/>
  <c r="K6" i="7"/>
  <c r="S10" i="7"/>
  <c r="N34" i="7"/>
  <c r="S11" i="7"/>
  <c r="T10" i="7"/>
  <c r="I22" i="6"/>
  <c r="I26" i="6" s="1"/>
  <c r="H6" i="7"/>
  <c r="S7" i="7"/>
  <c r="T7" i="7"/>
  <c r="N22" i="7"/>
  <c r="N10" i="7"/>
  <c r="S4" i="7"/>
  <c r="T4" i="7"/>
  <c r="L26" i="6" l="1"/>
  <c r="D6" i="7"/>
  <c r="E6" i="7"/>
  <c r="I6" i="7"/>
  <c r="F6" i="7"/>
  <c r="L6" i="7"/>
  <c r="J6" i="7"/>
  <c r="C6" i="7"/>
  <c r="G6" i="7"/>
  <c r="M6" i="7"/>
  <c r="O22" i="6"/>
  <c r="C26" i="6"/>
  <c r="O26" i="6" s="1"/>
  <c r="C23" i="6" l="1"/>
  <c r="H23" i="6"/>
  <c r="J23" i="6"/>
  <c r="E23" i="6"/>
  <c r="L23" i="6"/>
  <c r="G23" i="6"/>
  <c r="F23" i="6"/>
  <c r="I23" i="6"/>
  <c r="N23" i="6"/>
  <c r="K23" i="6"/>
  <c r="M23" i="6"/>
  <c r="D23" i="6"/>
  <c r="F28" i="6" l="1"/>
  <c r="F24" i="6"/>
  <c r="L28" i="6"/>
  <c r="L24" i="6"/>
  <c r="I28" i="6"/>
  <c r="I24" i="6"/>
  <c r="G28" i="6"/>
  <c r="G24" i="6"/>
  <c r="D24" i="6"/>
  <c r="D28" i="6"/>
  <c r="E24" i="6"/>
  <c r="E28" i="6"/>
  <c r="M28" i="6"/>
  <c r="M24" i="6"/>
  <c r="J28" i="6"/>
  <c r="J24" i="6"/>
  <c r="K28" i="6"/>
  <c r="K24" i="6"/>
  <c r="H28" i="6"/>
  <c r="H24" i="6"/>
  <c r="N24" i="6"/>
  <c r="N28" i="6"/>
  <c r="C24" i="6"/>
  <c r="O23" i="6"/>
  <c r="C28" i="6"/>
  <c r="O28" i="6" l="1"/>
</calcChain>
</file>

<file path=xl/sharedStrings.xml><?xml version="1.0" encoding="utf-8"?>
<sst xmlns="http://schemas.openxmlformats.org/spreadsheetml/2006/main" count="72" uniqueCount="45">
  <si>
    <t>Nome da Empresa:</t>
  </si>
  <si>
    <t>Total Ano</t>
  </si>
  <si>
    <t>Jan</t>
  </si>
  <si>
    <t>Fev</t>
  </si>
  <si>
    <t>Mar</t>
  </si>
  <si>
    <t>Abr</t>
  </si>
  <si>
    <t>Mai</t>
  </si>
  <si>
    <t>Jun</t>
  </si>
  <si>
    <t>Jul</t>
  </si>
  <si>
    <t>Ago</t>
  </si>
  <si>
    <t>Set</t>
  </si>
  <si>
    <t>Out</t>
  </si>
  <si>
    <t>Nov</t>
  </si>
  <si>
    <t>Dez</t>
  </si>
  <si>
    <t>Ano</t>
  </si>
  <si>
    <t>Sazonalidade estimada do mercado (% vendas mensais/anual)</t>
  </si>
  <si>
    <t>Vendas Brutas anuais de empresa semelhante (Em R$)</t>
  </si>
  <si>
    <t xml:space="preserve">   Estimativa de vendas brutas mensais de empresa semelhante</t>
  </si>
  <si>
    <t>Curva de Aprendizagem</t>
  </si>
  <si>
    <t>RECEITA - PROJEÇÃO</t>
  </si>
  <si>
    <t>RECEITA BRUTA (TOTAL)</t>
  </si>
  <si>
    <t xml:space="preserve">           - Vendas Unidades/Mês</t>
  </si>
  <si>
    <t xml:space="preserve">               Preço - Unidade</t>
  </si>
  <si>
    <t xml:space="preserve">   % vendas do mês/ano</t>
  </si>
  <si>
    <t>Sorvete Picolé</t>
  </si>
  <si>
    <t>Sorvete Massa</t>
  </si>
  <si>
    <t>Sorvete Pote 2 litros</t>
  </si>
  <si>
    <t>Sua projeção de vendas brutas totais para o mês (em R$)</t>
  </si>
  <si>
    <t>Em unidades</t>
  </si>
  <si>
    <t>Incluir Nome do Produto</t>
  </si>
  <si>
    <t>Preço (R$)</t>
  </si>
  <si>
    <t>Vendas Totais</t>
  </si>
  <si>
    <t>Outros detalhes</t>
  </si>
  <si>
    <t>Plano de Ações - Vendas</t>
  </si>
  <si>
    <t xml:space="preserve">Visão Geral  -  Projeção de Vendas para </t>
  </si>
  <si>
    <t>Projeção de Vendas Brutas Mensais</t>
  </si>
  <si>
    <t>Estudos de mercado sobre o comportamento de vendas</t>
  </si>
  <si>
    <t xml:space="preserve">  Sua projeção ajustada com sazonalidadade estimada do mercado</t>
  </si>
  <si>
    <t xml:space="preserve">    Diferença entre sua projeção inicial e a estimada com sazanalidade de mercado</t>
  </si>
  <si>
    <t>Sua projeção ajustada com sua curva de aprendizado</t>
  </si>
  <si>
    <t>Sua projeção ajustada com a sazonalidade e sua curva de aprendizado</t>
  </si>
  <si>
    <t>Em geral, o empreendedor é muito otimista na projeção das vendas da sua empresa. Na tentativa de trazer suas projeções mais próximas da realidade, nesta parte da planilha são exigidas algumas informações para que você reflita sobre as projeções que fez para a sua empresa. Estas reflexões são:
1) Refletir se suas projeções têm alguma correlação com a sazonalidade de mercado. Se tem, por exemplo, uma empresa de sorvetes, e o mês de julho, tradicionalmente, responde por muito pouco do faturamento anual, sua projeção de vendas deveria refletir isso ou, você pode ter um bom argumento para que sua empresa tenha vendas maiores neste mês.
2) Refletir como sua empresa se comportará (em vendas) em relação a uma empresa semelhante. Quando criamos um novo negócio, precisamos ter uma ideia de "ordem de grandeza". Se pensamos em montar uma padaria em uma determinada região, comparar com outra padaria em uma região semelhante pode dar alguma noção sobre como projetar as vendas do seu negócio.
3) Refletir sobre a curva de aprendizagem. É comum os empreendedores acreditarem que já funcionarão a 100% da sua capacidade ou atingirão o nível de vendas de uma empresa semelhante já no 1º mês. Embora isso possa ocorrer, normalmente a empresa, no que diz respeito ao seu faturamento, passa por uma "curva de aprendizagem".
4) No final deste estudo, você deverá avaliar se não está sendo otimista (ou pessimista) demais. Deverá fazer os ajustes que julgar necessários na planilha de Projeção de Vendas e elaborar um plano de ação para cada mês na planilha seguinte.</t>
  </si>
  <si>
    <t>O que será feito para atingir essas vendas?</t>
  </si>
  <si>
    <t>Quem serão os responsáveis?</t>
  </si>
  <si>
    <t>EMPRESA SORVETE FELIZ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</si>
</sst>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R$&quot;#,##0.00_);[Red]\(&quot;R$&quot;#,##0.00\)"/>
    <numFmt numFmtId="165" formatCode="_(* #,##0.00_);_(* \(#,##0.00\);_(* &quot;-&quot;??_);_(@_)"/>
    <numFmt numFmtId="166" formatCode="&quot;R$ &quot;#,##0.00_);\(&quot;R$ &quot;#,##0.00\)"/>
    <numFmt numFmtId="167" formatCode="_(* #,##0_);_(* \(#,##0\);_(* &quot;-&quot;??_);_(@_)"/>
    <numFmt numFmtId="168" formatCode="0.0%"/>
    <numFmt numFmtId="169" formatCode="#,##0.0%;[Red]\-#,##0.0%"/>
  </numFmts>
  <fonts count="26" x14ac:knownFonts="1">
    <font>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i/>
      <sz val="14"/>
      <name val="Calibri"/>
      <family val="2"/>
      <scheme val="minor"/>
    </font>
    <font>
      <sz val="10"/>
      <color indexed="9"/>
      <name val="Calibri"/>
      <family val="2"/>
      <scheme val="minor"/>
    </font>
    <font>
      <sz val="9"/>
      <color indexed="8"/>
      <name val="Calibri"/>
      <family val="2"/>
      <scheme val="minor"/>
    </font>
    <font>
      <b/>
      <sz val="13"/>
      <color indexed="8"/>
      <name val="Calibri"/>
      <family val="2"/>
      <scheme val="minor"/>
    </font>
    <font>
      <b/>
      <sz val="12"/>
      <color rgb="FFFF0000"/>
      <name val="Calibri"/>
      <family val="2"/>
      <scheme val="minor"/>
    </font>
    <font>
      <b/>
      <sz val="9"/>
      <color indexed="8"/>
      <name val="Calibri"/>
      <family val="2"/>
      <scheme val="minor"/>
    </font>
    <font>
      <b/>
      <sz val="9"/>
      <color indexed="9"/>
      <name val="Calibri"/>
      <family val="2"/>
      <scheme val="minor"/>
    </font>
    <font>
      <b/>
      <sz val="14"/>
      <color theme="1"/>
      <name val="Calibri"/>
      <family val="2"/>
      <scheme val="minor"/>
    </font>
    <font>
      <sz val="9"/>
      <color theme="1"/>
      <name val="Calibri"/>
      <family val="2"/>
      <scheme val="minor"/>
    </font>
    <font>
      <i/>
      <sz val="9"/>
      <color indexed="8"/>
      <name val="Calibri"/>
      <family val="2"/>
      <scheme val="minor"/>
    </font>
    <font>
      <sz val="8"/>
      <name val="Calibri"/>
      <family val="2"/>
      <scheme val="minor"/>
    </font>
    <font>
      <b/>
      <sz val="8"/>
      <name val="Calibri"/>
      <family val="2"/>
      <scheme val="minor"/>
    </font>
    <font>
      <b/>
      <i/>
      <sz val="8"/>
      <name val="Calibri"/>
      <family val="2"/>
      <scheme val="minor"/>
    </font>
    <font>
      <b/>
      <sz val="12"/>
      <color indexed="8"/>
      <name val="Calibri"/>
      <family val="2"/>
      <scheme val="minor"/>
    </font>
    <font>
      <b/>
      <sz val="16"/>
      <color theme="1"/>
      <name val="Calibri"/>
      <family val="2"/>
      <scheme val="minor"/>
    </font>
    <font>
      <sz val="12"/>
      <color indexed="8"/>
      <name val="Calibri"/>
      <family val="2"/>
      <scheme val="minor"/>
    </font>
    <font>
      <sz val="12"/>
      <color theme="1"/>
      <name val="Calibri"/>
      <family val="2"/>
      <scheme val="minor"/>
    </font>
    <font>
      <i/>
      <sz val="12"/>
      <color indexed="8"/>
      <name val="Calibri"/>
      <family val="2"/>
      <scheme val="minor"/>
    </font>
    <font>
      <b/>
      <i/>
      <sz val="12"/>
      <color indexed="8"/>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13">
    <fill>
      <patternFill patternType="none"/>
    </fill>
    <fill>
      <patternFill patternType="gray125"/>
    </fill>
    <fill>
      <patternFill patternType="solid">
        <fgColor indexed="9"/>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cellStyleXfs>
  <cellXfs count="138">
    <xf numFmtId="0" fontId="0" fillId="0" borderId="0" xfId="0"/>
    <xf numFmtId="0" fontId="6" fillId="0" borderId="0" xfId="0" applyFont="1" applyProtection="1">
      <protection locked="0"/>
    </xf>
    <xf numFmtId="0" fontId="7" fillId="0" borderId="0" xfId="0" applyFont="1" applyProtection="1">
      <protection locked="0"/>
    </xf>
    <xf numFmtId="0" fontId="8" fillId="0" borderId="0" xfId="0" applyFont="1" applyAlignment="1" applyProtection="1">
      <alignment horizontal="left"/>
      <protection locked="0"/>
    </xf>
    <xf numFmtId="0" fontId="6" fillId="2" borderId="0" xfId="0" applyFont="1" applyFill="1" applyProtection="1">
      <protection locked="0"/>
    </xf>
    <xf numFmtId="0" fontId="24" fillId="0" borderId="0" xfId="0" applyFont="1" applyProtection="1">
      <protection locked="0"/>
    </xf>
    <xf numFmtId="0" fontId="9" fillId="0" borderId="0" xfId="0" applyFont="1" applyProtection="1">
      <protection locked="0"/>
    </xf>
    <xf numFmtId="0" fontId="6" fillId="0" borderId="0" xfId="0" applyFont="1" applyAlignment="1" applyProtection="1">
      <alignment horizontal="left"/>
      <protection locked="0"/>
    </xf>
    <xf numFmtId="164" fontId="10" fillId="0" borderId="0" xfId="0" applyNumberFormat="1" applyFont="1" applyAlignment="1" applyProtection="1">
      <alignment horizontal="right"/>
      <protection locked="0"/>
    </xf>
    <xf numFmtId="164" fontId="6" fillId="0" borderId="0" xfId="0" applyNumberFormat="1" applyFont="1" applyAlignment="1" applyProtection="1">
      <alignment horizontal="right"/>
      <protection locked="0"/>
    </xf>
    <xf numFmtId="164" fontId="6" fillId="0" borderId="0" xfId="0" applyNumberFormat="1" applyFont="1" applyProtection="1">
      <protection locked="0"/>
    </xf>
    <xf numFmtId="9" fontId="6" fillId="0" borderId="0" xfId="0" applyNumberFormat="1" applyFont="1" applyProtection="1">
      <protection locked="0"/>
    </xf>
    <xf numFmtId="164" fontId="9" fillId="0" borderId="0" xfId="0" applyNumberFormat="1" applyFont="1" applyProtection="1">
      <protection locked="0"/>
    </xf>
    <xf numFmtId="0" fontId="6" fillId="0" borderId="0" xfId="0" applyFont="1"/>
    <xf numFmtId="0" fontId="5" fillId="0" borderId="0" xfId="0" applyFont="1"/>
    <xf numFmtId="0" fontId="12" fillId="0" borderId="0" xfId="0" applyFont="1" applyProtection="1">
      <protection locked="0"/>
    </xf>
    <xf numFmtId="0" fontId="9" fillId="3" borderId="3" xfId="0" applyFont="1" applyFill="1" applyBorder="1" applyAlignment="1" applyProtection="1">
      <alignment horizontal="right"/>
      <protection locked="0"/>
    </xf>
    <xf numFmtId="0" fontId="9" fillId="0" borderId="0" xfId="0" applyFont="1" applyAlignment="1" applyProtection="1">
      <alignment horizontal="right"/>
      <protection locked="0"/>
    </xf>
    <xf numFmtId="0" fontId="0" fillId="0" borderId="0" xfId="0" applyProtection="1">
      <protection locked="0"/>
    </xf>
    <xf numFmtId="0" fontId="0" fillId="6" borderId="0" xfId="0" applyFill="1" applyProtection="1">
      <protection locked="0"/>
    </xf>
    <xf numFmtId="167" fontId="0" fillId="6" borderId="0" xfId="2" applyNumberFormat="1" applyFont="1" applyFill="1" applyAlignment="1" applyProtection="1">
      <alignment horizontal="right"/>
      <protection locked="0"/>
    </xf>
    <xf numFmtId="0" fontId="13" fillId="4" borderId="5" xfId="0" applyFont="1" applyFill="1" applyBorder="1" applyAlignment="1" applyProtection="1">
      <alignment wrapText="1"/>
      <protection locked="0"/>
    </xf>
    <xf numFmtId="167" fontId="6" fillId="4" borderId="0" xfId="2" applyNumberFormat="1" applyFont="1" applyFill="1" applyBorder="1" applyAlignment="1" applyProtection="1">
      <alignment horizontal="right"/>
      <protection locked="0"/>
    </xf>
    <xf numFmtId="167" fontId="6" fillId="0" borderId="0" xfId="2" applyNumberFormat="1" applyFont="1" applyFill="1" applyBorder="1" applyAlignment="1" applyProtection="1">
      <alignment horizontal="right"/>
      <protection locked="0"/>
    </xf>
    <xf numFmtId="168" fontId="13" fillId="4" borderId="0" xfId="1" applyNumberFormat="1" applyFont="1" applyFill="1" applyBorder="1" applyAlignment="1" applyProtection="1">
      <alignment horizontal="right"/>
      <protection locked="0"/>
    </xf>
    <xf numFmtId="167" fontId="13" fillId="4" borderId="0" xfId="2" applyNumberFormat="1" applyFont="1" applyFill="1" applyBorder="1" applyAlignment="1" applyProtection="1">
      <alignment horizontal="right"/>
      <protection locked="0"/>
    </xf>
    <xf numFmtId="167" fontId="13" fillId="0" borderId="0" xfId="2" applyNumberFormat="1" applyFont="1" applyFill="1" applyBorder="1" applyAlignment="1" applyProtection="1">
      <alignment horizontal="right"/>
      <protection locked="0"/>
    </xf>
    <xf numFmtId="0" fontId="3" fillId="0" borderId="0" xfId="0" applyFont="1" applyProtection="1">
      <protection locked="0"/>
    </xf>
    <xf numFmtId="0" fontId="3" fillId="6" borderId="0" xfId="0" applyFont="1" applyFill="1" applyProtection="1">
      <protection locked="0"/>
    </xf>
    <xf numFmtId="167" fontId="3" fillId="6" borderId="0" xfId="2" applyNumberFormat="1" applyFont="1" applyFill="1" applyAlignment="1" applyProtection="1">
      <alignment horizontal="right"/>
      <protection locked="0"/>
    </xf>
    <xf numFmtId="167" fontId="14" fillId="2" borderId="7" xfId="3" applyNumberFormat="1" applyFont="1" applyFill="1" applyBorder="1" applyAlignment="1" applyProtection="1">
      <alignment horizontal="left" indent="2"/>
      <protection locked="0"/>
    </xf>
    <xf numFmtId="167" fontId="15" fillId="2" borderId="0" xfId="3" applyNumberFormat="1" applyFont="1" applyFill="1" applyBorder="1" applyAlignment="1" applyProtection="1">
      <alignment horizontal="center"/>
      <protection locked="0"/>
    </xf>
    <xf numFmtId="167" fontId="15" fillId="0" borderId="0" xfId="3" applyNumberFormat="1" applyFont="1" applyFill="1" applyBorder="1" applyAlignment="1" applyProtection="1">
      <alignment horizontal="center"/>
      <protection locked="0"/>
    </xf>
    <xf numFmtId="0" fontId="16" fillId="0" borderId="7" xfId="0" applyFont="1" applyBorder="1" applyProtection="1">
      <protection locked="0"/>
    </xf>
    <xf numFmtId="167" fontId="14" fillId="7" borderId="0" xfId="3" applyNumberFormat="1" applyFont="1" applyFill="1" applyBorder="1" applyProtection="1">
      <protection locked="0"/>
    </xf>
    <xf numFmtId="167" fontId="14" fillId="0" borderId="0" xfId="3" applyNumberFormat="1" applyFont="1" applyFill="1" applyBorder="1" applyProtection="1">
      <protection locked="0"/>
    </xf>
    <xf numFmtId="0" fontId="14" fillId="0" borderId="7" xfId="0" applyFont="1" applyBorder="1" applyProtection="1">
      <protection locked="0"/>
    </xf>
    <xf numFmtId="166" fontId="14" fillId="7" borderId="0" xfId="3" applyNumberFormat="1" applyFont="1" applyFill="1" applyBorder="1" applyProtection="1">
      <protection locked="0"/>
    </xf>
    <xf numFmtId="166" fontId="14" fillId="0" borderId="0" xfId="3" applyNumberFormat="1" applyFont="1" applyFill="1" applyBorder="1" applyProtection="1">
      <protection locked="0"/>
    </xf>
    <xf numFmtId="167" fontId="14" fillId="0" borderId="7" xfId="3" applyNumberFormat="1" applyFont="1" applyBorder="1" applyProtection="1">
      <protection locked="0"/>
    </xf>
    <xf numFmtId="167" fontId="14" fillId="2" borderId="0" xfId="3" applyNumberFormat="1" applyFont="1" applyFill="1" applyBorder="1" applyProtection="1">
      <protection locked="0"/>
    </xf>
    <xf numFmtId="167" fontId="14" fillId="0" borderId="0" xfId="3" applyNumberFormat="1" applyFont="1" applyBorder="1" applyProtection="1">
      <protection locked="0"/>
    </xf>
    <xf numFmtId="0" fontId="17" fillId="0" borderId="0" xfId="0" applyFont="1" applyProtection="1">
      <protection locked="0"/>
    </xf>
    <xf numFmtId="0" fontId="19" fillId="0" borderId="0" xfId="0" applyFont="1" applyAlignment="1" applyProtection="1">
      <alignment horizontal="right"/>
      <protection locked="0"/>
    </xf>
    <xf numFmtId="0" fontId="19" fillId="0" borderId="0" xfId="0" applyFont="1" applyProtection="1">
      <protection locked="0"/>
    </xf>
    <xf numFmtId="0" fontId="20" fillId="0" borderId="0" xfId="0" applyFont="1" applyProtection="1">
      <protection locked="0"/>
    </xf>
    <xf numFmtId="0" fontId="17" fillId="3" borderId="3" xfId="0" applyFont="1" applyFill="1" applyBorder="1" applyProtection="1">
      <protection locked="0"/>
    </xf>
    <xf numFmtId="0" fontId="17" fillId="3" borderId="3" xfId="0" applyFont="1" applyFill="1" applyBorder="1" applyAlignment="1" applyProtection="1">
      <alignment horizontal="right"/>
      <protection locked="0"/>
    </xf>
    <xf numFmtId="0" fontId="17" fillId="3" borderId="4" xfId="0" applyFont="1" applyFill="1" applyBorder="1" applyAlignment="1" applyProtection="1">
      <alignment horizontal="right"/>
      <protection locked="0"/>
    </xf>
    <xf numFmtId="0" fontId="21" fillId="4" borderId="0" xfId="0" applyFont="1" applyFill="1" applyAlignment="1" applyProtection="1">
      <alignment wrapText="1"/>
      <protection locked="0"/>
    </xf>
    <xf numFmtId="9" fontId="19" fillId="7" borderId="0" xfId="1" applyFont="1" applyFill="1" applyBorder="1" applyAlignment="1" applyProtection="1">
      <alignment horizontal="right"/>
      <protection locked="0"/>
    </xf>
    <xf numFmtId="9" fontId="19" fillId="7" borderId="0" xfId="0" applyNumberFormat="1" applyFont="1" applyFill="1" applyAlignment="1" applyProtection="1">
      <alignment horizontal="right"/>
      <protection locked="0"/>
    </xf>
    <xf numFmtId="9" fontId="19" fillId="7" borderId="6" xfId="0" applyNumberFormat="1" applyFont="1" applyFill="1" applyBorder="1" applyAlignment="1" applyProtection="1">
      <alignment horizontal="right"/>
      <protection locked="0"/>
    </xf>
    <xf numFmtId="167" fontId="21" fillId="7" borderId="0" xfId="2" applyNumberFormat="1" applyFont="1" applyFill="1" applyBorder="1" applyAlignment="1" applyProtection="1">
      <alignment horizontal="right" wrapText="1"/>
      <protection locked="0"/>
    </xf>
    <xf numFmtId="9" fontId="19" fillId="4" borderId="0" xfId="0" applyNumberFormat="1" applyFont="1" applyFill="1" applyAlignment="1" applyProtection="1">
      <alignment horizontal="right"/>
      <protection locked="0"/>
    </xf>
    <xf numFmtId="9" fontId="19" fillId="4" borderId="6" xfId="0" applyNumberFormat="1" applyFont="1" applyFill="1" applyBorder="1" applyAlignment="1" applyProtection="1">
      <alignment horizontal="right"/>
      <protection locked="0"/>
    </xf>
    <xf numFmtId="9" fontId="21" fillId="4" borderId="0" xfId="0" applyNumberFormat="1" applyFont="1" applyFill="1" applyAlignment="1" applyProtection="1">
      <alignment horizontal="right"/>
      <protection locked="0"/>
    </xf>
    <xf numFmtId="167" fontId="21" fillId="4" borderId="0" xfId="2" applyNumberFormat="1" applyFont="1" applyFill="1" applyBorder="1" applyAlignment="1" applyProtection="1">
      <alignment horizontal="right" wrapText="1"/>
      <protection locked="0"/>
    </xf>
    <xf numFmtId="9" fontId="21" fillId="4" borderId="6" xfId="0" applyNumberFormat="1" applyFont="1" applyFill="1" applyBorder="1" applyAlignment="1" applyProtection="1">
      <alignment horizontal="right"/>
      <protection locked="0"/>
    </xf>
    <xf numFmtId="0" fontId="21" fillId="0" borderId="0" xfId="0" applyFont="1" applyProtection="1">
      <protection locked="0"/>
    </xf>
    <xf numFmtId="0" fontId="21" fillId="4" borderId="9" xfId="0" applyFont="1" applyFill="1" applyBorder="1" applyAlignment="1" applyProtection="1">
      <alignment wrapText="1"/>
      <protection locked="0"/>
    </xf>
    <xf numFmtId="9" fontId="19" fillId="7" borderId="9" xfId="0" applyNumberFormat="1" applyFont="1" applyFill="1" applyBorder="1" applyAlignment="1" applyProtection="1">
      <alignment horizontal="right"/>
      <protection locked="0"/>
    </xf>
    <xf numFmtId="9" fontId="19" fillId="7" borderId="10" xfId="0" applyNumberFormat="1" applyFont="1" applyFill="1" applyBorder="1" applyAlignment="1" applyProtection="1">
      <alignment horizontal="right"/>
      <protection locked="0"/>
    </xf>
    <xf numFmtId="167" fontId="17" fillId="0" borderId="0" xfId="2" applyNumberFormat="1" applyFont="1" applyAlignment="1" applyProtection="1">
      <alignment horizontal="right"/>
      <protection locked="0"/>
    </xf>
    <xf numFmtId="9" fontId="22" fillId="4" borderId="0" xfId="0" applyNumberFormat="1" applyFont="1" applyFill="1" applyAlignment="1" applyProtection="1">
      <alignment horizontal="right"/>
      <protection locked="0"/>
    </xf>
    <xf numFmtId="167" fontId="22" fillId="4" borderId="0" xfId="2" applyNumberFormat="1" applyFont="1" applyFill="1" applyBorder="1" applyAlignment="1" applyProtection="1">
      <alignment horizontal="right" wrapText="1"/>
      <protection locked="0"/>
    </xf>
    <xf numFmtId="167" fontId="22" fillId="4" borderId="6" xfId="0" applyNumberFormat="1" applyFont="1" applyFill="1" applyBorder="1" applyAlignment="1" applyProtection="1">
      <alignment horizontal="right"/>
      <protection locked="0"/>
    </xf>
    <xf numFmtId="0" fontId="22" fillId="0" borderId="0" xfId="0" applyFont="1" applyProtection="1">
      <protection locked="0"/>
    </xf>
    <xf numFmtId="169" fontId="21" fillId="4" borderId="0" xfId="1" applyNumberFormat="1" applyFont="1" applyFill="1" applyBorder="1" applyAlignment="1" applyProtection="1">
      <alignment horizontal="right" wrapText="1"/>
      <protection locked="0"/>
    </xf>
    <xf numFmtId="0" fontId="21" fillId="4" borderId="5" xfId="0" applyFont="1" applyFill="1" applyBorder="1" applyAlignment="1" applyProtection="1">
      <alignment horizontal="left" wrapText="1"/>
      <protection locked="0"/>
    </xf>
    <xf numFmtId="0" fontId="21" fillId="4" borderId="0" xfId="0" applyFont="1" applyFill="1" applyAlignment="1" applyProtection="1">
      <alignment horizontal="left" wrapText="1"/>
      <protection locked="0"/>
    </xf>
    <xf numFmtId="169" fontId="21" fillId="4" borderId="0" xfId="1" applyNumberFormat="1" applyFont="1" applyFill="1" applyBorder="1" applyAlignment="1" applyProtection="1">
      <alignment horizontal="left" wrapText="1"/>
      <protection locked="0"/>
    </xf>
    <xf numFmtId="9" fontId="21" fillId="4" borderId="6" xfId="0" applyNumberFormat="1" applyFont="1" applyFill="1" applyBorder="1" applyAlignment="1" applyProtection="1">
      <alignment horizontal="left"/>
      <protection locked="0"/>
    </xf>
    <xf numFmtId="0" fontId="21" fillId="0" borderId="0" xfId="0" applyFont="1" applyAlignment="1" applyProtection="1">
      <alignment horizontal="left"/>
      <protection locked="0"/>
    </xf>
    <xf numFmtId="0" fontId="22" fillId="4" borderId="5" xfId="0" applyFont="1" applyFill="1" applyBorder="1" applyAlignment="1" applyProtection="1">
      <alignment horizontal="left" wrapText="1"/>
      <protection locked="0"/>
    </xf>
    <xf numFmtId="0" fontId="22" fillId="4" borderId="0" xfId="0" applyFont="1" applyFill="1" applyAlignment="1" applyProtection="1">
      <alignment horizontal="left" wrapText="1"/>
      <protection locked="0"/>
    </xf>
    <xf numFmtId="9" fontId="22" fillId="4" borderId="6" xfId="0" applyNumberFormat="1" applyFont="1" applyFill="1" applyBorder="1" applyAlignment="1" applyProtection="1">
      <alignment horizontal="right"/>
      <protection locked="0"/>
    </xf>
    <xf numFmtId="0" fontId="23" fillId="9" borderId="12" xfId="0" applyFont="1" applyFill="1" applyBorder="1" applyAlignment="1" applyProtection="1">
      <alignment horizontal="center"/>
      <protection locked="0"/>
    </xf>
    <xf numFmtId="0" fontId="12" fillId="12" borderId="13" xfId="0" applyFont="1" applyFill="1" applyBorder="1" applyProtection="1">
      <protection locked="0"/>
    </xf>
    <xf numFmtId="167" fontId="13" fillId="12" borderId="13" xfId="2" applyNumberFormat="1" applyFont="1" applyFill="1" applyBorder="1" applyAlignment="1" applyProtection="1">
      <alignment horizontal="right" wrapText="1"/>
      <protection locked="0"/>
    </xf>
    <xf numFmtId="165" fontId="13" fillId="12" borderId="13" xfId="2" applyFont="1" applyFill="1" applyBorder="1" applyAlignment="1" applyProtection="1">
      <alignment horizontal="right" wrapText="1"/>
      <protection locked="0"/>
    </xf>
    <xf numFmtId="0" fontId="23" fillId="9" borderId="15" xfId="0" applyFont="1" applyFill="1" applyBorder="1" applyProtection="1">
      <protection locked="0"/>
    </xf>
    <xf numFmtId="0" fontId="12" fillId="12" borderId="1" xfId="0" applyFont="1" applyFill="1" applyBorder="1" applyProtection="1">
      <protection locked="0"/>
    </xf>
    <xf numFmtId="167" fontId="13" fillId="12" borderId="1" xfId="2" applyNumberFormat="1" applyFont="1" applyFill="1" applyBorder="1" applyAlignment="1" applyProtection="1">
      <alignment horizontal="right" wrapText="1"/>
      <protection locked="0"/>
    </xf>
    <xf numFmtId="165" fontId="13" fillId="12" borderId="1" xfId="2" applyFont="1" applyFill="1" applyBorder="1" applyAlignment="1" applyProtection="1">
      <alignment horizontal="right" wrapText="1"/>
      <protection locked="0"/>
    </xf>
    <xf numFmtId="0" fontId="23" fillId="9" borderId="17" xfId="0" applyFont="1" applyFill="1" applyBorder="1" applyProtection="1">
      <protection locked="0"/>
    </xf>
    <xf numFmtId="0" fontId="12" fillId="12" borderId="18" xfId="0" applyFont="1" applyFill="1" applyBorder="1" applyProtection="1">
      <protection locked="0"/>
    </xf>
    <xf numFmtId="167" fontId="13" fillId="12" borderId="18" xfId="2" applyNumberFormat="1" applyFont="1" applyFill="1" applyBorder="1" applyAlignment="1" applyProtection="1">
      <alignment horizontal="right" wrapText="1"/>
      <protection locked="0"/>
    </xf>
    <xf numFmtId="165" fontId="13" fillId="12" borderId="18" xfId="2" applyFont="1" applyFill="1" applyBorder="1" applyAlignment="1" applyProtection="1">
      <alignment horizontal="right" wrapText="1"/>
      <protection locked="0"/>
    </xf>
    <xf numFmtId="0" fontId="23" fillId="8" borderId="12" xfId="0" applyFont="1" applyFill="1" applyBorder="1" applyAlignment="1" applyProtection="1">
      <alignment horizontal="center"/>
      <protection locked="0"/>
    </xf>
    <xf numFmtId="0" fontId="12" fillId="10" borderId="13" xfId="0" applyFont="1" applyFill="1" applyBorder="1" applyProtection="1">
      <protection locked="0"/>
    </xf>
    <xf numFmtId="167" fontId="13" fillId="10" borderId="13" xfId="2" applyNumberFormat="1" applyFont="1" applyFill="1" applyBorder="1" applyAlignment="1" applyProtection="1">
      <alignment horizontal="right" wrapText="1"/>
      <protection locked="0"/>
    </xf>
    <xf numFmtId="165" fontId="13" fillId="10" borderId="13" xfId="2" applyFont="1" applyFill="1" applyBorder="1" applyAlignment="1" applyProtection="1">
      <alignment horizontal="right" wrapText="1"/>
      <protection locked="0"/>
    </xf>
    <xf numFmtId="0" fontId="23" fillId="8" borderId="15" xfId="0" applyFont="1" applyFill="1" applyBorder="1" applyProtection="1">
      <protection locked="0"/>
    </xf>
    <xf numFmtId="0" fontId="12" fillId="10" borderId="1" xfId="0" applyFont="1" applyFill="1" applyBorder="1" applyProtection="1">
      <protection locked="0"/>
    </xf>
    <xf numFmtId="167" fontId="13" fillId="10" borderId="1" xfId="2" applyNumberFormat="1" applyFont="1" applyFill="1" applyBorder="1" applyAlignment="1" applyProtection="1">
      <alignment horizontal="right" wrapText="1"/>
      <protection locked="0"/>
    </xf>
    <xf numFmtId="165" fontId="13" fillId="10" borderId="1" xfId="2" applyFont="1" applyFill="1" applyBorder="1" applyAlignment="1" applyProtection="1">
      <alignment horizontal="right" wrapText="1"/>
      <protection locked="0"/>
    </xf>
    <xf numFmtId="0" fontId="23" fillId="8" borderId="17" xfId="0" applyFont="1" applyFill="1" applyBorder="1" applyProtection="1">
      <protection locked="0"/>
    </xf>
    <xf numFmtId="0" fontId="12" fillId="10" borderId="18" xfId="0" applyFont="1" applyFill="1" applyBorder="1" applyProtection="1">
      <protection locked="0"/>
    </xf>
    <xf numFmtId="167" fontId="13" fillId="10" borderId="18" xfId="2" applyNumberFormat="1" applyFont="1" applyFill="1" applyBorder="1" applyAlignment="1" applyProtection="1">
      <alignment horizontal="right" wrapText="1"/>
      <protection locked="0"/>
    </xf>
    <xf numFmtId="165" fontId="13" fillId="10" borderId="18" xfId="2" applyFont="1" applyFill="1" applyBorder="1" applyAlignment="1" applyProtection="1">
      <alignment horizontal="right" wrapText="1"/>
      <protection locked="0"/>
    </xf>
    <xf numFmtId="0" fontId="17" fillId="0" borderId="0" xfId="0" applyFont="1"/>
    <xf numFmtId="0" fontId="17" fillId="3" borderId="2" xfId="0" applyFont="1" applyFill="1" applyBorder="1"/>
    <xf numFmtId="0" fontId="21" fillId="4" borderId="5" xfId="0" applyFont="1" applyFill="1" applyBorder="1" applyAlignment="1">
      <alignment wrapText="1"/>
    </xf>
    <xf numFmtId="0" fontId="13" fillId="4" borderId="5" xfId="0" applyFont="1" applyFill="1" applyBorder="1" applyAlignment="1">
      <alignment wrapText="1"/>
    </xf>
    <xf numFmtId="0" fontId="21" fillId="4" borderId="8" xfId="0" applyFont="1" applyFill="1" applyBorder="1" applyAlignment="1">
      <alignment wrapText="1"/>
    </xf>
    <xf numFmtId="0" fontId="19" fillId="0" borderId="0" xfId="0" applyFont="1"/>
    <xf numFmtId="0" fontId="22" fillId="4" borderId="5" xfId="0" applyFont="1" applyFill="1" applyBorder="1" applyAlignment="1">
      <alignment wrapText="1"/>
    </xf>
    <xf numFmtId="0" fontId="12" fillId="0" borderId="0" xfId="0" applyFont="1"/>
    <xf numFmtId="0" fontId="12" fillId="6" borderId="11" xfId="0" applyFont="1" applyFill="1" applyBorder="1" applyAlignment="1">
      <alignment horizontal="right" vertical="top" wrapText="1"/>
    </xf>
    <xf numFmtId="0" fontId="12" fillId="6" borderId="11" xfId="0" applyFont="1" applyFill="1" applyBorder="1" applyAlignment="1">
      <alignment horizontal="center" vertical="top" wrapText="1"/>
    </xf>
    <xf numFmtId="0" fontId="9" fillId="3" borderId="3" xfId="0" applyFont="1" applyFill="1" applyBorder="1" applyAlignment="1">
      <alignment horizontal="right"/>
    </xf>
    <xf numFmtId="0" fontId="13" fillId="4" borderId="0" xfId="0" applyFont="1" applyFill="1" applyAlignment="1">
      <alignment wrapText="1"/>
    </xf>
    <xf numFmtId="0" fontId="11" fillId="0" borderId="0" xfId="0" applyFont="1" applyAlignment="1">
      <alignment horizontal="center"/>
    </xf>
    <xf numFmtId="0" fontId="4" fillId="0" borderId="0" xfId="0" applyFont="1" applyAlignment="1">
      <alignment horizontal="left" wrapText="1"/>
    </xf>
    <xf numFmtId="0" fontId="10" fillId="0" borderId="0" xfId="0" applyFont="1" applyAlignment="1" applyProtection="1">
      <alignment horizontal="center"/>
      <protection locked="0"/>
    </xf>
    <xf numFmtId="164" fontId="6" fillId="0" borderId="0" xfId="0" applyNumberFormat="1" applyFont="1" applyAlignment="1" applyProtection="1">
      <alignment horizontal="center"/>
      <protection locked="0"/>
    </xf>
    <xf numFmtId="0" fontId="6" fillId="0" borderId="0" xfId="0" applyFont="1" applyAlignment="1" applyProtection="1">
      <alignment horizontal="left"/>
      <protection locked="0"/>
    </xf>
    <xf numFmtId="0" fontId="25" fillId="5" borderId="0" xfId="0" applyFont="1" applyFill="1" applyAlignment="1" applyProtection="1">
      <alignment horizontal="left"/>
      <protection locked="0"/>
    </xf>
    <xf numFmtId="0" fontId="11" fillId="0" borderId="0" xfId="0" applyFont="1" applyAlignment="1">
      <alignment horizontal="center"/>
    </xf>
    <xf numFmtId="0" fontId="22" fillId="4" borderId="5" xfId="0" applyFont="1" applyFill="1" applyBorder="1" applyAlignment="1">
      <alignment horizontal="left" wrapText="1"/>
    </xf>
    <xf numFmtId="0" fontId="22" fillId="4" borderId="0" xfId="0" applyFont="1" applyFill="1" applyAlignment="1">
      <alignment horizontal="left" wrapText="1"/>
    </xf>
    <xf numFmtId="0" fontId="13" fillId="4" borderId="5" xfId="0" applyFont="1" applyFill="1" applyBorder="1" applyAlignment="1">
      <alignment horizontal="left" wrapText="1"/>
    </xf>
    <xf numFmtId="0" fontId="13" fillId="4" borderId="0" xfId="0" applyFont="1" applyFill="1" applyAlignment="1">
      <alignment horizontal="left" wrapText="1"/>
    </xf>
    <xf numFmtId="0" fontId="0" fillId="11" borderId="0" xfId="0" applyFill="1" applyAlignment="1">
      <alignment horizontal="left" vertical="top" wrapText="1"/>
    </xf>
    <xf numFmtId="0" fontId="18" fillId="0" borderId="0" xfId="0" applyFont="1" applyAlignment="1">
      <alignment horizontal="left"/>
    </xf>
    <xf numFmtId="0" fontId="12" fillId="12" borderId="13" xfId="0" applyFont="1" applyFill="1" applyBorder="1" applyAlignment="1" applyProtection="1">
      <alignment horizontal="center"/>
      <protection locked="0"/>
    </xf>
    <xf numFmtId="0" fontId="12" fillId="12" borderId="1" xfId="0" applyFont="1" applyFill="1" applyBorder="1" applyAlignment="1" applyProtection="1">
      <alignment horizontal="center"/>
      <protection locked="0"/>
    </xf>
    <xf numFmtId="0" fontId="12" fillId="12" borderId="18" xfId="0" applyFont="1" applyFill="1" applyBorder="1" applyAlignment="1" applyProtection="1">
      <alignment horizontal="center"/>
      <protection locked="0"/>
    </xf>
    <xf numFmtId="0" fontId="12" fillId="12" borderId="14" xfId="0" applyFont="1" applyFill="1" applyBorder="1" applyAlignment="1" applyProtection="1">
      <alignment horizontal="center"/>
      <protection locked="0"/>
    </xf>
    <xf numFmtId="0" fontId="12" fillId="12" borderId="16" xfId="0" applyFont="1" applyFill="1" applyBorder="1" applyAlignment="1" applyProtection="1">
      <alignment horizontal="center"/>
      <protection locked="0"/>
    </xf>
    <xf numFmtId="0" fontId="12" fillId="12" borderId="19" xfId="0" applyFont="1" applyFill="1" applyBorder="1" applyAlignment="1" applyProtection="1">
      <alignment horizontal="center"/>
      <protection locked="0"/>
    </xf>
    <xf numFmtId="0" fontId="12" fillId="10" borderId="13" xfId="0" applyFont="1" applyFill="1" applyBorder="1" applyAlignment="1" applyProtection="1">
      <alignment horizontal="center"/>
      <protection locked="0"/>
    </xf>
    <xf numFmtId="0" fontId="12" fillId="10" borderId="1" xfId="0" applyFont="1" applyFill="1" applyBorder="1" applyAlignment="1" applyProtection="1">
      <alignment horizontal="center"/>
      <protection locked="0"/>
    </xf>
    <xf numFmtId="0" fontId="12" fillId="10" borderId="18" xfId="0" applyFont="1" applyFill="1" applyBorder="1" applyAlignment="1" applyProtection="1">
      <alignment horizontal="center"/>
      <protection locked="0"/>
    </xf>
    <xf numFmtId="0" fontId="12" fillId="10" borderId="14" xfId="0" applyFont="1" applyFill="1" applyBorder="1" applyAlignment="1" applyProtection="1">
      <alignment horizontal="center"/>
      <protection locked="0"/>
    </xf>
    <xf numFmtId="0" fontId="12" fillId="10" borderId="16" xfId="0" applyFont="1" applyFill="1" applyBorder="1" applyAlignment="1" applyProtection="1">
      <alignment horizontal="center"/>
      <protection locked="0"/>
    </xf>
    <xf numFmtId="0" fontId="12" fillId="10" borderId="19" xfId="0" applyFont="1" applyFill="1" applyBorder="1" applyAlignment="1" applyProtection="1">
      <alignment horizontal="center"/>
      <protection locked="0"/>
    </xf>
  </cellXfs>
  <cellStyles count="4">
    <cellStyle name="Normal" xfId="0" builtinId="0"/>
    <cellStyle name="Porcentagem" xfId="1" builtinId="5"/>
    <cellStyle name="Vírgula" xfId="2" builtinId="3"/>
    <cellStyle name="Vírgula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21892228683284"/>
          <c:y val="4.882322124119335E-2"/>
          <c:w val="0.80642305947708171"/>
          <c:h val="0.82069597380342396"/>
        </c:manualLayout>
      </c:layout>
      <c:barChart>
        <c:barDir val="col"/>
        <c:grouping val="clustered"/>
        <c:varyColors val="0"/>
        <c:ser>
          <c:idx val="0"/>
          <c:order val="0"/>
          <c:tx>
            <c:v>Vendas Mensais Projetadas</c:v>
          </c:tx>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Estudos_mercado!$C$16:$N$16</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Estudos_mercado!$C$22:$N$22</c:f>
              <c:numCache>
                <c:formatCode>_(* #,##0_);_(* \(#,##0\);_(* "-"??_);_(@_)</c:formatCode>
                <c:ptCount val="12"/>
                <c:pt idx="0">
                  <c:v>2550</c:v>
                </c:pt>
                <c:pt idx="1">
                  <c:v>2561</c:v>
                </c:pt>
                <c:pt idx="2">
                  <c:v>2400</c:v>
                </c:pt>
                <c:pt idx="3">
                  <c:v>2350</c:v>
                </c:pt>
                <c:pt idx="4">
                  <c:v>1866</c:v>
                </c:pt>
                <c:pt idx="5">
                  <c:v>2859</c:v>
                </c:pt>
                <c:pt idx="6">
                  <c:v>3299</c:v>
                </c:pt>
                <c:pt idx="7">
                  <c:v>3200</c:v>
                </c:pt>
                <c:pt idx="8">
                  <c:v>4127</c:v>
                </c:pt>
                <c:pt idx="9">
                  <c:v>3599</c:v>
                </c:pt>
                <c:pt idx="10">
                  <c:v>4677</c:v>
                </c:pt>
                <c:pt idx="11">
                  <c:v>4829</c:v>
                </c:pt>
              </c:numCache>
            </c:numRef>
          </c:val>
          <c:extLst>
            <c:ext xmlns:c16="http://schemas.microsoft.com/office/drawing/2014/chart" uri="{C3380CC4-5D6E-409C-BE32-E72D297353CC}">
              <c16:uniqueId val="{00000000-5D03-4AA8-B52A-893C16CA0CFC}"/>
            </c:ext>
          </c:extLst>
        </c:ser>
        <c:dLbls>
          <c:showLegendKey val="0"/>
          <c:showVal val="0"/>
          <c:showCatName val="0"/>
          <c:showSerName val="0"/>
          <c:showPercent val="0"/>
          <c:showBubbleSize val="0"/>
        </c:dLbls>
        <c:gapWidth val="73"/>
        <c:overlap val="-2"/>
        <c:axId val="80463744"/>
        <c:axId val="81577088"/>
      </c:barChart>
      <c:lineChart>
        <c:grouping val="standard"/>
        <c:varyColors val="0"/>
        <c:ser>
          <c:idx val="1"/>
          <c:order val="1"/>
          <c:tx>
            <c:v>Sazonalidade do mercado</c:v>
          </c:tx>
          <c:spPr>
            <a:ln w="50800">
              <a:solidFill>
                <a:schemeClr val="accent6">
                  <a:lumMod val="75000"/>
                </a:schemeClr>
              </a:solidFill>
            </a:ln>
          </c:spPr>
          <c:marker>
            <c:symbol val="none"/>
          </c:marker>
          <c:cat>
            <c:strRef>
              <c:f>Estudos_mercado!$C$16:$N$16</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Estudos_mercado!$C$17:$N$17</c:f>
              <c:numCache>
                <c:formatCode>0%</c:formatCode>
                <c:ptCount val="12"/>
                <c:pt idx="0">
                  <c:v>0.15</c:v>
                </c:pt>
                <c:pt idx="1">
                  <c:v>0.08</c:v>
                </c:pt>
                <c:pt idx="2">
                  <c:v>0.06</c:v>
                </c:pt>
                <c:pt idx="3">
                  <c:v>0.04</c:v>
                </c:pt>
                <c:pt idx="4">
                  <c:v>0.04</c:v>
                </c:pt>
                <c:pt idx="5">
                  <c:v>0.03</c:v>
                </c:pt>
                <c:pt idx="6">
                  <c:v>0.02</c:v>
                </c:pt>
                <c:pt idx="7">
                  <c:v>0.06</c:v>
                </c:pt>
                <c:pt idx="8">
                  <c:v>0.09</c:v>
                </c:pt>
                <c:pt idx="9">
                  <c:v>0.1</c:v>
                </c:pt>
                <c:pt idx="10">
                  <c:v>0.12</c:v>
                </c:pt>
                <c:pt idx="11">
                  <c:v>0.21</c:v>
                </c:pt>
              </c:numCache>
            </c:numRef>
          </c:val>
          <c:smooth val="0"/>
          <c:extLst>
            <c:ext xmlns:c16="http://schemas.microsoft.com/office/drawing/2014/chart" uri="{C3380CC4-5D6E-409C-BE32-E72D297353CC}">
              <c16:uniqueId val="{00000001-5D03-4AA8-B52A-893C16CA0CFC}"/>
            </c:ext>
          </c:extLst>
        </c:ser>
        <c:dLbls>
          <c:showLegendKey val="0"/>
          <c:showVal val="0"/>
          <c:showCatName val="0"/>
          <c:showSerName val="0"/>
          <c:showPercent val="0"/>
          <c:showBubbleSize val="0"/>
        </c:dLbls>
        <c:marker val="1"/>
        <c:smooth val="0"/>
        <c:axId val="98938240"/>
        <c:axId val="81579008"/>
      </c:lineChart>
      <c:catAx>
        <c:axId val="80463744"/>
        <c:scaling>
          <c:orientation val="minMax"/>
        </c:scaling>
        <c:delete val="0"/>
        <c:axPos val="b"/>
        <c:numFmt formatCode="General" sourceLinked="0"/>
        <c:majorTickMark val="out"/>
        <c:minorTickMark val="none"/>
        <c:tickLblPos val="nextTo"/>
        <c:crossAx val="81577088"/>
        <c:crosses val="autoZero"/>
        <c:auto val="1"/>
        <c:lblAlgn val="ctr"/>
        <c:lblOffset val="100"/>
        <c:noMultiLvlLbl val="0"/>
      </c:catAx>
      <c:valAx>
        <c:axId val="81577088"/>
        <c:scaling>
          <c:orientation val="minMax"/>
        </c:scaling>
        <c:delete val="0"/>
        <c:axPos val="l"/>
        <c:numFmt formatCode="#,##0.0" sourceLinked="0"/>
        <c:majorTickMark val="out"/>
        <c:minorTickMark val="none"/>
        <c:tickLblPos val="nextTo"/>
        <c:crossAx val="80463744"/>
        <c:crosses val="autoZero"/>
        <c:crossBetween val="between"/>
        <c:dispUnits>
          <c:builtInUnit val="thousands"/>
          <c:dispUnitsLbl>
            <c:layout/>
          </c:dispUnitsLbl>
        </c:dispUnits>
      </c:valAx>
      <c:valAx>
        <c:axId val="81579008"/>
        <c:scaling>
          <c:orientation val="minMax"/>
        </c:scaling>
        <c:delete val="0"/>
        <c:axPos val="r"/>
        <c:numFmt formatCode="0%" sourceLinked="1"/>
        <c:majorTickMark val="out"/>
        <c:minorTickMark val="none"/>
        <c:tickLblPos val="nextTo"/>
        <c:crossAx val="98938240"/>
        <c:crosses val="max"/>
        <c:crossBetween val="between"/>
      </c:valAx>
      <c:catAx>
        <c:axId val="98938240"/>
        <c:scaling>
          <c:orientation val="minMax"/>
        </c:scaling>
        <c:delete val="1"/>
        <c:axPos val="b"/>
        <c:numFmt formatCode="General" sourceLinked="1"/>
        <c:majorTickMark val="out"/>
        <c:minorTickMark val="none"/>
        <c:tickLblPos val="nextTo"/>
        <c:crossAx val="81579008"/>
        <c:crosses val="autoZero"/>
        <c:auto val="1"/>
        <c:lblAlgn val="ctr"/>
        <c:lblOffset val="100"/>
        <c:noMultiLvlLbl val="0"/>
      </c:catAx>
    </c:plotArea>
    <c:legend>
      <c:legendPos val="r"/>
      <c:layout>
        <c:manualLayout>
          <c:xMode val="edge"/>
          <c:yMode val="edge"/>
          <c:x val="0.12853486862529281"/>
          <c:y val="5.0178976496716182E-2"/>
          <c:w val="0.41441435949538569"/>
          <c:h val="0.1449900026705844"/>
        </c:manualLayout>
      </c:layout>
      <c:overlay val="0"/>
    </c:legend>
    <c:plotVisOnly val="1"/>
    <c:dispBlanksAs val="gap"/>
    <c:showDLblsOverMax val="0"/>
  </c:chart>
  <c:spPr>
    <a:ln>
      <a:noFill/>
    </a:ln>
  </c:spPr>
  <c:printSettings>
    <c:headerFooter/>
    <c:pageMargins b="0.78740157499999996" l="0.511811024" r="0.511811024" t="0.78740157499999996" header="0.31496062000000008" footer="0.3149606200000000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6">
                  <a:lumMod val="60000"/>
                  <a:lumOff val="40000"/>
                </a:schemeClr>
              </a:solidFill>
            </c:spPr>
            <c:extLst>
              <c:ext xmlns:c16="http://schemas.microsoft.com/office/drawing/2014/chart" uri="{C3380CC4-5D6E-409C-BE32-E72D297353CC}">
                <c16:uniqueId val="{00000000-57E1-4A65-ACBA-BDEFCBCD433A}"/>
              </c:ext>
            </c:extLst>
          </c:dPt>
          <c:dPt>
            <c:idx val="1"/>
            <c:bubble3D val="0"/>
            <c:spPr>
              <a:solidFill>
                <a:schemeClr val="accent6">
                  <a:lumMod val="75000"/>
                </a:schemeClr>
              </a:solidFill>
            </c:spPr>
            <c:extLst>
              <c:ext xmlns:c16="http://schemas.microsoft.com/office/drawing/2014/chart" uri="{C3380CC4-5D6E-409C-BE32-E72D297353CC}">
                <c16:uniqueId val="{00000001-57E1-4A65-ACBA-BDEFCBCD433A}"/>
              </c:ext>
            </c:extLst>
          </c:dPt>
          <c:dPt>
            <c:idx val="2"/>
            <c:bubble3D val="0"/>
            <c:spPr>
              <a:solidFill>
                <a:schemeClr val="tx2">
                  <a:lumMod val="60000"/>
                  <a:lumOff val="40000"/>
                </a:schemeClr>
              </a:solidFill>
            </c:spPr>
            <c:extLst>
              <c:ext xmlns:c16="http://schemas.microsoft.com/office/drawing/2014/chart" uri="{C3380CC4-5D6E-409C-BE32-E72D297353CC}">
                <c16:uniqueId val="{00000002-57E1-4A65-ACBA-BDEFCBCD433A}"/>
              </c:ext>
            </c:extLst>
          </c:dPt>
          <c:dLbls>
            <c:dLbl>
              <c:idx val="0"/>
              <c:layout>
                <c:manualLayout>
                  <c:x val="-0.17454971077018325"/>
                  <c:y val="0.21189485160508784"/>
                </c:manualLayout>
              </c:layout>
              <c:spPr>
                <a:noFill/>
                <a:ln>
                  <a:noFill/>
                </a:ln>
                <a:effectLst/>
              </c:spPr>
              <c:txPr>
                <a:bodyPr/>
                <a:lstStyle/>
                <a:p>
                  <a:pPr>
                    <a:defRPr baseline="0">
                      <a:latin typeface="Calibri" panose="020F0502020204030204" pitchFamily="34" charset="0"/>
                    </a:defRPr>
                  </a:pPr>
                  <a:endParaRPr lang="pt-BR"/>
                </a:p>
              </c:txPr>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0-57E1-4A65-ACBA-BDEFCBCD433A}"/>
                </c:ext>
              </c:extLst>
            </c:dLbl>
            <c:dLbl>
              <c:idx val="1"/>
              <c:layout>
                <c:manualLayout>
                  <c:x val="-0.1386935969613135"/>
                  <c:y val="-0.22037552998182916"/>
                </c:manualLayout>
              </c:layout>
              <c:tx>
                <c:rich>
                  <a:bodyPr/>
                  <a:lstStyle/>
                  <a:p>
                    <a:fld id="{80774E1E-560D-4256-8F3E-87F6F0E12F4B}" type="CATEGORYNAME">
                      <a:rPr lang="en-US">
                        <a:latin typeface="+mn-lt"/>
                      </a:rPr>
                      <a:pPr/>
                      <a:t>[NOME DA CATEGORIA]</a:t>
                    </a:fld>
                    <a:r>
                      <a:rPr lang="en-US" baseline="0">
                        <a:latin typeface="+mn-lt"/>
                      </a:rPr>
                      <a:t>
</a:t>
                    </a:r>
                    <a:fld id="{FD82A3B6-3A98-43FB-B571-84E8B57FA354}" type="PERCENTAGE">
                      <a:rPr lang="en-US" baseline="0">
                        <a:latin typeface="+mn-lt"/>
                      </a:rPr>
                      <a:pPr/>
                      <a:t>[PORCENTAGEM]</a:t>
                    </a:fld>
                    <a:endParaRPr lang="en-US" baseline="0">
                      <a:latin typeface="+mn-lt"/>
                    </a:endParaRPr>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7E1-4A65-ACBA-BDEFCBCD433A}"/>
                </c:ext>
              </c:extLst>
            </c:dLbl>
            <c:dLbl>
              <c:idx val="2"/>
              <c:layout>
                <c:manualLayout>
                  <c:x val="0.23392830195979805"/>
                  <c:y val="9.4021078134464003E-2"/>
                </c:manualLayout>
              </c:layout>
              <c:spPr>
                <a:noFill/>
                <a:ln>
                  <a:noFill/>
                </a:ln>
                <a:effectLst/>
              </c:spPr>
              <c:txPr>
                <a:bodyPr/>
                <a:lstStyle/>
                <a:p>
                  <a:pPr>
                    <a:defRPr baseline="0">
                      <a:latin typeface="Calibri" panose="020F0502020204030204" pitchFamily="34" charset="0"/>
                    </a:defRPr>
                  </a:pPr>
                  <a:endParaRPr lang="pt-BR"/>
                </a:p>
              </c:txPr>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57E1-4A65-ACBA-BDEFCBCD433A}"/>
                </c:ext>
              </c:extLst>
            </c:dLbl>
            <c:spPr>
              <a:noFill/>
              <a:ln>
                <a:noFill/>
              </a:ln>
              <a:effectLst/>
            </c:spPr>
            <c:txPr>
              <a:bodyPr/>
              <a:lstStyle/>
              <a:p>
                <a:pPr>
                  <a:defRPr>
                    <a:latin typeface="Boomer Light" pitchFamily="50" charset="0"/>
                  </a:defRPr>
                </a:pPr>
                <a:endParaRPr lang="pt-BR"/>
              </a:p>
            </c:txPr>
            <c:showLegendKey val="0"/>
            <c:showVal val="0"/>
            <c:showCatName val="1"/>
            <c:showSerName val="0"/>
            <c:showPercent val="1"/>
            <c:showBubbleSize val="0"/>
            <c:showLeaderLines val="0"/>
            <c:extLst>
              <c:ext xmlns:c15="http://schemas.microsoft.com/office/drawing/2012/chart" uri="{CE6537A1-D6FC-4f65-9D91-7224C49458BB}"/>
            </c:extLst>
          </c:dLbls>
          <c:cat>
            <c:strRef>
              <c:f>Projecao_Vendas!$S$4:$S$6</c:f>
              <c:strCache>
                <c:ptCount val="3"/>
                <c:pt idx="0">
                  <c:v>Sorvete Picolé</c:v>
                </c:pt>
                <c:pt idx="1">
                  <c:v>Sorvete Massa</c:v>
                </c:pt>
                <c:pt idx="2">
                  <c:v>Sorvete Pote 2 litros</c:v>
                </c:pt>
              </c:strCache>
            </c:strRef>
          </c:cat>
          <c:val>
            <c:numRef>
              <c:f>Projecao_Vendas!$T$4:$T$6</c:f>
              <c:numCache>
                <c:formatCode>_(* #,##0_);_(* \(#,##0\);_(* "-"??_);_(@_)</c:formatCode>
                <c:ptCount val="3"/>
                <c:pt idx="0">
                  <c:v>10255</c:v>
                </c:pt>
                <c:pt idx="1">
                  <c:v>16387</c:v>
                </c:pt>
                <c:pt idx="2">
                  <c:v>15690</c:v>
                </c:pt>
              </c:numCache>
            </c:numRef>
          </c:val>
          <c:extLst>
            <c:ext xmlns:c16="http://schemas.microsoft.com/office/drawing/2014/chart" uri="{C3380CC4-5D6E-409C-BE32-E72D297353CC}">
              <c16:uniqueId val="{00000003-57E1-4A65-ACBA-BDEFCBCD433A}"/>
            </c:ext>
          </c:extLst>
        </c:ser>
        <c:dLbls>
          <c:showLegendKey val="0"/>
          <c:showVal val="0"/>
          <c:showCatName val="0"/>
          <c:showSerName val="0"/>
          <c:showPercent val="0"/>
          <c:showBubbleSize val="0"/>
          <c:showLeaderLines val="0"/>
        </c:dLbls>
        <c:firstSliceAng val="0"/>
      </c:pieChart>
    </c:plotArea>
    <c:plotVisOnly val="1"/>
    <c:dispBlanksAs val="zero"/>
    <c:showDLblsOverMax val="0"/>
  </c:chart>
  <c:spPr>
    <a:noFill/>
    <a:ln>
      <a:noFill/>
    </a:ln>
  </c:spPr>
  <c:printSettings>
    <c:headerFooter/>
    <c:pageMargins b="0.78740157499999996" l="0.511811024" r="0.511811024" t="0.78740157499999996" header="0.31496062000000008" footer="0.31496062000000008"/>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140970</xdr:colOff>
      <xdr:row>16</xdr:row>
      <xdr:rowOff>114300</xdr:rowOff>
    </xdr:from>
    <xdr:to>
      <xdr:col>15</xdr:col>
      <xdr:colOff>150495</xdr:colOff>
      <xdr:row>46</xdr:row>
      <xdr:rowOff>7620</xdr:rowOff>
    </xdr:to>
    <xdr:sp macro="" textlink="">
      <xdr:nvSpPr>
        <xdr:cNvPr id="3" name="Retângulo de cantos arredondados 2">
          <a:extLst>
            <a:ext uri="{FF2B5EF4-FFF2-40B4-BE49-F238E27FC236}">
              <a16:creationId xmlns:a16="http://schemas.microsoft.com/office/drawing/2014/main" id="{00000000-0008-0000-0000-000003000000}"/>
            </a:ext>
          </a:extLst>
        </xdr:cNvPr>
        <xdr:cNvSpPr/>
      </xdr:nvSpPr>
      <xdr:spPr>
        <a:xfrm>
          <a:off x="150495" y="2621280"/>
          <a:ext cx="10515600" cy="4602480"/>
        </a:xfrm>
        <a:prstGeom prst="roundRect">
          <a:avLst>
            <a:gd name="adj" fmla="val 318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clientData/>
  </xdr:twoCellAnchor>
  <xdr:twoCellAnchor>
    <xdr:from>
      <xdr:col>1</xdr:col>
      <xdr:colOff>66674</xdr:colOff>
      <xdr:row>24</xdr:row>
      <xdr:rowOff>0</xdr:rowOff>
    </xdr:from>
    <xdr:to>
      <xdr:col>8</xdr:col>
      <xdr:colOff>123824</xdr:colOff>
      <xdr:row>43</xdr:row>
      <xdr:rowOff>123825</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22</xdr:row>
      <xdr:rowOff>152399</xdr:rowOff>
    </xdr:from>
    <xdr:to>
      <xdr:col>14</xdr:col>
      <xdr:colOff>180975</xdr:colOff>
      <xdr:row>43</xdr:row>
      <xdr:rowOff>47624</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110304</xdr:colOff>
      <xdr:row>22</xdr:row>
      <xdr:rowOff>56147</xdr:rowOff>
    </xdr:from>
    <xdr:ext cx="4300152" cy="264560"/>
    <xdr:sp macro="" textlink="">
      <xdr:nvSpPr>
        <xdr:cNvPr id="2" name="CaixaDeTexto 1">
          <a:extLst>
            <a:ext uri="{FF2B5EF4-FFF2-40B4-BE49-F238E27FC236}">
              <a16:creationId xmlns:a16="http://schemas.microsoft.com/office/drawing/2014/main" id="{00000000-0008-0000-0000-000002000000}"/>
            </a:ext>
          </a:extLst>
        </xdr:cNvPr>
        <xdr:cNvSpPr txBox="1"/>
      </xdr:nvSpPr>
      <xdr:spPr>
        <a:xfrm>
          <a:off x="330883" y="3555331"/>
          <a:ext cx="43001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b="1">
              <a:solidFill>
                <a:sysClr val="windowText" lastClr="000000"/>
              </a:solidFill>
              <a:latin typeface="+mn-lt"/>
            </a:rPr>
            <a:t>Projeção</a:t>
          </a:r>
          <a:r>
            <a:rPr lang="pt-BR" sz="1100" b="1" baseline="0">
              <a:solidFill>
                <a:sysClr val="windowText" lastClr="000000"/>
              </a:solidFill>
              <a:latin typeface="+mn-lt"/>
            </a:rPr>
            <a:t> de vendas brutas mensais x comportamento da sazonalidade</a:t>
          </a:r>
          <a:endParaRPr lang="pt-BR" sz="1100" b="1">
            <a:solidFill>
              <a:sysClr val="windowText" lastClr="000000"/>
            </a:solidFill>
            <a:latin typeface="+mn-lt"/>
          </a:endParaRPr>
        </a:p>
      </xdr:txBody>
    </xdr:sp>
    <xdr:clientData/>
  </xdr:oneCellAnchor>
  <xdr:oneCellAnchor>
    <xdr:from>
      <xdr:col>9</xdr:col>
      <xdr:colOff>332902</xdr:colOff>
      <xdr:row>23</xdr:row>
      <xdr:rowOff>56147</xdr:rowOff>
    </xdr:from>
    <xdr:ext cx="2959400" cy="264560"/>
    <xdr:sp macro="" textlink="">
      <xdr:nvSpPr>
        <xdr:cNvPr id="9" name="CaixaDeTexto 8">
          <a:extLst>
            <a:ext uri="{FF2B5EF4-FFF2-40B4-BE49-F238E27FC236}">
              <a16:creationId xmlns:a16="http://schemas.microsoft.com/office/drawing/2014/main" id="{00000000-0008-0000-0000-000009000000}"/>
            </a:ext>
          </a:extLst>
        </xdr:cNvPr>
        <xdr:cNvSpPr txBox="1"/>
      </xdr:nvSpPr>
      <xdr:spPr>
        <a:xfrm>
          <a:off x="6278507" y="3705726"/>
          <a:ext cx="2959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b="1">
              <a:solidFill>
                <a:sysClr val="windowText" lastClr="000000"/>
              </a:solidFill>
              <a:latin typeface="+mn-lt"/>
            </a:rPr>
            <a:t>Projeção da partipação</a:t>
          </a:r>
          <a:r>
            <a:rPr lang="pt-BR" sz="1100" b="1" baseline="0">
              <a:solidFill>
                <a:sysClr val="windowText" lastClr="000000"/>
              </a:solidFill>
              <a:latin typeface="+mn-lt"/>
            </a:rPr>
            <a:t> das vendas por produto</a:t>
          </a:r>
          <a:endParaRPr lang="pt-BR" sz="1100" b="1">
            <a:solidFill>
              <a:sysClr val="windowText" lastClr="000000"/>
            </a:solidFill>
            <a:latin typeface="+mn-lt"/>
          </a:endParaRPr>
        </a:p>
      </xdr:txBody>
    </xdr:sp>
    <xdr:clientData/>
  </xdr:oneCellAnchor>
  <xdr:oneCellAnchor>
    <xdr:from>
      <xdr:col>1</xdr:col>
      <xdr:colOff>1213184</xdr:colOff>
      <xdr:row>4</xdr:row>
      <xdr:rowOff>130340</xdr:rowOff>
    </xdr:from>
    <xdr:ext cx="7680158" cy="1031629"/>
    <xdr:sp macro="" textlink="">
      <xdr:nvSpPr>
        <xdr:cNvPr id="11" name="CaixaDeTexto 10">
          <a:extLst>
            <a:ext uri="{FF2B5EF4-FFF2-40B4-BE49-F238E27FC236}">
              <a16:creationId xmlns:a16="http://schemas.microsoft.com/office/drawing/2014/main" id="{00000000-0008-0000-0000-00000B000000}"/>
            </a:ext>
          </a:extLst>
        </xdr:cNvPr>
        <xdr:cNvSpPr txBox="1"/>
      </xdr:nvSpPr>
      <xdr:spPr>
        <a:xfrm>
          <a:off x="1433763" y="731919"/>
          <a:ext cx="7680158" cy="1031629"/>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wrap="square" rtlCol="0" anchor="ctr">
          <a:spAutoFit/>
        </a:bodyPr>
        <a:lstStyle/>
        <a:p>
          <a:pPr algn="ctr"/>
          <a:r>
            <a:rPr lang="pt-BR" sz="6000">
              <a:solidFill>
                <a:srgbClr val="0070C0"/>
              </a:solidFill>
            </a:rPr>
            <a:t>PROJEÇÃO DE VENDAS</a:t>
          </a:r>
        </a:p>
      </xdr:txBody>
    </xdr:sp>
    <xdr:clientData/>
  </xdr:oneCellAnchor>
</xdr:wsDr>
</file>

<file path=xl/theme/theme1.xml><?xml version="1.0" encoding="utf-8"?>
<a:theme xmlns:a="http://schemas.openxmlformats.org/drawingml/2006/main" name="Office Theme 2007 - 2010">
  <a:themeElements>
    <a:clrScheme name="Papel">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dimension ref="A1:P67"/>
  <sheetViews>
    <sheetView showGridLines="0" topLeftCell="A7" zoomScale="95" zoomScaleNormal="95" workbookViewId="0">
      <selection activeCell="C21" sqref="C21:H21"/>
    </sheetView>
  </sheetViews>
  <sheetFormatPr defaultRowHeight="12" x14ac:dyDescent="0.2"/>
  <cols>
    <col min="1" max="1" width="3.28515625" style="1" customWidth="1"/>
    <col min="2" max="2" width="20.140625" style="1" customWidth="1"/>
    <col min="3" max="3" width="10.85546875" style="1" customWidth="1"/>
    <col min="4" max="8" width="9.140625" style="1"/>
    <col min="9" max="9" width="9" style="1" customWidth="1"/>
    <col min="10" max="10" width="17.28515625" style="1" customWidth="1"/>
    <col min="11" max="11" width="10.7109375" style="1" customWidth="1"/>
    <col min="12" max="16384" width="9.140625" style="1"/>
  </cols>
  <sheetData>
    <row r="1" spans="1:16" x14ac:dyDescent="0.2">
      <c r="A1" s="13"/>
      <c r="B1" s="13"/>
      <c r="C1" s="13"/>
      <c r="D1" s="13"/>
      <c r="E1" s="13"/>
      <c r="F1" s="13"/>
      <c r="G1" s="13"/>
      <c r="H1" s="13"/>
      <c r="I1" s="13"/>
      <c r="J1" s="13"/>
      <c r="K1" s="13"/>
      <c r="L1" s="13"/>
      <c r="M1" s="13"/>
      <c r="N1" s="13"/>
      <c r="O1" s="13"/>
      <c r="P1" s="13"/>
    </row>
    <row r="2" spans="1:16" x14ac:dyDescent="0.2">
      <c r="A2" s="13"/>
      <c r="B2" s="13"/>
      <c r="C2" s="13"/>
      <c r="D2" s="13"/>
      <c r="E2" s="13"/>
      <c r="F2" s="13"/>
      <c r="G2" s="13"/>
      <c r="H2" s="13"/>
      <c r="I2" s="13"/>
      <c r="J2" s="13"/>
      <c r="K2" s="13"/>
      <c r="L2" s="13"/>
      <c r="M2" s="13"/>
      <c r="N2" s="13"/>
      <c r="O2" s="13"/>
      <c r="P2" s="13"/>
    </row>
    <row r="3" spans="1:16" x14ac:dyDescent="0.2">
      <c r="A3" s="13"/>
      <c r="B3" s="13"/>
      <c r="C3" s="13"/>
      <c r="D3" s="13"/>
      <c r="E3" s="13"/>
      <c r="F3" s="13"/>
      <c r="G3" s="13"/>
      <c r="H3" s="13"/>
      <c r="I3" s="13"/>
      <c r="J3" s="13"/>
      <c r="K3" s="13"/>
      <c r="L3" s="13"/>
      <c r="M3" s="13"/>
      <c r="N3" s="13"/>
      <c r="O3" s="13"/>
      <c r="P3" s="13"/>
    </row>
    <row r="4" spans="1:16" x14ac:dyDescent="0.2">
      <c r="A4" s="13"/>
      <c r="B4" s="13"/>
      <c r="C4" s="13"/>
      <c r="D4" s="13"/>
      <c r="E4" s="13"/>
      <c r="F4" s="13"/>
      <c r="G4" s="13"/>
      <c r="H4" s="13"/>
      <c r="I4" s="13"/>
      <c r="J4" s="13"/>
      <c r="K4" s="13"/>
      <c r="L4" s="13"/>
      <c r="M4" s="13"/>
      <c r="N4" s="13"/>
      <c r="O4" s="13"/>
      <c r="P4" s="13"/>
    </row>
    <row r="5" spans="1:16" x14ac:dyDescent="0.2">
      <c r="A5" s="13"/>
      <c r="B5" s="13"/>
      <c r="C5" s="13"/>
      <c r="D5" s="13"/>
      <c r="E5" s="13"/>
      <c r="F5" s="13"/>
      <c r="G5" s="13"/>
      <c r="H5" s="13"/>
      <c r="I5" s="13"/>
      <c r="J5" s="13"/>
      <c r="K5" s="13"/>
      <c r="L5" s="13"/>
      <c r="M5" s="13"/>
      <c r="N5" s="13"/>
      <c r="O5" s="13"/>
      <c r="P5" s="13"/>
    </row>
    <row r="6" spans="1:16" x14ac:dyDescent="0.2">
      <c r="A6" s="13"/>
      <c r="B6" s="13"/>
      <c r="C6" s="13"/>
      <c r="D6" s="13"/>
      <c r="E6" s="13"/>
      <c r="F6" s="13"/>
      <c r="G6" s="13"/>
      <c r="H6" s="13"/>
      <c r="I6" s="13"/>
      <c r="J6" s="13"/>
      <c r="K6" s="13"/>
      <c r="L6" s="13"/>
      <c r="M6" s="13"/>
      <c r="N6" s="13"/>
      <c r="O6" s="13"/>
      <c r="P6" s="13"/>
    </row>
    <row r="7" spans="1:16" x14ac:dyDescent="0.2">
      <c r="A7" s="13"/>
      <c r="B7" s="13"/>
      <c r="C7" s="13"/>
      <c r="D7" s="13"/>
      <c r="E7" s="13"/>
      <c r="F7" s="13"/>
      <c r="G7" s="13"/>
      <c r="H7" s="13"/>
      <c r="I7" s="13"/>
      <c r="J7" s="13"/>
      <c r="K7" s="13"/>
      <c r="L7" s="13"/>
      <c r="M7" s="13"/>
      <c r="N7" s="13"/>
      <c r="O7" s="13"/>
      <c r="P7" s="13"/>
    </row>
    <row r="8" spans="1:16" ht="12.75" customHeight="1" x14ac:dyDescent="0.2">
      <c r="A8" s="13"/>
      <c r="B8" s="114"/>
      <c r="C8" s="114"/>
      <c r="D8" s="114"/>
      <c r="E8" s="114"/>
      <c r="F8" s="114"/>
      <c r="G8" s="114"/>
      <c r="H8" s="114"/>
      <c r="I8" s="114"/>
      <c r="J8" s="114"/>
      <c r="K8" s="114"/>
      <c r="L8" s="114"/>
      <c r="M8" s="114"/>
      <c r="N8" s="14"/>
      <c r="O8" s="14"/>
      <c r="P8" s="13"/>
    </row>
    <row r="9" spans="1:16" ht="12" customHeight="1" x14ac:dyDescent="0.2">
      <c r="A9" s="13"/>
      <c r="B9" s="114"/>
      <c r="C9" s="114"/>
      <c r="D9" s="114"/>
      <c r="E9" s="114"/>
      <c r="F9" s="114"/>
      <c r="G9" s="114"/>
      <c r="H9" s="114"/>
      <c r="I9" s="114"/>
      <c r="J9" s="114"/>
      <c r="K9" s="114"/>
      <c r="L9" s="114"/>
      <c r="M9" s="114"/>
      <c r="N9" s="13"/>
      <c r="O9" s="13"/>
      <c r="P9" s="13"/>
    </row>
    <row r="10" spans="1:16" ht="12" customHeight="1" x14ac:dyDescent="0.2">
      <c r="A10" s="13"/>
      <c r="B10" s="114"/>
      <c r="C10" s="114"/>
      <c r="D10" s="114"/>
      <c r="E10" s="114"/>
      <c r="F10" s="114"/>
      <c r="G10" s="114"/>
      <c r="H10" s="114"/>
      <c r="I10" s="114"/>
      <c r="J10" s="114"/>
      <c r="K10" s="114"/>
      <c r="L10" s="114"/>
      <c r="M10" s="114"/>
      <c r="N10" s="13"/>
      <c r="O10" s="13"/>
      <c r="P10" s="13"/>
    </row>
    <row r="11" spans="1:16" ht="12" customHeight="1" x14ac:dyDescent="0.2">
      <c r="A11" s="13"/>
      <c r="B11" s="114"/>
      <c r="C11" s="114"/>
      <c r="D11" s="114"/>
      <c r="E11" s="114"/>
      <c r="F11" s="114"/>
      <c r="G11" s="114"/>
      <c r="H11" s="114"/>
      <c r="I11" s="114"/>
      <c r="J11" s="114"/>
      <c r="K11" s="114"/>
      <c r="L11" s="114"/>
      <c r="M11" s="114"/>
      <c r="N11" s="13"/>
      <c r="O11" s="13"/>
      <c r="P11" s="13"/>
    </row>
    <row r="12" spans="1:16" ht="12" customHeight="1" x14ac:dyDescent="0.2">
      <c r="A12" s="13"/>
      <c r="B12" s="114"/>
      <c r="C12" s="114"/>
      <c r="D12" s="114"/>
      <c r="E12" s="114"/>
      <c r="F12" s="114"/>
      <c r="G12" s="114"/>
      <c r="H12" s="114"/>
      <c r="I12" s="114"/>
      <c r="J12" s="114"/>
      <c r="K12" s="114"/>
      <c r="L12" s="114"/>
      <c r="M12" s="114"/>
      <c r="N12" s="13"/>
      <c r="O12" s="13"/>
      <c r="P12" s="13"/>
    </row>
    <row r="13" spans="1:16" ht="12" customHeight="1" x14ac:dyDescent="0.2">
      <c r="A13" s="13"/>
      <c r="B13" s="114"/>
      <c r="C13" s="114"/>
      <c r="D13" s="114"/>
      <c r="E13" s="114"/>
      <c r="F13" s="114"/>
      <c r="G13" s="114"/>
      <c r="H13" s="114"/>
      <c r="I13" s="114"/>
      <c r="J13" s="114"/>
      <c r="K13" s="114"/>
      <c r="L13" s="114"/>
      <c r="M13" s="114"/>
      <c r="N13" s="13"/>
      <c r="O13" s="13"/>
      <c r="P13" s="13"/>
    </row>
    <row r="14" spans="1:16" ht="12" customHeight="1" x14ac:dyDescent="0.2">
      <c r="A14" s="13"/>
      <c r="B14" s="114"/>
      <c r="C14" s="114"/>
      <c r="D14" s="114"/>
      <c r="E14" s="114"/>
      <c r="F14" s="114"/>
      <c r="G14" s="114"/>
      <c r="H14" s="114"/>
      <c r="I14" s="114"/>
      <c r="J14" s="114"/>
      <c r="K14" s="114"/>
      <c r="L14" s="114"/>
      <c r="M14" s="114"/>
      <c r="N14" s="13"/>
      <c r="O14" s="13"/>
      <c r="P14" s="13"/>
    </row>
    <row r="15" spans="1:16" ht="17.25" customHeight="1" x14ac:dyDescent="0.2">
      <c r="A15" s="13"/>
      <c r="B15" s="114"/>
      <c r="C15" s="114"/>
      <c r="D15" s="114"/>
      <c r="E15" s="114"/>
      <c r="F15" s="114"/>
      <c r="G15" s="114"/>
      <c r="H15" s="114"/>
      <c r="I15" s="114"/>
      <c r="J15" s="114"/>
      <c r="K15" s="114"/>
      <c r="L15" s="114"/>
      <c r="M15" s="114"/>
      <c r="N15" s="13"/>
      <c r="O15" s="13"/>
      <c r="P15" s="13"/>
    </row>
    <row r="16" spans="1:16" x14ac:dyDescent="0.2">
      <c r="A16" s="13"/>
      <c r="B16" s="13"/>
      <c r="C16" s="13"/>
      <c r="D16" s="13"/>
      <c r="E16" s="13"/>
      <c r="F16" s="13"/>
      <c r="G16" s="13"/>
      <c r="H16" s="13"/>
      <c r="I16" s="13"/>
      <c r="J16" s="13"/>
      <c r="K16" s="13"/>
      <c r="L16" s="13"/>
      <c r="M16" s="13"/>
      <c r="N16" s="13"/>
      <c r="O16" s="13"/>
      <c r="P16" s="13"/>
    </row>
    <row r="17" spans="1:16" x14ac:dyDescent="0.2">
      <c r="A17" s="13"/>
      <c r="B17" s="13"/>
      <c r="C17" s="13"/>
      <c r="D17" s="13"/>
      <c r="E17" s="13"/>
      <c r="F17" s="13"/>
      <c r="G17" s="13"/>
      <c r="H17" s="13"/>
      <c r="I17" s="13"/>
      <c r="J17" s="13"/>
      <c r="K17" s="13"/>
      <c r="L17" s="13"/>
      <c r="M17" s="13"/>
      <c r="N17" s="13"/>
      <c r="O17" s="13"/>
      <c r="P17" s="13"/>
    </row>
    <row r="19" spans="1:16" ht="17.25" x14ac:dyDescent="0.3">
      <c r="B19" s="2" t="s">
        <v>34</v>
      </c>
      <c r="F19" s="3">
        <v>2015</v>
      </c>
      <c r="I19" s="4"/>
    </row>
    <row r="21" spans="1:16" ht="15" x14ac:dyDescent="0.25">
      <c r="B21" s="5" t="s">
        <v>0</v>
      </c>
      <c r="C21" s="118" t="s">
        <v>44</v>
      </c>
      <c r="D21" s="118"/>
      <c r="E21" s="118"/>
      <c r="F21" s="118"/>
      <c r="G21" s="118"/>
      <c r="H21" s="118"/>
    </row>
    <row r="22" spans="1:16" ht="15" customHeight="1" x14ac:dyDescent="0.2">
      <c r="J22" s="117"/>
      <c r="K22" s="117"/>
      <c r="L22" s="117"/>
      <c r="M22" s="117"/>
      <c r="N22" s="116"/>
      <c r="O22" s="116"/>
    </row>
    <row r="23" spans="1:16" x14ac:dyDescent="0.2">
      <c r="B23" s="6"/>
      <c r="J23" s="117"/>
      <c r="K23" s="117"/>
      <c r="L23" s="117"/>
      <c r="M23" s="117"/>
      <c r="N23" s="116"/>
      <c r="O23" s="116"/>
    </row>
    <row r="24" spans="1:16" x14ac:dyDescent="0.2">
      <c r="C24" s="7"/>
      <c r="D24" s="7"/>
      <c r="E24" s="7"/>
      <c r="J24" s="117"/>
      <c r="K24" s="117"/>
      <c r="L24" s="117"/>
      <c r="M24" s="117"/>
      <c r="N24" s="116"/>
      <c r="O24" s="116"/>
    </row>
    <row r="25" spans="1:16" x14ac:dyDescent="0.2">
      <c r="C25" s="7"/>
      <c r="D25" s="7"/>
      <c r="E25" s="7"/>
      <c r="J25" s="115"/>
      <c r="K25" s="115"/>
      <c r="L25" s="115"/>
      <c r="M25" s="115"/>
      <c r="N25" s="8"/>
      <c r="O25" s="8"/>
    </row>
    <row r="26" spans="1:16" x14ac:dyDescent="0.2">
      <c r="C26" s="7"/>
      <c r="D26" s="7"/>
      <c r="E26" s="7"/>
    </row>
    <row r="27" spans="1:16" x14ac:dyDescent="0.2">
      <c r="C27" s="7"/>
      <c r="D27" s="7"/>
      <c r="E27" s="7"/>
    </row>
    <row r="28" spans="1:16" x14ac:dyDescent="0.2">
      <c r="C28" s="7"/>
      <c r="D28" s="7"/>
      <c r="E28" s="7"/>
      <c r="J28" s="6"/>
      <c r="K28" s="9"/>
      <c r="L28" s="9"/>
    </row>
    <row r="29" spans="1:16" x14ac:dyDescent="0.2">
      <c r="K29" s="10"/>
      <c r="L29" s="11"/>
    </row>
    <row r="30" spans="1:16" x14ac:dyDescent="0.2">
      <c r="K30" s="10"/>
      <c r="L30" s="11"/>
    </row>
    <row r="31" spans="1:16" x14ac:dyDescent="0.2">
      <c r="B31" s="6"/>
      <c r="J31" s="6"/>
      <c r="K31" s="12"/>
    </row>
    <row r="32" spans="1:16" x14ac:dyDescent="0.2">
      <c r="C32" s="7"/>
      <c r="D32" s="7"/>
      <c r="E32" s="7"/>
    </row>
    <row r="33" spans="1:16" x14ac:dyDescent="0.2">
      <c r="C33" s="7"/>
      <c r="D33" s="7"/>
      <c r="E33" s="7"/>
      <c r="K33" s="10"/>
      <c r="L33" s="11"/>
    </row>
    <row r="34" spans="1:16" x14ac:dyDescent="0.2">
      <c r="C34" s="7"/>
      <c r="D34" s="7"/>
      <c r="E34" s="7"/>
      <c r="K34" s="10"/>
    </row>
    <row r="35" spans="1:16" x14ac:dyDescent="0.2">
      <c r="C35" s="7"/>
      <c r="D35" s="7"/>
      <c r="E35" s="7"/>
      <c r="J35" s="6"/>
      <c r="K35" s="12"/>
    </row>
    <row r="36" spans="1:16" x14ac:dyDescent="0.2">
      <c r="C36" s="7"/>
      <c r="D36" s="7"/>
      <c r="E36" s="7"/>
    </row>
    <row r="47" spans="1:16" x14ac:dyDescent="0.2">
      <c r="A47" s="13"/>
      <c r="B47" s="13"/>
      <c r="C47" s="13"/>
      <c r="D47" s="13"/>
      <c r="E47" s="13"/>
      <c r="F47" s="13"/>
      <c r="G47" s="13"/>
      <c r="H47" s="13"/>
      <c r="I47" s="13"/>
      <c r="J47" s="13"/>
      <c r="K47" s="13"/>
      <c r="L47" s="13"/>
      <c r="M47" s="13"/>
      <c r="N47" s="13"/>
      <c r="O47" s="13"/>
      <c r="P47" s="13"/>
    </row>
    <row r="48" spans="1:16" x14ac:dyDescent="0.2">
      <c r="A48" s="13"/>
      <c r="B48" s="13"/>
      <c r="C48" s="13"/>
      <c r="D48" s="13"/>
      <c r="E48" s="13"/>
      <c r="F48" s="13"/>
      <c r="G48" s="13"/>
      <c r="H48" s="13"/>
      <c r="I48" s="13"/>
      <c r="J48" s="13"/>
      <c r="K48" s="13"/>
      <c r="L48" s="13"/>
      <c r="M48" s="13"/>
      <c r="N48" s="13"/>
      <c r="O48" s="13"/>
      <c r="P48" s="13"/>
    </row>
    <row r="49" spans="1:16" x14ac:dyDescent="0.2">
      <c r="A49" s="13"/>
      <c r="B49" s="13"/>
      <c r="C49" s="13"/>
      <c r="D49" s="13"/>
      <c r="E49" s="13"/>
      <c r="F49" s="13"/>
      <c r="G49" s="13"/>
      <c r="H49" s="13"/>
      <c r="I49" s="13"/>
      <c r="J49" s="13"/>
      <c r="K49" s="13"/>
      <c r="L49" s="13"/>
      <c r="M49" s="13"/>
      <c r="N49" s="13"/>
      <c r="O49" s="13"/>
      <c r="P49" s="13"/>
    </row>
    <row r="50" spans="1:16" x14ac:dyDescent="0.2">
      <c r="A50" s="13"/>
      <c r="B50" s="13"/>
      <c r="C50" s="13"/>
      <c r="D50" s="13"/>
      <c r="E50" s="13"/>
      <c r="F50" s="13"/>
      <c r="G50" s="13"/>
      <c r="H50" s="13"/>
      <c r="I50" s="13"/>
      <c r="J50" s="13"/>
      <c r="K50" s="13"/>
      <c r="L50" s="13"/>
      <c r="M50" s="13"/>
      <c r="N50" s="13"/>
      <c r="O50" s="13"/>
      <c r="P50" s="13"/>
    </row>
    <row r="51" spans="1:16" x14ac:dyDescent="0.2">
      <c r="A51" s="13"/>
      <c r="B51" s="13"/>
      <c r="C51" s="13"/>
      <c r="D51" s="13"/>
      <c r="E51" s="13"/>
      <c r="F51" s="13"/>
      <c r="G51" s="13"/>
      <c r="H51" s="13"/>
      <c r="I51" s="13"/>
      <c r="J51" s="13"/>
      <c r="K51" s="13"/>
      <c r="L51" s="13"/>
      <c r="M51" s="13"/>
      <c r="N51" s="13"/>
      <c r="O51" s="13"/>
      <c r="P51" s="13"/>
    </row>
    <row r="52" spans="1:16" x14ac:dyDescent="0.2">
      <c r="A52" s="13"/>
      <c r="B52" s="13"/>
      <c r="C52" s="13"/>
      <c r="D52" s="13"/>
      <c r="E52" s="13"/>
      <c r="F52" s="13"/>
      <c r="G52" s="13"/>
      <c r="H52" s="13"/>
      <c r="I52" s="13"/>
      <c r="J52" s="13"/>
      <c r="K52" s="13"/>
      <c r="L52" s="13"/>
      <c r="M52" s="13"/>
      <c r="N52" s="13"/>
      <c r="O52" s="13"/>
      <c r="P52" s="13"/>
    </row>
    <row r="53" spans="1:16" x14ac:dyDescent="0.2">
      <c r="A53" s="13"/>
      <c r="B53" s="13"/>
      <c r="C53" s="13"/>
      <c r="D53" s="13"/>
      <c r="E53" s="13"/>
      <c r="F53" s="13"/>
      <c r="G53" s="13"/>
      <c r="H53" s="13"/>
      <c r="I53" s="13"/>
      <c r="J53" s="13"/>
      <c r="K53" s="13"/>
      <c r="L53" s="13"/>
      <c r="M53" s="13"/>
      <c r="N53" s="13"/>
      <c r="O53" s="13"/>
      <c r="P53" s="13"/>
    </row>
    <row r="54" spans="1:16" x14ac:dyDescent="0.2">
      <c r="A54" s="13"/>
      <c r="B54" s="13"/>
      <c r="C54" s="13"/>
      <c r="D54" s="13"/>
      <c r="E54" s="13"/>
      <c r="F54" s="13"/>
      <c r="G54" s="13"/>
      <c r="H54" s="13"/>
      <c r="I54" s="13"/>
      <c r="J54" s="13"/>
      <c r="K54" s="13"/>
      <c r="L54" s="13"/>
      <c r="M54" s="13"/>
      <c r="N54" s="13"/>
      <c r="O54" s="13"/>
      <c r="P54" s="13"/>
    </row>
    <row r="55" spans="1:16" x14ac:dyDescent="0.2">
      <c r="A55" s="13"/>
      <c r="B55" s="13"/>
      <c r="C55" s="13"/>
      <c r="D55" s="13"/>
      <c r="E55" s="13"/>
      <c r="F55" s="13"/>
      <c r="G55" s="13"/>
      <c r="H55" s="13"/>
      <c r="I55" s="13"/>
      <c r="J55" s="13"/>
      <c r="K55" s="13"/>
      <c r="L55" s="13"/>
      <c r="M55" s="13"/>
      <c r="N55" s="13"/>
      <c r="O55" s="13"/>
      <c r="P55" s="13"/>
    </row>
    <row r="56" spans="1:16" x14ac:dyDescent="0.2">
      <c r="A56" s="13"/>
      <c r="B56" s="13"/>
      <c r="C56" s="13"/>
      <c r="D56" s="13"/>
      <c r="E56" s="13"/>
      <c r="F56" s="13"/>
      <c r="G56" s="13"/>
      <c r="H56" s="13"/>
      <c r="I56" s="13"/>
      <c r="J56" s="13"/>
      <c r="K56" s="13"/>
      <c r="L56" s="13"/>
      <c r="M56" s="13"/>
      <c r="N56" s="13"/>
      <c r="O56" s="13"/>
      <c r="P56" s="13"/>
    </row>
    <row r="57" spans="1:16" x14ac:dyDescent="0.2">
      <c r="A57" s="13"/>
      <c r="B57" s="13"/>
      <c r="C57" s="13"/>
      <c r="D57" s="13"/>
      <c r="E57" s="13"/>
      <c r="F57" s="13"/>
      <c r="G57" s="13"/>
      <c r="H57" s="13"/>
      <c r="I57" s="13"/>
      <c r="J57" s="13"/>
      <c r="K57" s="13"/>
      <c r="L57" s="13"/>
      <c r="M57" s="13"/>
      <c r="N57" s="13"/>
      <c r="O57" s="13"/>
      <c r="P57" s="13"/>
    </row>
    <row r="58" spans="1:16" x14ac:dyDescent="0.2">
      <c r="A58" s="13"/>
      <c r="B58" s="13"/>
      <c r="C58" s="13"/>
      <c r="D58" s="13"/>
      <c r="E58" s="13"/>
      <c r="F58" s="13"/>
      <c r="G58" s="13"/>
      <c r="H58" s="13"/>
      <c r="I58" s="13"/>
      <c r="J58" s="13"/>
      <c r="K58" s="13"/>
      <c r="L58" s="13"/>
      <c r="M58" s="13"/>
      <c r="N58" s="13"/>
      <c r="O58" s="13"/>
      <c r="P58" s="13"/>
    </row>
    <row r="59" spans="1:16" x14ac:dyDescent="0.2">
      <c r="A59" s="13"/>
      <c r="B59" s="13"/>
      <c r="C59" s="13"/>
      <c r="D59" s="13"/>
      <c r="E59" s="13"/>
      <c r="F59" s="13"/>
      <c r="G59" s="13"/>
      <c r="H59" s="13"/>
      <c r="I59" s="13"/>
      <c r="J59" s="13"/>
      <c r="K59" s="13"/>
      <c r="L59" s="13"/>
      <c r="M59" s="13"/>
      <c r="N59" s="13"/>
      <c r="O59" s="13"/>
      <c r="P59" s="13"/>
    </row>
    <row r="60" spans="1:16" x14ac:dyDescent="0.2">
      <c r="A60" s="13"/>
      <c r="B60" s="13"/>
      <c r="C60" s="13"/>
      <c r="D60" s="13"/>
      <c r="E60" s="13"/>
      <c r="F60" s="13"/>
      <c r="G60" s="13"/>
      <c r="H60" s="13"/>
      <c r="I60" s="13"/>
      <c r="J60" s="13"/>
      <c r="K60" s="13"/>
      <c r="L60" s="13"/>
      <c r="M60" s="13"/>
      <c r="N60" s="13"/>
      <c r="O60" s="13"/>
      <c r="P60" s="13"/>
    </row>
    <row r="61" spans="1:16" x14ac:dyDescent="0.2">
      <c r="A61" s="13"/>
      <c r="B61" s="13"/>
      <c r="C61" s="13"/>
      <c r="D61" s="13"/>
      <c r="E61" s="13"/>
      <c r="F61" s="13"/>
      <c r="G61" s="13"/>
      <c r="H61" s="13"/>
      <c r="I61" s="13"/>
      <c r="J61" s="13"/>
      <c r="K61" s="13"/>
      <c r="L61" s="13"/>
      <c r="M61" s="13"/>
      <c r="N61" s="13"/>
      <c r="O61" s="13"/>
      <c r="P61" s="13"/>
    </row>
    <row r="62" spans="1:16" x14ac:dyDescent="0.2">
      <c r="A62" s="13"/>
      <c r="B62" s="13"/>
      <c r="C62" s="13"/>
      <c r="D62" s="13"/>
      <c r="E62" s="13"/>
      <c r="F62" s="13"/>
      <c r="G62" s="13"/>
      <c r="H62" s="13"/>
      <c r="I62" s="13"/>
      <c r="J62" s="13"/>
      <c r="K62" s="13"/>
      <c r="L62" s="13"/>
      <c r="M62" s="13"/>
      <c r="N62" s="13"/>
      <c r="O62" s="13"/>
      <c r="P62" s="13"/>
    </row>
    <row r="63" spans="1:16" x14ac:dyDescent="0.2">
      <c r="A63" s="13"/>
      <c r="B63" s="13"/>
      <c r="C63" s="13"/>
      <c r="D63" s="13"/>
      <c r="E63" s="13"/>
      <c r="F63" s="13"/>
      <c r="G63" s="13"/>
      <c r="H63" s="13"/>
      <c r="I63" s="13"/>
      <c r="J63" s="13"/>
      <c r="K63" s="13"/>
      <c r="L63" s="13"/>
      <c r="M63" s="13"/>
      <c r="N63" s="13"/>
      <c r="O63" s="13"/>
      <c r="P63" s="13"/>
    </row>
    <row r="64" spans="1:16" x14ac:dyDescent="0.2">
      <c r="A64" s="13"/>
      <c r="B64" s="13"/>
      <c r="C64" s="13"/>
      <c r="D64" s="13"/>
      <c r="E64" s="13"/>
      <c r="F64" s="13"/>
      <c r="G64" s="13"/>
      <c r="H64" s="13"/>
      <c r="I64" s="13"/>
      <c r="J64" s="13"/>
      <c r="K64" s="13"/>
      <c r="L64" s="13"/>
      <c r="M64" s="13"/>
      <c r="N64" s="13"/>
      <c r="O64" s="13"/>
      <c r="P64" s="13"/>
    </row>
    <row r="65" spans="1:16" x14ac:dyDescent="0.2">
      <c r="A65" s="13"/>
      <c r="B65" s="13"/>
      <c r="C65" s="13"/>
      <c r="D65" s="13"/>
      <c r="E65" s="13"/>
      <c r="F65" s="13"/>
      <c r="G65" s="13"/>
      <c r="H65" s="13"/>
      <c r="I65" s="13"/>
      <c r="J65" s="13"/>
      <c r="K65" s="13"/>
      <c r="L65" s="13"/>
      <c r="M65" s="13"/>
      <c r="N65" s="13"/>
      <c r="O65" s="13"/>
      <c r="P65" s="13"/>
    </row>
    <row r="66" spans="1:16" x14ac:dyDescent="0.2">
      <c r="A66" s="13"/>
      <c r="B66" s="13"/>
      <c r="C66" s="13"/>
      <c r="D66" s="13"/>
      <c r="E66" s="13"/>
      <c r="F66" s="13"/>
      <c r="G66" s="13"/>
      <c r="H66" s="13"/>
      <c r="I66" s="13"/>
      <c r="J66" s="13"/>
      <c r="K66" s="13"/>
      <c r="L66" s="13"/>
      <c r="M66" s="13"/>
      <c r="N66" s="13"/>
      <c r="O66" s="13"/>
      <c r="P66" s="13"/>
    </row>
    <row r="67" spans="1:16" x14ac:dyDescent="0.2">
      <c r="A67" s="13"/>
      <c r="B67" s="13"/>
      <c r="C67" s="13"/>
      <c r="D67" s="13"/>
      <c r="E67" s="13"/>
      <c r="F67" s="13"/>
      <c r="G67" s="13"/>
      <c r="H67" s="13"/>
      <c r="I67" s="13"/>
      <c r="J67" s="13"/>
      <c r="K67" s="13"/>
      <c r="L67" s="13"/>
      <c r="M67" s="13"/>
      <c r="N67" s="13"/>
      <c r="O67" s="13"/>
      <c r="P67" s="13"/>
    </row>
  </sheetData>
  <sheetProtection formatCells="0" formatColumns="0" formatRows="0" insertColumns="0" insertRows="0" selectLockedCells="1" sort="0" autoFilter="0" pivotTables="0"/>
  <dataConsolidate/>
  <mergeCells count="9">
    <mergeCell ref="B8:M15"/>
    <mergeCell ref="J25:M25"/>
    <mergeCell ref="N22:O22"/>
    <mergeCell ref="N23:O23"/>
    <mergeCell ref="N24:O24"/>
    <mergeCell ref="J22:M22"/>
    <mergeCell ref="C21:H21"/>
    <mergeCell ref="J23:M23"/>
    <mergeCell ref="J24:M24"/>
  </mergeCells>
  <phoneticPr fontId="0" type="noConversion"/>
  <pageMargins left="0.511811024" right="0.511811024" top="0.78740157499999996" bottom="0.78740157499999996" header="0.31496062000000002" footer="0.31496062000000002"/>
  <pageSetup paperSize="9" orientation="portrait" r:id="rId1"/>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T35"/>
  <sheetViews>
    <sheetView showGridLines="0" workbookViewId="0">
      <selection activeCell="M17" sqref="M17"/>
    </sheetView>
  </sheetViews>
  <sheetFormatPr defaultRowHeight="15" x14ac:dyDescent="0.25"/>
  <cols>
    <col min="1" max="1" width="26.28515625" style="18" customWidth="1"/>
    <col min="2" max="13" width="9.140625" style="18"/>
    <col min="14" max="16" width="14.28515625" style="18" customWidth="1"/>
    <col min="17" max="18" width="9.140625" style="18"/>
    <col min="19" max="19" width="22" style="18" customWidth="1"/>
    <col min="20" max="20" width="14" style="18" customWidth="1"/>
    <col min="21" max="16384" width="9.140625" style="18"/>
  </cols>
  <sheetData>
    <row r="1" spans="1:20" s="15" customFormat="1" ht="18.75" x14ac:dyDescent="0.3">
      <c r="A1" s="119" t="s">
        <v>35</v>
      </c>
      <c r="B1" s="119"/>
      <c r="C1" s="119"/>
    </row>
    <row r="2" spans="1:20" s="15" customFormat="1" ht="18.75" x14ac:dyDescent="0.3">
      <c r="A2" s="15" t="str">
        <f>Resumo!C21</f>
        <v>EMPRESA SORVETE FELIZ LTDA</v>
      </c>
      <c r="B2" s="113"/>
      <c r="C2" s="113"/>
    </row>
    <row r="3" spans="1:20" s="15" customFormat="1" ht="12.75" thickBot="1" x14ac:dyDescent="0.25"/>
    <row r="4" spans="1:20" x14ac:dyDescent="0.25">
      <c r="A4" s="111" t="s">
        <v>19</v>
      </c>
      <c r="B4" s="16" t="s">
        <v>2</v>
      </c>
      <c r="C4" s="16" t="s">
        <v>3</v>
      </c>
      <c r="D4" s="16" t="s">
        <v>4</v>
      </c>
      <c r="E4" s="16" t="s">
        <v>5</v>
      </c>
      <c r="F4" s="16" t="s">
        <v>6</v>
      </c>
      <c r="G4" s="16" t="s">
        <v>7</v>
      </c>
      <c r="H4" s="16" t="s">
        <v>8</v>
      </c>
      <c r="I4" s="16" t="s">
        <v>9</v>
      </c>
      <c r="J4" s="16" t="s">
        <v>10</v>
      </c>
      <c r="K4" s="16" t="s">
        <v>11</v>
      </c>
      <c r="L4" s="16" t="s">
        <v>12</v>
      </c>
      <c r="M4" s="16" t="s">
        <v>13</v>
      </c>
      <c r="N4" s="16" t="s">
        <v>1</v>
      </c>
      <c r="O4" s="17"/>
      <c r="P4" s="17"/>
      <c r="S4" s="19" t="str">
        <f>IF(Projecao_Vendas!N8&gt;0,Projecao_Vendas!A8,"")</f>
        <v>Sorvete Picolé</v>
      </c>
      <c r="T4" s="20">
        <f>IF(N8&gt;0,N8,0)</f>
        <v>10255</v>
      </c>
    </row>
    <row r="5" spans="1:20" x14ac:dyDescent="0.25">
      <c r="A5" s="104" t="s">
        <v>20</v>
      </c>
      <c r="B5" s="22">
        <f>B8+B12+B16+B20+B24+B28+B32</f>
        <v>2550</v>
      </c>
      <c r="C5" s="22">
        <f t="shared" ref="C5:M5" si="0">C8+C12+C16+C20+C24+C28+C32</f>
        <v>2561</v>
      </c>
      <c r="D5" s="22">
        <v>2400</v>
      </c>
      <c r="E5" s="22">
        <v>2350</v>
      </c>
      <c r="F5" s="22">
        <f t="shared" si="0"/>
        <v>1866</v>
      </c>
      <c r="G5" s="22">
        <f t="shared" si="0"/>
        <v>2859</v>
      </c>
      <c r="H5" s="22">
        <f t="shared" si="0"/>
        <v>3299</v>
      </c>
      <c r="I5" s="22">
        <v>3200</v>
      </c>
      <c r="J5" s="22">
        <f t="shared" si="0"/>
        <v>4127</v>
      </c>
      <c r="K5" s="22">
        <f t="shared" si="0"/>
        <v>3599</v>
      </c>
      <c r="L5" s="22">
        <f t="shared" si="0"/>
        <v>4677</v>
      </c>
      <c r="M5" s="22">
        <f t="shared" si="0"/>
        <v>4829</v>
      </c>
      <c r="N5" s="22">
        <f>SUM(B5:M5)</f>
        <v>38317</v>
      </c>
      <c r="O5" s="23"/>
      <c r="P5" s="23"/>
      <c r="S5" s="19" t="str">
        <f>IF(Projecao_Vendas!N12&gt;0,Projecao_Vendas!A12,"")</f>
        <v>Sorvete Massa</v>
      </c>
      <c r="T5" s="20">
        <f>IF(N12&gt;0,N12,0)</f>
        <v>16387</v>
      </c>
    </row>
    <row r="6" spans="1:20" s="27" customFormat="1" x14ac:dyDescent="0.25">
      <c r="A6" s="112" t="s">
        <v>23</v>
      </c>
      <c r="B6" s="24">
        <f>B5/$N5</f>
        <v>6.6550095257979489E-2</v>
      </c>
      <c r="C6" s="24">
        <f t="shared" ref="C6:M6" si="1">C5/$N5</f>
        <v>6.6837174100268806E-2</v>
      </c>
      <c r="D6" s="24">
        <f t="shared" si="1"/>
        <v>6.2635383772215988E-2</v>
      </c>
      <c r="E6" s="24">
        <f t="shared" si="1"/>
        <v>6.1330479943628155E-2</v>
      </c>
      <c r="F6" s="24">
        <f t="shared" si="1"/>
        <v>4.8699010882897929E-2</v>
      </c>
      <c r="G6" s="24">
        <f t="shared" si="1"/>
        <v>7.4614400918652291E-2</v>
      </c>
      <c r="H6" s="24">
        <f t="shared" si="1"/>
        <v>8.6097554610225224E-2</v>
      </c>
      <c r="I6" s="24">
        <f t="shared" si="1"/>
        <v>8.3513845029621323E-2</v>
      </c>
      <c r="J6" s="24">
        <f t="shared" si="1"/>
        <v>0.10770676201163974</v>
      </c>
      <c r="K6" s="24">
        <f t="shared" si="1"/>
        <v>9.3926977581752225E-2</v>
      </c>
      <c r="L6" s="24">
        <f t="shared" si="1"/>
        <v>0.12206070412610591</v>
      </c>
      <c r="M6" s="24">
        <f t="shared" si="1"/>
        <v>0.12602761176501293</v>
      </c>
      <c r="N6" s="25"/>
      <c r="O6" s="26"/>
      <c r="P6" s="26"/>
      <c r="S6" s="28" t="str">
        <f>IF(N16&gt;0,A16,"")</f>
        <v>Sorvete Pote 2 litros</v>
      </c>
      <c r="T6" s="29">
        <f>IF(N16&gt;0,N16,0)</f>
        <v>15690</v>
      </c>
    </row>
    <row r="7" spans="1:20" x14ac:dyDescent="0.25">
      <c r="A7" s="30"/>
      <c r="B7" s="31"/>
      <c r="C7" s="32"/>
      <c r="D7" s="32"/>
      <c r="E7" s="32"/>
      <c r="F7" s="32"/>
      <c r="G7" s="32"/>
      <c r="H7" s="32"/>
      <c r="I7" s="32"/>
      <c r="J7" s="32"/>
      <c r="K7" s="32"/>
      <c r="L7" s="32"/>
      <c r="M7" s="32"/>
      <c r="N7" s="32"/>
      <c r="O7" s="32"/>
      <c r="P7" s="32"/>
      <c r="S7" s="19" t="str">
        <f>IF(Projecao_Vendas!N20&gt;0,Projecao_Vendas!A20,"")</f>
        <v/>
      </c>
      <c r="T7" s="20" t="str">
        <f>IF(N20&gt;0,N20,"-")</f>
        <v>-</v>
      </c>
    </row>
    <row r="8" spans="1:20" x14ac:dyDescent="0.25">
      <c r="A8" s="21" t="s">
        <v>24</v>
      </c>
      <c r="B8" s="22">
        <f>B9*B10</f>
        <v>600</v>
      </c>
      <c r="C8" s="22">
        <f t="shared" ref="C8:M8" si="2">C9*C10</f>
        <v>615</v>
      </c>
      <c r="D8" s="22">
        <f t="shared" si="2"/>
        <v>670</v>
      </c>
      <c r="E8" s="22">
        <f t="shared" si="2"/>
        <v>615</v>
      </c>
      <c r="F8" s="22">
        <f t="shared" si="2"/>
        <v>700</v>
      </c>
      <c r="G8" s="22">
        <f t="shared" si="2"/>
        <v>600</v>
      </c>
      <c r="H8" s="22">
        <f t="shared" si="2"/>
        <v>1725</v>
      </c>
      <c r="I8" s="22">
        <f t="shared" si="2"/>
        <v>1170</v>
      </c>
      <c r="J8" s="22">
        <f t="shared" si="2"/>
        <v>1160</v>
      </c>
      <c r="K8" s="22">
        <f t="shared" si="2"/>
        <v>615</v>
      </c>
      <c r="L8" s="22">
        <f t="shared" si="2"/>
        <v>615</v>
      </c>
      <c r="M8" s="22">
        <f t="shared" si="2"/>
        <v>1170</v>
      </c>
      <c r="N8" s="22">
        <f>SUM(B8:M8)</f>
        <v>10255</v>
      </c>
      <c r="O8" s="23"/>
      <c r="P8" s="23"/>
      <c r="S8" s="19" t="str">
        <f>IF(Projecao_Vendas!N24&gt;0,Projecao_Vendas!A24,"")</f>
        <v/>
      </c>
      <c r="T8" s="20" t="str">
        <f>IF(N24&gt;0,N24,"-")</f>
        <v>-</v>
      </c>
    </row>
    <row r="9" spans="1:20" x14ac:dyDescent="0.25">
      <c r="A9" s="33" t="s">
        <v>21</v>
      </c>
      <c r="B9" s="34">
        <v>120</v>
      </c>
      <c r="C9" s="34">
        <v>123</v>
      </c>
      <c r="D9" s="34">
        <v>134</v>
      </c>
      <c r="E9" s="34">
        <v>123</v>
      </c>
      <c r="F9" s="34">
        <v>140</v>
      </c>
      <c r="G9" s="34">
        <v>120</v>
      </c>
      <c r="H9" s="34">
        <v>345</v>
      </c>
      <c r="I9" s="34">
        <v>234</v>
      </c>
      <c r="J9" s="34">
        <v>232</v>
      </c>
      <c r="K9" s="34">
        <v>123</v>
      </c>
      <c r="L9" s="34">
        <v>123</v>
      </c>
      <c r="M9" s="34">
        <v>234</v>
      </c>
      <c r="N9" s="34">
        <f>SUM(B9:M9)</f>
        <v>2051</v>
      </c>
      <c r="O9" s="35"/>
      <c r="P9" s="35"/>
      <c r="S9" s="19" t="str">
        <f>IF(Projecao_Vendas!N28&gt;0,Projecao_Vendas!A28,"")</f>
        <v/>
      </c>
      <c r="T9" s="20" t="str">
        <f>IF(N28&gt;0,N28,"-")</f>
        <v>-</v>
      </c>
    </row>
    <row r="10" spans="1:20" x14ac:dyDescent="0.25">
      <c r="A10" s="36" t="s">
        <v>22</v>
      </c>
      <c r="B10" s="37">
        <v>5</v>
      </c>
      <c r="C10" s="37">
        <v>5</v>
      </c>
      <c r="D10" s="37">
        <v>5</v>
      </c>
      <c r="E10" s="37">
        <v>5</v>
      </c>
      <c r="F10" s="37">
        <v>5</v>
      </c>
      <c r="G10" s="37">
        <v>5</v>
      </c>
      <c r="H10" s="37">
        <v>5</v>
      </c>
      <c r="I10" s="37">
        <v>5</v>
      </c>
      <c r="J10" s="37">
        <v>5</v>
      </c>
      <c r="K10" s="37">
        <v>5</v>
      </c>
      <c r="L10" s="37">
        <v>5</v>
      </c>
      <c r="M10" s="37">
        <v>5</v>
      </c>
      <c r="N10" s="37">
        <f>N8/N9</f>
        <v>5</v>
      </c>
      <c r="O10" s="38"/>
      <c r="P10" s="38"/>
      <c r="S10" s="19" t="str">
        <f>IF(Projecao_Vendas!N32&gt;0,Projecao_Vendas!A32,"")</f>
        <v/>
      </c>
      <c r="T10" s="20" t="str">
        <f>IF(N32&gt;0,N32,"-")</f>
        <v>-</v>
      </c>
    </row>
    <row r="11" spans="1:20" x14ac:dyDescent="0.25">
      <c r="A11" s="39"/>
      <c r="B11" s="40"/>
      <c r="C11" s="40"/>
      <c r="D11" s="40"/>
      <c r="E11" s="40"/>
      <c r="F11" s="40"/>
      <c r="G11" s="40"/>
      <c r="H11" s="40"/>
      <c r="I11" s="40"/>
      <c r="J11" s="40"/>
      <c r="K11" s="40"/>
      <c r="L11" s="40"/>
      <c r="M11" s="40"/>
      <c r="N11" s="40"/>
      <c r="O11" s="35"/>
      <c r="P11" s="35"/>
      <c r="S11" s="18" t="str">
        <f>IF(Projecao_Vendas!N32&gt;0,Projecao_Vendas!A32,"")</f>
        <v/>
      </c>
    </row>
    <row r="12" spans="1:20" x14ac:dyDescent="0.25">
      <c r="A12" s="21" t="s">
        <v>25</v>
      </c>
      <c r="B12" s="22">
        <f>B13*B14</f>
        <v>1050</v>
      </c>
      <c r="C12" s="22">
        <f t="shared" ref="C12" si="3">C13*C14</f>
        <v>1001</v>
      </c>
      <c r="D12" s="22">
        <f t="shared" ref="D12" si="4">D13*D14</f>
        <v>1617</v>
      </c>
      <c r="E12" s="22">
        <f t="shared" ref="E12" si="5">E13*E14</f>
        <v>1617</v>
      </c>
      <c r="F12" s="22">
        <f t="shared" ref="F12" si="6">F13*F14</f>
        <v>161</v>
      </c>
      <c r="G12" s="22">
        <f t="shared" ref="G12" si="7">G13*G14</f>
        <v>924</v>
      </c>
      <c r="H12" s="22">
        <f t="shared" ref="H12" si="8">H13*H14</f>
        <v>224</v>
      </c>
      <c r="I12" s="22">
        <f t="shared" ref="I12" si="9">I13*I14</f>
        <v>2961</v>
      </c>
      <c r="J12" s="22">
        <f t="shared" ref="J12" si="10">J13*J14</f>
        <v>1617</v>
      </c>
      <c r="K12" s="22">
        <f t="shared" ref="K12" si="11">K13*K14</f>
        <v>1484</v>
      </c>
      <c r="L12" s="22">
        <f t="shared" ref="L12" si="12">L13*L14</f>
        <v>2247</v>
      </c>
      <c r="M12" s="22">
        <f t="shared" ref="M12" si="13">M13*M14</f>
        <v>1484</v>
      </c>
      <c r="N12" s="22">
        <f>SUM(B12:M12)</f>
        <v>16387</v>
      </c>
      <c r="O12" s="23"/>
      <c r="P12" s="23"/>
    </row>
    <row r="13" spans="1:20" x14ac:dyDescent="0.25">
      <c r="A13" s="33" t="s">
        <v>21</v>
      </c>
      <c r="B13" s="34">
        <v>150</v>
      </c>
      <c r="C13" s="34">
        <v>143</v>
      </c>
      <c r="D13" s="34">
        <v>231</v>
      </c>
      <c r="E13" s="34">
        <v>231</v>
      </c>
      <c r="F13" s="34">
        <v>23</v>
      </c>
      <c r="G13" s="34">
        <v>132</v>
      </c>
      <c r="H13" s="34">
        <v>32</v>
      </c>
      <c r="I13" s="34">
        <v>423</v>
      </c>
      <c r="J13" s="34">
        <v>231</v>
      </c>
      <c r="K13" s="34">
        <v>212</v>
      </c>
      <c r="L13" s="34">
        <v>321</v>
      </c>
      <c r="M13" s="34">
        <v>212</v>
      </c>
      <c r="N13" s="34">
        <f>SUM(B13:M13)</f>
        <v>2341</v>
      </c>
      <c r="O13" s="35"/>
      <c r="P13" s="35"/>
    </row>
    <row r="14" spans="1:20" x14ac:dyDescent="0.25">
      <c r="A14" s="36" t="s">
        <v>22</v>
      </c>
      <c r="B14" s="37">
        <v>7</v>
      </c>
      <c r="C14" s="37">
        <v>7</v>
      </c>
      <c r="D14" s="37">
        <v>7</v>
      </c>
      <c r="E14" s="37">
        <v>7</v>
      </c>
      <c r="F14" s="37">
        <v>7</v>
      </c>
      <c r="G14" s="37">
        <v>7</v>
      </c>
      <c r="H14" s="37">
        <v>7</v>
      </c>
      <c r="I14" s="37">
        <v>7</v>
      </c>
      <c r="J14" s="37">
        <v>7</v>
      </c>
      <c r="K14" s="37">
        <v>7</v>
      </c>
      <c r="L14" s="37">
        <v>7</v>
      </c>
      <c r="M14" s="37">
        <v>7</v>
      </c>
      <c r="N14" s="37">
        <f>N12/N13</f>
        <v>7</v>
      </c>
      <c r="O14" s="38"/>
      <c r="P14" s="38"/>
    </row>
    <row r="15" spans="1:20" x14ac:dyDescent="0.25">
      <c r="A15" s="39"/>
      <c r="B15" s="40"/>
      <c r="C15" s="40"/>
      <c r="D15" s="40"/>
      <c r="E15" s="40"/>
      <c r="F15" s="40"/>
      <c r="G15" s="40"/>
      <c r="H15" s="40"/>
      <c r="I15" s="40"/>
      <c r="J15" s="40"/>
      <c r="K15" s="40"/>
      <c r="L15" s="40"/>
      <c r="M15" s="40"/>
      <c r="N15" s="40"/>
      <c r="O15" s="35"/>
      <c r="P15" s="35"/>
    </row>
    <row r="16" spans="1:20" x14ac:dyDescent="0.25">
      <c r="A16" s="21" t="s">
        <v>26</v>
      </c>
      <c r="B16" s="22">
        <f>B17*B18</f>
        <v>900</v>
      </c>
      <c r="C16" s="22">
        <f t="shared" ref="C16" si="14">C17*C18</f>
        <v>945</v>
      </c>
      <c r="D16" s="22">
        <f t="shared" ref="D16" si="15">D17*D18</f>
        <v>960</v>
      </c>
      <c r="E16" s="22">
        <f t="shared" ref="E16" si="16">E17*E18</f>
        <v>1005</v>
      </c>
      <c r="F16" s="22">
        <f t="shared" ref="F16" si="17">F17*F18</f>
        <v>1005</v>
      </c>
      <c r="G16" s="22">
        <f t="shared" ref="G16" si="18">G17*G18</f>
        <v>1335</v>
      </c>
      <c r="H16" s="22">
        <f t="shared" ref="H16" si="19">H17*H18</f>
        <v>1350</v>
      </c>
      <c r="I16" s="22">
        <f t="shared" ref="I16" si="20">I17*I18</f>
        <v>1350</v>
      </c>
      <c r="J16" s="22">
        <f t="shared" ref="J16" si="21">J17*J18</f>
        <v>1350</v>
      </c>
      <c r="K16" s="22">
        <f t="shared" ref="K16" si="22">K17*K18</f>
        <v>1500</v>
      </c>
      <c r="L16" s="22">
        <f t="shared" ref="L16" si="23">L17*L18</f>
        <v>1815</v>
      </c>
      <c r="M16" s="22">
        <f t="shared" ref="M16" si="24">M17*M18</f>
        <v>2175</v>
      </c>
      <c r="N16" s="22">
        <f>SUM(B16:M16)</f>
        <v>15690</v>
      </c>
      <c r="O16" s="23"/>
      <c r="P16" s="23"/>
    </row>
    <row r="17" spans="1:16" x14ac:dyDescent="0.25">
      <c r="A17" s="33" t="s">
        <v>21</v>
      </c>
      <c r="B17" s="34">
        <v>60</v>
      </c>
      <c r="C17" s="34">
        <v>63</v>
      </c>
      <c r="D17" s="34">
        <v>64</v>
      </c>
      <c r="E17" s="34">
        <v>67</v>
      </c>
      <c r="F17" s="34">
        <v>67</v>
      </c>
      <c r="G17" s="34">
        <v>89</v>
      </c>
      <c r="H17" s="34">
        <v>90</v>
      </c>
      <c r="I17" s="34">
        <v>90</v>
      </c>
      <c r="J17" s="34">
        <v>90</v>
      </c>
      <c r="K17" s="34">
        <v>100</v>
      </c>
      <c r="L17" s="34">
        <v>121</v>
      </c>
      <c r="M17" s="34">
        <v>145</v>
      </c>
      <c r="N17" s="34">
        <f>SUM(B17:M17)</f>
        <v>1046</v>
      </c>
      <c r="O17" s="35"/>
      <c r="P17" s="35"/>
    </row>
    <row r="18" spans="1:16" x14ac:dyDescent="0.25">
      <c r="A18" s="36" t="s">
        <v>22</v>
      </c>
      <c r="B18" s="37">
        <v>15</v>
      </c>
      <c r="C18" s="37">
        <v>15</v>
      </c>
      <c r="D18" s="37">
        <v>15</v>
      </c>
      <c r="E18" s="37">
        <v>15</v>
      </c>
      <c r="F18" s="37">
        <v>15</v>
      </c>
      <c r="G18" s="37">
        <v>15</v>
      </c>
      <c r="H18" s="37">
        <v>15</v>
      </c>
      <c r="I18" s="37">
        <v>15</v>
      </c>
      <c r="J18" s="37">
        <v>15</v>
      </c>
      <c r="K18" s="37">
        <v>15</v>
      </c>
      <c r="L18" s="37">
        <v>15</v>
      </c>
      <c r="M18" s="37">
        <v>15</v>
      </c>
      <c r="N18" s="37">
        <f>N16/N17</f>
        <v>15</v>
      </c>
      <c r="O18" s="38"/>
      <c r="P18" s="38"/>
    </row>
    <row r="19" spans="1:16" x14ac:dyDescent="0.25">
      <c r="A19" s="39"/>
      <c r="B19" s="31"/>
      <c r="C19" s="32"/>
      <c r="D19" s="32"/>
      <c r="E19" s="32"/>
      <c r="F19" s="32"/>
      <c r="G19" s="32"/>
      <c r="H19" s="32"/>
      <c r="I19" s="32"/>
      <c r="J19" s="32"/>
      <c r="K19" s="32"/>
      <c r="L19" s="32"/>
      <c r="M19" s="32"/>
      <c r="N19" s="32"/>
      <c r="O19" s="32"/>
      <c r="P19" s="32"/>
    </row>
    <row r="20" spans="1:16" x14ac:dyDescent="0.25">
      <c r="A20" s="21" t="s">
        <v>29</v>
      </c>
      <c r="B20" s="22">
        <f>B21*B22</f>
        <v>0</v>
      </c>
      <c r="C20" s="22">
        <f t="shared" ref="C20" si="25">C21*C22</f>
        <v>0</v>
      </c>
      <c r="D20" s="22">
        <f t="shared" ref="D20" si="26">D21*D22</f>
        <v>0</v>
      </c>
      <c r="E20" s="22">
        <f t="shared" ref="E20" si="27">E21*E22</f>
        <v>0</v>
      </c>
      <c r="F20" s="22">
        <f t="shared" ref="F20" si="28">F21*F22</f>
        <v>0</v>
      </c>
      <c r="G20" s="22">
        <f t="shared" ref="G20" si="29">G21*G22</f>
        <v>0</v>
      </c>
      <c r="H20" s="22">
        <f t="shared" ref="H20" si="30">H21*H22</f>
        <v>0</v>
      </c>
      <c r="I20" s="22">
        <f t="shared" ref="I20" si="31">I21*I22</f>
        <v>0</v>
      </c>
      <c r="J20" s="22">
        <f t="shared" ref="J20" si="32">J21*J22</f>
        <v>0</v>
      </c>
      <c r="K20" s="22">
        <f t="shared" ref="K20" si="33">K21*K22</f>
        <v>0</v>
      </c>
      <c r="L20" s="22">
        <f t="shared" ref="L20" si="34">L21*L22</f>
        <v>0</v>
      </c>
      <c r="M20" s="22">
        <f t="shared" ref="M20" si="35">M21*M22</f>
        <v>0</v>
      </c>
      <c r="N20" s="22">
        <f>SUM(B20:M20)</f>
        <v>0</v>
      </c>
      <c r="O20" s="23"/>
      <c r="P20" s="23"/>
    </row>
    <row r="21" spans="1:16" x14ac:dyDescent="0.25">
      <c r="A21" s="33" t="s">
        <v>21</v>
      </c>
      <c r="B21" s="34">
        <v>0</v>
      </c>
      <c r="C21" s="34">
        <v>0</v>
      </c>
      <c r="D21" s="34">
        <v>0</v>
      </c>
      <c r="E21" s="34">
        <v>0</v>
      </c>
      <c r="F21" s="34">
        <v>0</v>
      </c>
      <c r="G21" s="34">
        <v>0</v>
      </c>
      <c r="H21" s="34">
        <v>0</v>
      </c>
      <c r="I21" s="34">
        <v>0</v>
      </c>
      <c r="J21" s="34">
        <v>0</v>
      </c>
      <c r="K21" s="34">
        <v>0</v>
      </c>
      <c r="L21" s="34">
        <v>0</v>
      </c>
      <c r="M21" s="34">
        <v>0</v>
      </c>
      <c r="N21" s="34">
        <f>SUM(B21:M21)</f>
        <v>0</v>
      </c>
      <c r="O21" s="35"/>
      <c r="P21" s="35"/>
    </row>
    <row r="22" spans="1:16" x14ac:dyDescent="0.25">
      <c r="A22" s="36" t="s">
        <v>22</v>
      </c>
      <c r="B22" s="37">
        <v>0</v>
      </c>
      <c r="C22" s="37">
        <v>0</v>
      </c>
      <c r="D22" s="37">
        <v>0</v>
      </c>
      <c r="E22" s="37">
        <v>0</v>
      </c>
      <c r="F22" s="37">
        <v>0</v>
      </c>
      <c r="G22" s="37">
        <v>0</v>
      </c>
      <c r="H22" s="37">
        <v>0</v>
      </c>
      <c r="I22" s="37">
        <v>0</v>
      </c>
      <c r="J22" s="37">
        <v>0</v>
      </c>
      <c r="K22" s="37">
        <v>0</v>
      </c>
      <c r="L22" s="37">
        <v>0</v>
      </c>
      <c r="M22" s="37">
        <v>0</v>
      </c>
      <c r="N22" s="37" t="e">
        <f>N20/N21</f>
        <v>#DIV/0!</v>
      </c>
      <c r="O22" s="38"/>
      <c r="P22" s="38"/>
    </row>
    <row r="23" spans="1:16" x14ac:dyDescent="0.25">
      <c r="A23" s="39"/>
      <c r="B23" s="40"/>
      <c r="C23" s="41"/>
      <c r="D23" s="41"/>
      <c r="E23" s="41"/>
      <c r="F23" s="41"/>
      <c r="G23" s="41"/>
      <c r="H23" s="41"/>
      <c r="I23" s="41"/>
      <c r="J23" s="41"/>
      <c r="K23" s="41"/>
      <c r="L23" s="41"/>
      <c r="M23" s="41"/>
      <c r="N23" s="41"/>
      <c r="O23" s="35"/>
      <c r="P23" s="35"/>
    </row>
    <row r="24" spans="1:16" x14ac:dyDescent="0.25">
      <c r="A24" s="21" t="s">
        <v>29</v>
      </c>
      <c r="B24" s="22">
        <f>B25*B26</f>
        <v>0</v>
      </c>
      <c r="C24" s="22">
        <f t="shared" ref="C24" si="36">C25*C26</f>
        <v>0</v>
      </c>
      <c r="D24" s="22">
        <f t="shared" ref="D24" si="37">D25*D26</f>
        <v>0</v>
      </c>
      <c r="E24" s="22">
        <f t="shared" ref="E24" si="38">E25*E26</f>
        <v>0</v>
      </c>
      <c r="F24" s="22">
        <f t="shared" ref="F24" si="39">F25*F26</f>
        <v>0</v>
      </c>
      <c r="G24" s="22">
        <f t="shared" ref="G24" si="40">G25*G26</f>
        <v>0</v>
      </c>
      <c r="H24" s="22">
        <f t="shared" ref="H24" si="41">H25*H26</f>
        <v>0</v>
      </c>
      <c r="I24" s="22">
        <f t="shared" ref="I24" si="42">I25*I26</f>
        <v>0</v>
      </c>
      <c r="J24" s="22">
        <f t="shared" ref="J24" si="43">J25*J26</f>
        <v>0</v>
      </c>
      <c r="K24" s="22">
        <f t="shared" ref="K24" si="44">K25*K26</f>
        <v>0</v>
      </c>
      <c r="L24" s="22">
        <f t="shared" ref="L24" si="45">L25*L26</f>
        <v>0</v>
      </c>
      <c r="M24" s="22">
        <f t="shared" ref="M24" si="46">M25*M26</f>
        <v>0</v>
      </c>
      <c r="N24" s="22">
        <f>SUM(B24:M24)</f>
        <v>0</v>
      </c>
      <c r="O24" s="23"/>
      <c r="P24" s="23"/>
    </row>
    <row r="25" spans="1:16" x14ac:dyDescent="0.25">
      <c r="A25" s="33" t="s">
        <v>21</v>
      </c>
      <c r="B25" s="34">
        <v>0</v>
      </c>
      <c r="C25" s="34">
        <v>0</v>
      </c>
      <c r="D25" s="34">
        <v>0</v>
      </c>
      <c r="E25" s="34">
        <v>0</v>
      </c>
      <c r="F25" s="34">
        <v>0</v>
      </c>
      <c r="G25" s="34">
        <v>0</v>
      </c>
      <c r="H25" s="34">
        <v>0</v>
      </c>
      <c r="I25" s="34">
        <v>0</v>
      </c>
      <c r="J25" s="34">
        <v>0</v>
      </c>
      <c r="K25" s="34">
        <v>0</v>
      </c>
      <c r="L25" s="34">
        <v>0</v>
      </c>
      <c r="M25" s="34">
        <v>0</v>
      </c>
      <c r="N25" s="34">
        <f>SUM(B25:M25)</f>
        <v>0</v>
      </c>
      <c r="O25" s="35"/>
      <c r="P25" s="35"/>
    </row>
    <row r="26" spans="1:16" x14ac:dyDescent="0.25">
      <c r="A26" s="36" t="s">
        <v>22</v>
      </c>
      <c r="B26" s="37">
        <v>0</v>
      </c>
      <c r="C26" s="37">
        <v>0</v>
      </c>
      <c r="D26" s="37">
        <v>0</v>
      </c>
      <c r="E26" s="37">
        <v>0</v>
      </c>
      <c r="F26" s="37">
        <v>0</v>
      </c>
      <c r="G26" s="37">
        <v>0</v>
      </c>
      <c r="H26" s="37">
        <v>0</v>
      </c>
      <c r="I26" s="37">
        <v>0</v>
      </c>
      <c r="J26" s="37">
        <v>0</v>
      </c>
      <c r="K26" s="37">
        <v>0</v>
      </c>
      <c r="L26" s="37">
        <v>0</v>
      </c>
      <c r="M26" s="37">
        <v>0</v>
      </c>
      <c r="N26" s="37" t="e">
        <f>N24/N25</f>
        <v>#DIV/0!</v>
      </c>
      <c r="O26" s="38"/>
      <c r="P26" s="38"/>
    </row>
    <row r="27" spans="1:16" x14ac:dyDescent="0.25">
      <c r="A27" s="39"/>
      <c r="B27" s="40"/>
      <c r="C27" s="41"/>
      <c r="D27" s="41"/>
      <c r="E27" s="41"/>
      <c r="F27" s="41"/>
      <c r="G27" s="41"/>
      <c r="H27" s="41"/>
      <c r="I27" s="41"/>
      <c r="J27" s="41"/>
      <c r="K27" s="41"/>
      <c r="L27" s="41"/>
      <c r="M27" s="41"/>
      <c r="N27" s="41"/>
      <c r="O27" s="35"/>
      <c r="P27" s="35"/>
    </row>
    <row r="28" spans="1:16" x14ac:dyDescent="0.25">
      <c r="A28" s="21" t="s">
        <v>29</v>
      </c>
      <c r="B28" s="22">
        <f>B29*B30</f>
        <v>0</v>
      </c>
      <c r="C28" s="22">
        <f t="shared" ref="C28" si="47">C29*C30</f>
        <v>0</v>
      </c>
      <c r="D28" s="22">
        <f t="shared" ref="D28" si="48">D29*D30</f>
        <v>0</v>
      </c>
      <c r="E28" s="22">
        <f t="shared" ref="E28" si="49">E29*E30</f>
        <v>0</v>
      </c>
      <c r="F28" s="22">
        <f t="shared" ref="F28" si="50">F29*F30</f>
        <v>0</v>
      </c>
      <c r="G28" s="22">
        <f t="shared" ref="G28" si="51">G29*G30</f>
        <v>0</v>
      </c>
      <c r="H28" s="22">
        <f t="shared" ref="H28" si="52">H29*H30</f>
        <v>0</v>
      </c>
      <c r="I28" s="22">
        <f t="shared" ref="I28" si="53">I29*I30</f>
        <v>0</v>
      </c>
      <c r="J28" s="22">
        <f t="shared" ref="J28" si="54">J29*J30</f>
        <v>0</v>
      </c>
      <c r="K28" s="22">
        <f t="shared" ref="K28" si="55">K29*K30</f>
        <v>0</v>
      </c>
      <c r="L28" s="22">
        <f t="shared" ref="L28" si="56">L29*L30</f>
        <v>0</v>
      </c>
      <c r="M28" s="22">
        <f t="shared" ref="M28" si="57">M29*M30</f>
        <v>0</v>
      </c>
      <c r="N28" s="22">
        <f>SUM(B28:M28)</f>
        <v>0</v>
      </c>
      <c r="O28" s="23"/>
      <c r="P28" s="23"/>
    </row>
    <row r="29" spans="1:16" x14ac:dyDescent="0.25">
      <c r="A29" s="33" t="s">
        <v>21</v>
      </c>
      <c r="B29" s="34">
        <v>0</v>
      </c>
      <c r="C29" s="34">
        <v>0</v>
      </c>
      <c r="D29" s="34">
        <v>0</v>
      </c>
      <c r="E29" s="34">
        <v>0</v>
      </c>
      <c r="F29" s="34">
        <v>0</v>
      </c>
      <c r="G29" s="34">
        <v>0</v>
      </c>
      <c r="H29" s="34">
        <v>0</v>
      </c>
      <c r="I29" s="34">
        <v>0</v>
      </c>
      <c r="J29" s="34">
        <v>0</v>
      </c>
      <c r="K29" s="34">
        <v>0</v>
      </c>
      <c r="L29" s="34">
        <v>0</v>
      </c>
      <c r="M29" s="34">
        <v>0</v>
      </c>
      <c r="N29" s="34">
        <f>SUM(B29:M29)</f>
        <v>0</v>
      </c>
      <c r="O29" s="35"/>
      <c r="P29" s="35"/>
    </row>
    <row r="30" spans="1:16" x14ac:dyDescent="0.25">
      <c r="A30" s="36" t="s">
        <v>22</v>
      </c>
      <c r="B30" s="37">
        <v>0</v>
      </c>
      <c r="C30" s="37">
        <v>0</v>
      </c>
      <c r="D30" s="37">
        <v>0</v>
      </c>
      <c r="E30" s="37">
        <v>0</v>
      </c>
      <c r="F30" s="37">
        <v>0</v>
      </c>
      <c r="G30" s="37">
        <v>0</v>
      </c>
      <c r="H30" s="37">
        <v>0</v>
      </c>
      <c r="I30" s="37">
        <v>0</v>
      </c>
      <c r="J30" s="37">
        <v>0</v>
      </c>
      <c r="K30" s="37">
        <v>0</v>
      </c>
      <c r="L30" s="37">
        <v>0</v>
      </c>
      <c r="M30" s="37">
        <v>0</v>
      </c>
      <c r="N30" s="37" t="e">
        <f>N28/N29</f>
        <v>#DIV/0!</v>
      </c>
      <c r="O30" s="38"/>
      <c r="P30" s="38"/>
    </row>
    <row r="31" spans="1:16" x14ac:dyDescent="0.25">
      <c r="A31" s="39"/>
      <c r="B31" s="40"/>
      <c r="C31" s="41"/>
      <c r="D31" s="41"/>
      <c r="E31" s="41"/>
      <c r="F31" s="41"/>
      <c r="G31" s="41"/>
      <c r="H31" s="41"/>
      <c r="I31" s="41"/>
      <c r="J31" s="41"/>
      <c r="K31" s="41"/>
      <c r="L31" s="41"/>
      <c r="M31" s="41"/>
      <c r="N31" s="41"/>
      <c r="O31" s="35"/>
      <c r="P31" s="35"/>
    </row>
    <row r="32" spans="1:16" x14ac:dyDescent="0.25">
      <c r="A32" s="21" t="s">
        <v>29</v>
      </c>
      <c r="B32" s="22">
        <f>B33*B34</f>
        <v>0</v>
      </c>
      <c r="C32" s="22">
        <f t="shared" ref="C32" si="58">C33*C34</f>
        <v>0</v>
      </c>
      <c r="D32" s="22">
        <f t="shared" ref="D32" si="59">D33*D34</f>
        <v>0</v>
      </c>
      <c r="E32" s="22">
        <f t="shared" ref="E32" si="60">E33*E34</f>
        <v>0</v>
      </c>
      <c r="F32" s="22">
        <f t="shared" ref="F32" si="61">F33*F34</f>
        <v>0</v>
      </c>
      <c r="G32" s="22">
        <f t="shared" ref="G32" si="62">G33*G34</f>
        <v>0</v>
      </c>
      <c r="H32" s="22">
        <f t="shared" ref="H32" si="63">H33*H34</f>
        <v>0</v>
      </c>
      <c r="I32" s="22">
        <f t="shared" ref="I32" si="64">I33*I34</f>
        <v>0</v>
      </c>
      <c r="J32" s="22">
        <f t="shared" ref="J32" si="65">J33*J34</f>
        <v>0</v>
      </c>
      <c r="K32" s="22">
        <f t="shared" ref="K32" si="66">K33*K34</f>
        <v>0</v>
      </c>
      <c r="L32" s="22">
        <f t="shared" ref="L32" si="67">L33*L34</f>
        <v>0</v>
      </c>
      <c r="M32" s="22">
        <f t="shared" ref="M32" si="68">M33*M34</f>
        <v>0</v>
      </c>
      <c r="N32" s="22">
        <f>SUM(B32:M32)</f>
        <v>0</v>
      </c>
      <c r="O32" s="23"/>
      <c r="P32" s="23"/>
    </row>
    <row r="33" spans="1:16" x14ac:dyDescent="0.25">
      <c r="A33" s="33" t="s">
        <v>21</v>
      </c>
      <c r="B33" s="34">
        <v>0</v>
      </c>
      <c r="C33" s="34">
        <v>0</v>
      </c>
      <c r="D33" s="34">
        <v>0</v>
      </c>
      <c r="E33" s="34">
        <v>0</v>
      </c>
      <c r="F33" s="34">
        <v>0</v>
      </c>
      <c r="G33" s="34">
        <v>0</v>
      </c>
      <c r="H33" s="34">
        <v>0</v>
      </c>
      <c r="I33" s="34">
        <v>0</v>
      </c>
      <c r="J33" s="34">
        <v>0</v>
      </c>
      <c r="K33" s="34">
        <v>0</v>
      </c>
      <c r="L33" s="34">
        <v>0</v>
      </c>
      <c r="M33" s="34">
        <v>0</v>
      </c>
      <c r="N33" s="34">
        <f>SUM(B33:M33)</f>
        <v>0</v>
      </c>
      <c r="O33" s="35"/>
      <c r="P33" s="35"/>
    </row>
    <row r="34" spans="1:16" x14ac:dyDescent="0.25">
      <c r="A34" s="36" t="s">
        <v>22</v>
      </c>
      <c r="B34" s="37">
        <v>0</v>
      </c>
      <c r="C34" s="37">
        <v>0</v>
      </c>
      <c r="D34" s="37">
        <v>0</v>
      </c>
      <c r="E34" s="37">
        <v>0</v>
      </c>
      <c r="F34" s="37">
        <v>0</v>
      </c>
      <c r="G34" s="37">
        <v>0</v>
      </c>
      <c r="H34" s="37">
        <v>0</v>
      </c>
      <c r="I34" s="37">
        <v>0</v>
      </c>
      <c r="J34" s="37">
        <v>0</v>
      </c>
      <c r="K34" s="37">
        <v>0</v>
      </c>
      <c r="L34" s="37">
        <v>0</v>
      </c>
      <c r="M34" s="37">
        <v>0</v>
      </c>
      <c r="N34" s="37" t="e">
        <f>N32/N33</f>
        <v>#DIV/0!</v>
      </c>
      <c r="O34" s="38"/>
      <c r="P34" s="38"/>
    </row>
    <row r="35" spans="1:16" x14ac:dyDescent="0.25">
      <c r="A35" s="41"/>
      <c r="B35" s="41"/>
      <c r="C35" s="41"/>
      <c r="D35" s="41"/>
      <c r="E35" s="41"/>
      <c r="F35" s="41"/>
      <c r="G35" s="41"/>
      <c r="H35" s="41"/>
      <c r="I35" s="41"/>
      <c r="J35" s="41"/>
      <c r="K35" s="41"/>
      <c r="L35" s="41"/>
      <c r="M35" s="41"/>
      <c r="N35" s="41"/>
      <c r="O35" s="35"/>
      <c r="P35" s="35"/>
    </row>
  </sheetData>
  <sheetProtection formatCells="0" formatColumns="0" formatRows="0" insertColumns="0" insertRows="0" selectLockedCells="1" sort="0" autoFilter="0" pivotTables="0"/>
  <mergeCells count="1">
    <mergeCell ref="A1:C1"/>
  </mergeCells>
  <pageMargins left="0.511811024" right="0.511811024" top="0.78740157499999996" bottom="0.78740157499999996" header="0.31496062000000002" footer="0.31496062000000002"/>
  <customProperties>
    <customPr name="LastActiv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O28"/>
  <sheetViews>
    <sheetView showGridLines="0" zoomScale="95" zoomScaleNormal="95" workbookViewId="0">
      <selection activeCell="C17" sqref="C17"/>
    </sheetView>
  </sheetViews>
  <sheetFormatPr defaultRowHeight="15.75" x14ac:dyDescent="0.25"/>
  <cols>
    <col min="1" max="1" width="65.5703125" style="44" customWidth="1"/>
    <col min="2" max="2" width="12.42578125" style="44" customWidth="1"/>
    <col min="3" max="3" width="9.85546875" style="43" customWidth="1"/>
    <col min="4" max="14" width="9.140625" style="43" customWidth="1"/>
    <col min="15" max="15" width="8.85546875" style="43" customWidth="1"/>
    <col min="16" max="16384" width="9.140625" style="44"/>
  </cols>
  <sheetData>
    <row r="1" spans="1:15" ht="21" x14ac:dyDescent="0.35">
      <c r="A1" s="125" t="s">
        <v>36</v>
      </c>
      <c r="B1" s="125"/>
    </row>
    <row r="2" spans="1:15" x14ac:dyDescent="0.25">
      <c r="A2" s="45" t="str">
        <f>Resumo!C21</f>
        <v>EMPRESA SORVETE FELIZ LTDA</v>
      </c>
      <c r="C2" s="44"/>
      <c r="D2" s="44"/>
      <c r="E2" s="44"/>
      <c r="F2" s="44"/>
      <c r="G2" s="44"/>
      <c r="H2" s="44"/>
      <c r="I2" s="44"/>
      <c r="J2" s="44"/>
      <c r="K2" s="44"/>
      <c r="L2" s="44"/>
      <c r="M2" s="44"/>
      <c r="N2" s="44"/>
      <c r="O2" s="44"/>
    </row>
    <row r="3" spans="1:15" x14ac:dyDescent="0.25">
      <c r="A3" s="45"/>
      <c r="C3" s="44"/>
      <c r="D3" s="44"/>
      <c r="E3" s="44"/>
      <c r="F3" s="44"/>
      <c r="G3" s="44"/>
      <c r="H3" s="44"/>
      <c r="I3" s="44"/>
      <c r="J3" s="44"/>
      <c r="K3" s="44"/>
      <c r="L3" s="44"/>
      <c r="M3" s="44"/>
      <c r="N3" s="44"/>
      <c r="O3" s="44"/>
    </row>
    <row r="4" spans="1:15" ht="12" customHeight="1" x14ac:dyDescent="0.25">
      <c r="A4" s="124" t="s">
        <v>41</v>
      </c>
      <c r="B4" s="124"/>
      <c r="C4" s="124"/>
      <c r="D4" s="124"/>
      <c r="E4" s="124"/>
      <c r="F4" s="124"/>
      <c r="G4" s="124"/>
      <c r="H4" s="124"/>
      <c r="I4" s="124"/>
      <c r="J4" s="124"/>
      <c r="K4" s="124"/>
      <c r="L4" s="124"/>
      <c r="M4" s="124"/>
      <c r="N4" s="124"/>
      <c r="O4" s="44"/>
    </row>
    <row r="5" spans="1:15" x14ac:dyDescent="0.25">
      <c r="A5" s="124"/>
      <c r="B5" s="124"/>
      <c r="C5" s="124"/>
      <c r="D5" s="124"/>
      <c r="E5" s="124"/>
      <c r="F5" s="124"/>
      <c r="G5" s="124"/>
      <c r="H5" s="124"/>
      <c r="I5" s="124"/>
      <c r="J5" s="124"/>
      <c r="K5" s="124"/>
      <c r="L5" s="124"/>
      <c r="M5" s="124"/>
      <c r="N5" s="124"/>
      <c r="O5" s="44"/>
    </row>
    <row r="6" spans="1:15" x14ac:dyDescent="0.25">
      <c r="A6" s="124"/>
      <c r="B6" s="124"/>
      <c r="C6" s="124"/>
      <c r="D6" s="124"/>
      <c r="E6" s="124"/>
      <c r="F6" s="124"/>
      <c r="G6" s="124"/>
      <c r="H6" s="124"/>
      <c r="I6" s="124"/>
      <c r="J6" s="124"/>
      <c r="K6" s="124"/>
      <c r="L6" s="124"/>
      <c r="M6" s="124"/>
      <c r="N6" s="124"/>
      <c r="O6" s="44"/>
    </row>
    <row r="7" spans="1:15" x14ac:dyDescent="0.25">
      <c r="A7" s="124"/>
      <c r="B7" s="124"/>
      <c r="C7" s="124"/>
      <c r="D7" s="124"/>
      <c r="E7" s="124"/>
      <c r="F7" s="124"/>
      <c r="G7" s="124"/>
      <c r="H7" s="124"/>
      <c r="I7" s="124"/>
      <c r="J7" s="124"/>
      <c r="K7" s="124"/>
      <c r="L7" s="124"/>
      <c r="M7" s="124"/>
      <c r="N7" s="124"/>
      <c r="O7" s="44"/>
    </row>
    <row r="8" spans="1:15" ht="12" customHeight="1" x14ac:dyDescent="0.25">
      <c r="A8" s="124"/>
      <c r="B8" s="124"/>
      <c r="C8" s="124"/>
      <c r="D8" s="124"/>
      <c r="E8" s="124"/>
      <c r="F8" s="124"/>
      <c r="G8" s="124"/>
      <c r="H8" s="124"/>
      <c r="I8" s="124"/>
      <c r="J8" s="124"/>
      <c r="K8" s="124"/>
      <c r="L8" s="124"/>
      <c r="M8" s="124"/>
      <c r="N8" s="124"/>
      <c r="O8" s="44"/>
    </row>
    <row r="9" spans="1:15" ht="12" customHeight="1" x14ac:dyDescent="0.25">
      <c r="A9" s="124"/>
      <c r="B9" s="124"/>
      <c r="C9" s="124"/>
      <c r="D9" s="124"/>
      <c r="E9" s="124"/>
      <c r="F9" s="124"/>
      <c r="G9" s="124"/>
      <c r="H9" s="124"/>
      <c r="I9" s="124"/>
      <c r="J9" s="124"/>
      <c r="K9" s="124"/>
      <c r="L9" s="124"/>
      <c r="M9" s="124"/>
      <c r="N9" s="124"/>
      <c r="O9" s="44"/>
    </row>
    <row r="10" spans="1:15" ht="12" customHeight="1" x14ac:dyDescent="0.25">
      <c r="A10" s="124"/>
      <c r="B10" s="124"/>
      <c r="C10" s="124"/>
      <c r="D10" s="124"/>
      <c r="E10" s="124"/>
      <c r="F10" s="124"/>
      <c r="G10" s="124"/>
      <c r="H10" s="124"/>
      <c r="I10" s="124"/>
      <c r="J10" s="124"/>
      <c r="K10" s="124"/>
      <c r="L10" s="124"/>
      <c r="M10" s="124"/>
      <c r="N10" s="124"/>
      <c r="O10" s="44"/>
    </row>
    <row r="11" spans="1:15" ht="12" customHeight="1" x14ac:dyDescent="0.25">
      <c r="A11" s="124"/>
      <c r="B11" s="124"/>
      <c r="C11" s="124"/>
      <c r="D11" s="124"/>
      <c r="E11" s="124"/>
      <c r="F11" s="124"/>
      <c r="G11" s="124"/>
      <c r="H11" s="124"/>
      <c r="I11" s="124"/>
      <c r="J11" s="124"/>
      <c r="K11" s="124"/>
      <c r="L11" s="124"/>
      <c r="M11" s="124"/>
      <c r="N11" s="124"/>
      <c r="O11" s="44"/>
    </row>
    <row r="12" spans="1:15" ht="12" customHeight="1" x14ac:dyDescent="0.25">
      <c r="A12" s="124"/>
      <c r="B12" s="124"/>
      <c r="C12" s="124"/>
      <c r="D12" s="124"/>
      <c r="E12" s="124"/>
      <c r="F12" s="124"/>
      <c r="G12" s="124"/>
      <c r="H12" s="124"/>
      <c r="I12" s="124"/>
      <c r="J12" s="124"/>
      <c r="K12" s="124"/>
      <c r="L12" s="124"/>
      <c r="M12" s="124"/>
      <c r="N12" s="124"/>
      <c r="O12" s="44"/>
    </row>
    <row r="13" spans="1:15" ht="12" customHeight="1" x14ac:dyDescent="0.25">
      <c r="A13" s="124"/>
      <c r="B13" s="124"/>
      <c r="C13" s="124"/>
      <c r="D13" s="124"/>
      <c r="E13" s="124"/>
      <c r="F13" s="124"/>
      <c r="G13" s="124"/>
      <c r="H13" s="124"/>
      <c r="I13" s="124"/>
      <c r="J13" s="124"/>
      <c r="K13" s="124"/>
      <c r="L13" s="124"/>
      <c r="M13" s="124"/>
      <c r="N13" s="124"/>
      <c r="O13" s="44"/>
    </row>
    <row r="14" spans="1:15" ht="37.5" customHeight="1" x14ac:dyDescent="0.25">
      <c r="A14" s="124"/>
      <c r="B14" s="124"/>
      <c r="C14" s="124"/>
      <c r="D14" s="124"/>
      <c r="E14" s="124"/>
      <c r="F14" s="124"/>
      <c r="G14" s="124"/>
      <c r="H14" s="124"/>
      <c r="I14" s="124"/>
      <c r="J14" s="124"/>
      <c r="K14" s="124"/>
      <c r="L14" s="124"/>
      <c r="M14" s="124"/>
      <c r="N14" s="124"/>
      <c r="O14" s="44"/>
    </row>
    <row r="15" spans="1:15" ht="16.5" thickBot="1" x14ac:dyDescent="0.3"/>
    <row r="16" spans="1:15" x14ac:dyDescent="0.25">
      <c r="A16" s="102"/>
      <c r="B16" s="46"/>
      <c r="C16" s="47" t="s">
        <v>2</v>
      </c>
      <c r="D16" s="47" t="s">
        <v>3</v>
      </c>
      <c r="E16" s="47" t="s">
        <v>4</v>
      </c>
      <c r="F16" s="47" t="s">
        <v>5</v>
      </c>
      <c r="G16" s="47" t="s">
        <v>6</v>
      </c>
      <c r="H16" s="47" t="s">
        <v>7</v>
      </c>
      <c r="I16" s="47" t="s">
        <v>8</v>
      </c>
      <c r="J16" s="47" t="s">
        <v>9</v>
      </c>
      <c r="K16" s="47" t="s">
        <v>10</v>
      </c>
      <c r="L16" s="47" t="s">
        <v>11</v>
      </c>
      <c r="M16" s="47" t="s">
        <v>12</v>
      </c>
      <c r="N16" s="47" t="s">
        <v>13</v>
      </c>
      <c r="O16" s="48" t="s">
        <v>14</v>
      </c>
    </row>
    <row r="17" spans="1:15" x14ac:dyDescent="0.25">
      <c r="A17" s="103" t="s">
        <v>15</v>
      </c>
      <c r="B17" s="49"/>
      <c r="C17" s="50">
        <v>0.15</v>
      </c>
      <c r="D17" s="51">
        <v>0.08</v>
      </c>
      <c r="E17" s="51">
        <v>0.06</v>
      </c>
      <c r="F17" s="51">
        <v>0.04</v>
      </c>
      <c r="G17" s="51">
        <v>0.04</v>
      </c>
      <c r="H17" s="51">
        <v>0.03</v>
      </c>
      <c r="I17" s="51">
        <v>0.02</v>
      </c>
      <c r="J17" s="51">
        <v>0.06</v>
      </c>
      <c r="K17" s="51">
        <v>0.09</v>
      </c>
      <c r="L17" s="51">
        <v>0.1</v>
      </c>
      <c r="M17" s="51">
        <v>0.12</v>
      </c>
      <c r="N17" s="51">
        <v>0.21</v>
      </c>
      <c r="O17" s="52">
        <f>IF(SUM(C17:N17)=1,1,"Errado")</f>
        <v>1</v>
      </c>
    </row>
    <row r="18" spans="1:15" x14ac:dyDescent="0.25">
      <c r="A18" s="103" t="s">
        <v>16</v>
      </c>
      <c r="B18" s="53">
        <v>1200000</v>
      </c>
      <c r="C18" s="54"/>
      <c r="D18" s="54"/>
      <c r="E18" s="54"/>
      <c r="F18" s="54"/>
      <c r="G18" s="54"/>
      <c r="H18" s="54"/>
      <c r="I18" s="54"/>
      <c r="J18" s="54"/>
      <c r="K18" s="54"/>
      <c r="L18" s="54"/>
      <c r="M18" s="54"/>
      <c r="N18" s="54"/>
      <c r="O18" s="55"/>
    </row>
    <row r="19" spans="1:15" s="59" customFormat="1" x14ac:dyDescent="0.25">
      <c r="A19" s="104" t="s">
        <v>17</v>
      </c>
      <c r="B19" s="56"/>
      <c r="C19" s="57">
        <f>$B18*C17</f>
        <v>180000</v>
      </c>
      <c r="D19" s="57">
        <f t="shared" ref="D19:N19" si="0">$B18*D17</f>
        <v>96000</v>
      </c>
      <c r="E19" s="57">
        <f t="shared" si="0"/>
        <v>72000</v>
      </c>
      <c r="F19" s="57">
        <f t="shared" si="0"/>
        <v>48000</v>
      </c>
      <c r="G19" s="57">
        <f t="shared" si="0"/>
        <v>48000</v>
      </c>
      <c r="H19" s="57">
        <f t="shared" si="0"/>
        <v>36000</v>
      </c>
      <c r="I19" s="57">
        <f t="shared" si="0"/>
        <v>24000</v>
      </c>
      <c r="J19" s="57">
        <f t="shared" si="0"/>
        <v>72000</v>
      </c>
      <c r="K19" s="57">
        <f t="shared" si="0"/>
        <v>108000</v>
      </c>
      <c r="L19" s="57">
        <f t="shared" si="0"/>
        <v>120000</v>
      </c>
      <c r="M19" s="57">
        <f t="shared" si="0"/>
        <v>144000</v>
      </c>
      <c r="N19" s="57">
        <f t="shared" si="0"/>
        <v>252000</v>
      </c>
      <c r="O19" s="58"/>
    </row>
    <row r="20" spans="1:15" ht="16.5" thickBot="1" x14ac:dyDescent="0.3">
      <c r="A20" s="105" t="s">
        <v>18</v>
      </c>
      <c r="B20" s="60"/>
      <c r="C20" s="61">
        <v>0.6</v>
      </c>
      <c r="D20" s="61">
        <v>0.65</v>
      </c>
      <c r="E20" s="61">
        <v>0.67</v>
      </c>
      <c r="F20" s="61">
        <v>0.7</v>
      </c>
      <c r="G20" s="61">
        <v>0.75</v>
      </c>
      <c r="H20" s="61">
        <v>0.8</v>
      </c>
      <c r="I20" s="61">
        <v>0.9</v>
      </c>
      <c r="J20" s="61">
        <v>1</v>
      </c>
      <c r="K20" s="61">
        <v>1</v>
      </c>
      <c r="L20" s="61">
        <v>1</v>
      </c>
      <c r="M20" s="61">
        <v>1.1000000000000001</v>
      </c>
      <c r="N20" s="61">
        <v>1.2</v>
      </c>
      <c r="O20" s="62"/>
    </row>
    <row r="21" spans="1:15" x14ac:dyDescent="0.25">
      <c r="A21" s="106"/>
    </row>
    <row r="22" spans="1:15" s="42" customFormat="1" x14ac:dyDescent="0.25">
      <c r="A22" s="101" t="s">
        <v>27</v>
      </c>
      <c r="C22" s="63">
        <f>Projecao_Vendas!B5</f>
        <v>2550</v>
      </c>
      <c r="D22" s="63">
        <f>Projecao_Vendas!C5</f>
        <v>2561</v>
      </c>
      <c r="E22" s="63">
        <v>2400</v>
      </c>
      <c r="F22" s="63">
        <f>Projecao_Vendas!E5</f>
        <v>2350</v>
      </c>
      <c r="G22" s="63">
        <f>Projecao_Vendas!F5</f>
        <v>1866</v>
      </c>
      <c r="H22" s="63">
        <f>Projecao_Vendas!G5</f>
        <v>2859</v>
      </c>
      <c r="I22" s="63">
        <f>Projecao_Vendas!H5</f>
        <v>3299</v>
      </c>
      <c r="J22" s="63">
        <f>Projecao_Vendas!I5</f>
        <v>3200</v>
      </c>
      <c r="K22" s="63">
        <f>Projecao_Vendas!J5</f>
        <v>4127</v>
      </c>
      <c r="L22" s="63">
        <f>Projecao_Vendas!K5</f>
        <v>3599</v>
      </c>
      <c r="M22" s="63">
        <f>Projecao_Vendas!L5</f>
        <v>4677</v>
      </c>
      <c r="N22" s="63">
        <f>Projecao_Vendas!M5</f>
        <v>4829</v>
      </c>
      <c r="O22" s="63">
        <f>SUM(C22:M22)</f>
        <v>33488</v>
      </c>
    </row>
    <row r="23" spans="1:15" s="67" customFormat="1" x14ac:dyDescent="0.25">
      <c r="A23" s="107" t="s">
        <v>37</v>
      </c>
      <c r="B23" s="64"/>
      <c r="C23" s="65">
        <f t="shared" ref="C23:N23" si="1">$O22*C17</f>
        <v>5023.2</v>
      </c>
      <c r="D23" s="65">
        <f t="shared" si="1"/>
        <v>2679.04</v>
      </c>
      <c r="E23" s="65">
        <f t="shared" si="1"/>
        <v>2009.28</v>
      </c>
      <c r="F23" s="65">
        <f t="shared" si="1"/>
        <v>1339.52</v>
      </c>
      <c r="G23" s="65">
        <f t="shared" si="1"/>
        <v>1339.52</v>
      </c>
      <c r="H23" s="65">
        <f t="shared" si="1"/>
        <v>1004.64</v>
      </c>
      <c r="I23" s="65">
        <f t="shared" si="1"/>
        <v>669.76</v>
      </c>
      <c r="J23" s="65">
        <f t="shared" si="1"/>
        <v>2009.28</v>
      </c>
      <c r="K23" s="65">
        <f t="shared" si="1"/>
        <v>3013.92</v>
      </c>
      <c r="L23" s="65">
        <f t="shared" si="1"/>
        <v>3348.8</v>
      </c>
      <c r="M23" s="65">
        <f t="shared" si="1"/>
        <v>4018.56</v>
      </c>
      <c r="N23" s="65">
        <f t="shared" si="1"/>
        <v>7032.48</v>
      </c>
      <c r="O23" s="66">
        <f>SUM(C23:N23)</f>
        <v>33488</v>
      </c>
    </row>
    <row r="24" spans="1:15" s="59" customFormat="1" x14ac:dyDescent="0.25">
      <c r="A24" s="122" t="s">
        <v>38</v>
      </c>
      <c r="B24" s="123"/>
      <c r="C24" s="68">
        <f>C22/C23-1</f>
        <v>-0.49235547061634022</v>
      </c>
      <c r="D24" s="68">
        <f t="shared" ref="D24:F24" si="2">D22/D23-1</f>
        <v>-4.4060559006211197E-2</v>
      </c>
      <c r="E24" s="68">
        <f t="shared" si="2"/>
        <v>0.1944577161968466</v>
      </c>
      <c r="F24" s="68">
        <f t="shared" si="2"/>
        <v>0.75435977066411852</v>
      </c>
      <c r="G24" s="68">
        <f t="shared" ref="G24" si="3">G22/G23-1</f>
        <v>0.3930363115145723</v>
      </c>
      <c r="H24" s="68">
        <f t="shared" ref="H24:I24" si="4">H22/H23-1</f>
        <v>1.8457955088389872</v>
      </c>
      <c r="I24" s="68">
        <f t="shared" si="4"/>
        <v>3.9256450071667466</v>
      </c>
      <c r="J24" s="68">
        <f t="shared" ref="J24" si="5">J22/J23-1</f>
        <v>0.5926102882624622</v>
      </c>
      <c r="K24" s="68">
        <f t="shared" ref="K24:L24" si="6">K22/K23-1</f>
        <v>0.36931305409566284</v>
      </c>
      <c r="L24" s="68">
        <f t="shared" si="6"/>
        <v>7.4713330148112655E-2</v>
      </c>
      <c r="M24" s="68">
        <f t="shared" ref="M24" si="7">M22/M23-1</f>
        <v>0.1638497372193024</v>
      </c>
      <c r="N24" s="68">
        <f t="shared" ref="N24" si="8">N22/N23-1</f>
        <v>-0.31332901053397944</v>
      </c>
      <c r="O24" s="58"/>
    </row>
    <row r="25" spans="1:15" s="73" customFormat="1" x14ac:dyDescent="0.25">
      <c r="A25" s="69"/>
      <c r="B25" s="70"/>
      <c r="C25" s="71"/>
      <c r="D25" s="71"/>
      <c r="E25" s="71"/>
      <c r="F25" s="71"/>
      <c r="G25" s="71"/>
      <c r="H25" s="71"/>
      <c r="I25" s="71"/>
      <c r="J25" s="71"/>
      <c r="K25" s="71"/>
      <c r="L25" s="71"/>
      <c r="M25" s="71"/>
      <c r="N25" s="71"/>
      <c r="O25" s="72"/>
    </row>
    <row r="26" spans="1:15" s="67" customFormat="1" ht="12" customHeight="1" x14ac:dyDescent="0.25">
      <c r="A26" s="120" t="s">
        <v>39</v>
      </c>
      <c r="B26" s="121"/>
      <c r="C26" s="65">
        <f t="shared" ref="C26:N26" si="9">C22*C20</f>
        <v>1530</v>
      </c>
      <c r="D26" s="65">
        <f t="shared" si="9"/>
        <v>1664.65</v>
      </c>
      <c r="E26" s="65">
        <f t="shared" si="9"/>
        <v>1608</v>
      </c>
      <c r="F26" s="65">
        <f t="shared" si="9"/>
        <v>1645</v>
      </c>
      <c r="G26" s="65">
        <f t="shared" si="9"/>
        <v>1399.5</v>
      </c>
      <c r="H26" s="65">
        <f t="shared" si="9"/>
        <v>2287.2000000000003</v>
      </c>
      <c r="I26" s="65">
        <f t="shared" si="9"/>
        <v>2969.1</v>
      </c>
      <c r="J26" s="65">
        <f t="shared" si="9"/>
        <v>3200</v>
      </c>
      <c r="K26" s="65">
        <f t="shared" si="9"/>
        <v>4127</v>
      </c>
      <c r="L26" s="65">
        <f t="shared" si="9"/>
        <v>3599</v>
      </c>
      <c r="M26" s="65">
        <f t="shared" si="9"/>
        <v>5144.7000000000007</v>
      </c>
      <c r="N26" s="65">
        <f t="shared" si="9"/>
        <v>5794.8</v>
      </c>
      <c r="O26" s="66">
        <f>SUM(C26:N26)</f>
        <v>34968.950000000004</v>
      </c>
    </row>
    <row r="27" spans="1:15" s="67" customFormat="1" ht="12" customHeight="1" x14ac:dyDescent="0.25">
      <c r="A27" s="74"/>
      <c r="B27" s="75"/>
      <c r="C27" s="65"/>
      <c r="D27" s="65"/>
      <c r="E27" s="65"/>
      <c r="F27" s="65"/>
      <c r="G27" s="65"/>
      <c r="H27" s="65"/>
      <c r="I27" s="65"/>
      <c r="J27" s="65"/>
      <c r="K27" s="65"/>
      <c r="L27" s="65"/>
      <c r="M27" s="65"/>
      <c r="N27" s="65"/>
      <c r="O27" s="76"/>
    </row>
    <row r="28" spans="1:15" s="67" customFormat="1" x14ac:dyDescent="0.25">
      <c r="A28" s="120" t="s">
        <v>40</v>
      </c>
      <c r="B28" s="121"/>
      <c r="C28" s="65">
        <f>C23*C20</f>
        <v>3013.9199999999996</v>
      </c>
      <c r="D28" s="65">
        <f t="shared" ref="D28:N28" si="10">D23*D20</f>
        <v>1741.376</v>
      </c>
      <c r="E28" s="65">
        <f t="shared" si="10"/>
        <v>1346.2176000000002</v>
      </c>
      <c r="F28" s="65">
        <f t="shared" si="10"/>
        <v>937.66399999999987</v>
      </c>
      <c r="G28" s="65">
        <f t="shared" si="10"/>
        <v>1004.64</v>
      </c>
      <c r="H28" s="65">
        <f t="shared" si="10"/>
        <v>803.71199999999999</v>
      </c>
      <c r="I28" s="65">
        <f t="shared" si="10"/>
        <v>602.78399999999999</v>
      </c>
      <c r="J28" s="65">
        <f t="shared" si="10"/>
        <v>2009.28</v>
      </c>
      <c r="K28" s="65">
        <f t="shared" si="10"/>
        <v>3013.92</v>
      </c>
      <c r="L28" s="65">
        <f t="shared" si="10"/>
        <v>3348.8</v>
      </c>
      <c r="M28" s="65">
        <f t="shared" si="10"/>
        <v>4420.4160000000002</v>
      </c>
      <c r="N28" s="65">
        <f t="shared" si="10"/>
        <v>8438.9759999999987</v>
      </c>
      <c r="O28" s="66">
        <f>SUM(C28:N28)</f>
        <v>30681.705600000001</v>
      </c>
    </row>
  </sheetData>
  <sheetProtection formatCells="0" formatColumns="0" formatRows="0" insertColumns="0" insertRows="0" insertHyperlinks="0" selectLockedCells="1" sort="0" autoFilter="0" pivotTables="0"/>
  <mergeCells count="5">
    <mergeCell ref="A26:B26"/>
    <mergeCell ref="A24:B24"/>
    <mergeCell ref="A4:N14"/>
    <mergeCell ref="A28:B28"/>
    <mergeCell ref="A1:B1"/>
  </mergeCells>
  <phoneticPr fontId="0" type="noConversion"/>
  <pageMargins left="0.511811024" right="0.511811024" top="0.78740157499999996" bottom="0.78740157499999996" header="0.31496062000000002" footer="0.31496062000000002"/>
  <pageSetup paperSize="9"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H87"/>
  <sheetViews>
    <sheetView showGridLines="0" tabSelected="1" workbookViewId="0">
      <selection activeCell="C5" sqref="C5"/>
    </sheetView>
  </sheetViews>
  <sheetFormatPr defaultRowHeight="12" x14ac:dyDescent="0.2"/>
  <cols>
    <col min="1" max="1" width="9.140625" style="15"/>
    <col min="2" max="2" width="20" style="15" customWidth="1"/>
    <col min="3" max="3" width="10.7109375" style="15" customWidth="1"/>
    <col min="4" max="4" width="9.28515625" style="15" customWidth="1"/>
    <col min="5" max="5" width="9.7109375" style="15" customWidth="1"/>
    <col min="6" max="6" width="38.42578125" style="15" customWidth="1"/>
    <col min="7" max="7" width="26.140625" style="15" customWidth="1"/>
    <col min="8" max="8" width="39" style="15" customWidth="1"/>
    <col min="9" max="16384" width="9.140625" style="15"/>
  </cols>
  <sheetData>
    <row r="1" spans="1:8" ht="18.75" x14ac:dyDescent="0.3">
      <c r="A1" s="119" t="s">
        <v>33</v>
      </c>
      <c r="B1" s="119"/>
    </row>
    <row r="2" spans="1:8" x14ac:dyDescent="0.2">
      <c r="A2" s="15" t="str">
        <f>Resumo!C21</f>
        <v>EMPRESA SORVETE FELIZ LTDA</v>
      </c>
    </row>
    <row r="3" spans="1:8" ht="24.75" thickBot="1" x14ac:dyDescent="0.25">
      <c r="A3" s="108"/>
      <c r="B3" s="108"/>
      <c r="C3" s="109" t="s">
        <v>28</v>
      </c>
      <c r="D3" s="109" t="s">
        <v>30</v>
      </c>
      <c r="E3" s="109" t="s">
        <v>31</v>
      </c>
      <c r="F3" s="110" t="s">
        <v>42</v>
      </c>
      <c r="G3" s="110" t="s">
        <v>43</v>
      </c>
      <c r="H3" s="110" t="s">
        <v>32</v>
      </c>
    </row>
    <row r="4" spans="1:8" x14ac:dyDescent="0.2">
      <c r="A4" s="77" t="str">
        <f>Projecao_Vendas!B4</f>
        <v>Jan</v>
      </c>
      <c r="B4" s="78" t="str">
        <f>IF(Projecao_Vendas!$A$8="Incluir Nome do Produto"," ",Projecao_Vendas!$A$8)</f>
        <v>Sorvete Picolé</v>
      </c>
      <c r="C4" s="79">
        <f>Projecao_Vendas!B$9</f>
        <v>120</v>
      </c>
      <c r="D4" s="80">
        <f>Projecao_Vendas!B$10</f>
        <v>5</v>
      </c>
      <c r="E4" s="79">
        <f>Projecao_Vendas!B$8</f>
        <v>600</v>
      </c>
      <c r="F4" s="126"/>
      <c r="G4" s="126"/>
      <c r="H4" s="129"/>
    </row>
    <row r="5" spans="1:8" x14ac:dyDescent="0.2">
      <c r="A5" s="81"/>
      <c r="B5" s="82" t="str">
        <f>IF(Projecao_Vendas!$A$12="Incluir Nome do Produto"," ",Projecao_Vendas!$A$12)</f>
        <v>Sorvete Massa</v>
      </c>
      <c r="C5" s="83">
        <f>Projecao_Vendas!B$13</f>
        <v>150</v>
      </c>
      <c r="D5" s="84">
        <f>Projecao_Vendas!B$14</f>
        <v>7</v>
      </c>
      <c r="E5" s="83">
        <f>Projecao_Vendas!B$12</f>
        <v>1050</v>
      </c>
      <c r="F5" s="127"/>
      <c r="G5" s="127"/>
      <c r="H5" s="130"/>
    </row>
    <row r="6" spans="1:8" x14ac:dyDescent="0.2">
      <c r="A6" s="81"/>
      <c r="B6" s="82" t="str">
        <f>IF(Projecao_Vendas!$A$16="Incluir Nome do Produto"," ",Projecao_Vendas!$A$16)</f>
        <v>Sorvete Pote 2 litros</v>
      </c>
      <c r="C6" s="83">
        <f>Projecao_Vendas!B$17</f>
        <v>60</v>
      </c>
      <c r="D6" s="84">
        <f>Projecao_Vendas!B$18</f>
        <v>15</v>
      </c>
      <c r="E6" s="83">
        <f>Projecao_Vendas!B$16</f>
        <v>900</v>
      </c>
      <c r="F6" s="127"/>
      <c r="G6" s="127"/>
      <c r="H6" s="130"/>
    </row>
    <row r="7" spans="1:8" x14ac:dyDescent="0.2">
      <c r="A7" s="81"/>
      <c r="B7" s="82" t="str">
        <f>IF(Projecao_Vendas!$A$20="Incluir Nome do Produto"," ",Projecao_Vendas!$A$20)</f>
        <v xml:space="preserve"> </v>
      </c>
      <c r="C7" s="83">
        <f>Projecao_Vendas!B$21</f>
        <v>0</v>
      </c>
      <c r="D7" s="84">
        <f>Projecao_Vendas!B$22</f>
        <v>0</v>
      </c>
      <c r="E7" s="83">
        <f>Projecao_Vendas!B$20</f>
        <v>0</v>
      </c>
      <c r="F7" s="127"/>
      <c r="G7" s="127"/>
      <c r="H7" s="130"/>
    </row>
    <row r="8" spans="1:8" x14ac:dyDescent="0.2">
      <c r="A8" s="81"/>
      <c r="B8" s="82" t="str">
        <f>IF(Projecao_Vendas!$A$24="Incluir Nome do Produto"," ",Projecao_Vendas!$A$24)</f>
        <v xml:space="preserve"> </v>
      </c>
      <c r="C8" s="83">
        <f>Projecao_Vendas!B$25</f>
        <v>0</v>
      </c>
      <c r="D8" s="84">
        <f>Projecao_Vendas!B$26</f>
        <v>0</v>
      </c>
      <c r="E8" s="83">
        <f>Projecao_Vendas!B$24</f>
        <v>0</v>
      </c>
      <c r="F8" s="127"/>
      <c r="G8" s="127"/>
      <c r="H8" s="130"/>
    </row>
    <row r="9" spans="1:8" x14ac:dyDescent="0.2">
      <c r="A9" s="81"/>
      <c r="B9" s="82" t="str">
        <f>IF(Projecao_Vendas!$A$28="Incluir Nome do Produto"," ",Projecao_Vendas!$A$28)</f>
        <v xml:space="preserve"> </v>
      </c>
      <c r="C9" s="83">
        <f>Projecao_Vendas!B$29</f>
        <v>0</v>
      </c>
      <c r="D9" s="84">
        <f>Projecao_Vendas!B$30</f>
        <v>0</v>
      </c>
      <c r="E9" s="83">
        <f>Projecao_Vendas!B$28</f>
        <v>0</v>
      </c>
      <c r="F9" s="127"/>
      <c r="G9" s="127"/>
      <c r="H9" s="130"/>
    </row>
    <row r="10" spans="1:8" ht="12.75" thickBot="1" x14ac:dyDescent="0.25">
      <c r="A10" s="85"/>
      <c r="B10" s="86" t="str">
        <f>IF(Projecao_Vendas!$A$32="Incluir Nome do Produto"," ",Projecao_Vendas!$A$32)</f>
        <v xml:space="preserve"> </v>
      </c>
      <c r="C10" s="87">
        <f>Projecao_Vendas!B$33</f>
        <v>0</v>
      </c>
      <c r="D10" s="88">
        <f>Projecao_Vendas!B$34</f>
        <v>0</v>
      </c>
      <c r="E10" s="87">
        <f>Projecao_Vendas!B$32</f>
        <v>0</v>
      </c>
      <c r="F10" s="128"/>
      <c r="G10" s="128"/>
      <c r="H10" s="131"/>
    </row>
    <row r="11" spans="1:8" x14ac:dyDescent="0.2">
      <c r="A11" s="89" t="str">
        <f>Projecao_Vendas!C4</f>
        <v>Fev</v>
      </c>
      <c r="B11" s="90" t="str">
        <f>IF(Projecao_Vendas!$A$8="Incluir Nome do Produto"," ",Projecao_Vendas!$A$8)</f>
        <v>Sorvete Picolé</v>
      </c>
      <c r="C11" s="91">
        <f>Projecao_Vendas!C$9</f>
        <v>123</v>
      </c>
      <c r="D11" s="92">
        <f>Projecao_Vendas!C$10</f>
        <v>5</v>
      </c>
      <c r="E11" s="91">
        <f>Projecao_Vendas!C$8</f>
        <v>615</v>
      </c>
      <c r="F11" s="132"/>
      <c r="G11" s="132"/>
      <c r="H11" s="135"/>
    </row>
    <row r="12" spans="1:8" x14ac:dyDescent="0.2">
      <c r="A12" s="93"/>
      <c r="B12" s="94" t="str">
        <f>IF(Projecao_Vendas!$A$12="Incluir Nome do Produto"," ",Projecao_Vendas!$A$12)</f>
        <v>Sorvete Massa</v>
      </c>
      <c r="C12" s="95">
        <f>Projecao_Vendas!C$13</f>
        <v>143</v>
      </c>
      <c r="D12" s="96">
        <f>Projecao_Vendas!C$14</f>
        <v>7</v>
      </c>
      <c r="E12" s="95">
        <f>Projecao_Vendas!C$12</f>
        <v>1001</v>
      </c>
      <c r="F12" s="133"/>
      <c r="G12" s="133"/>
      <c r="H12" s="136"/>
    </row>
    <row r="13" spans="1:8" x14ac:dyDescent="0.2">
      <c r="A13" s="93"/>
      <c r="B13" s="94" t="str">
        <f>IF(Projecao_Vendas!$A$16="Incluir Nome do Produto"," ",Projecao_Vendas!$A$16)</f>
        <v>Sorvete Pote 2 litros</v>
      </c>
      <c r="C13" s="95">
        <f>Projecao_Vendas!C$17</f>
        <v>63</v>
      </c>
      <c r="D13" s="96">
        <f>Projecao_Vendas!C$18</f>
        <v>15</v>
      </c>
      <c r="E13" s="95">
        <f>Projecao_Vendas!C$16</f>
        <v>945</v>
      </c>
      <c r="F13" s="133"/>
      <c r="G13" s="133"/>
      <c r="H13" s="136"/>
    </row>
    <row r="14" spans="1:8" x14ac:dyDescent="0.2">
      <c r="A14" s="93"/>
      <c r="B14" s="94" t="str">
        <f>IF(Projecao_Vendas!$A$20="Incluir Nome do Produto"," ",Projecao_Vendas!$A$20)</f>
        <v xml:space="preserve"> </v>
      </c>
      <c r="C14" s="95">
        <f>Projecao_Vendas!C$21</f>
        <v>0</v>
      </c>
      <c r="D14" s="96">
        <f>Projecao_Vendas!C$22</f>
        <v>0</v>
      </c>
      <c r="E14" s="95">
        <f>Projecao_Vendas!C$20</f>
        <v>0</v>
      </c>
      <c r="F14" s="133"/>
      <c r="G14" s="133"/>
      <c r="H14" s="136"/>
    </row>
    <row r="15" spans="1:8" x14ac:dyDescent="0.2">
      <c r="A15" s="93"/>
      <c r="B15" s="94" t="str">
        <f>IF(Projecao_Vendas!$A$24="Incluir Nome do Produto"," ",Projecao_Vendas!$A$24)</f>
        <v xml:space="preserve"> </v>
      </c>
      <c r="C15" s="95">
        <f>Projecao_Vendas!C$25</f>
        <v>0</v>
      </c>
      <c r="D15" s="96">
        <f>Projecao_Vendas!C$26</f>
        <v>0</v>
      </c>
      <c r="E15" s="95">
        <f>Projecao_Vendas!C$24</f>
        <v>0</v>
      </c>
      <c r="F15" s="133"/>
      <c r="G15" s="133"/>
      <c r="H15" s="136"/>
    </row>
    <row r="16" spans="1:8" x14ac:dyDescent="0.2">
      <c r="A16" s="93"/>
      <c r="B16" s="94" t="str">
        <f>IF(Projecao_Vendas!$A$28="Incluir Nome do Produto"," ",Projecao_Vendas!$A$28)</f>
        <v xml:space="preserve"> </v>
      </c>
      <c r="C16" s="95">
        <f>Projecao_Vendas!C$29</f>
        <v>0</v>
      </c>
      <c r="D16" s="96">
        <f>Projecao_Vendas!C$30</f>
        <v>0</v>
      </c>
      <c r="E16" s="95">
        <f>Projecao_Vendas!C$28</f>
        <v>0</v>
      </c>
      <c r="F16" s="133"/>
      <c r="G16" s="133"/>
      <c r="H16" s="136"/>
    </row>
    <row r="17" spans="1:8" ht="12.75" thickBot="1" x14ac:dyDescent="0.25">
      <c r="A17" s="97"/>
      <c r="B17" s="98" t="str">
        <f>IF(Projecao_Vendas!$A$32="Incluir Nome do Produto"," ",Projecao_Vendas!$A$32)</f>
        <v xml:space="preserve"> </v>
      </c>
      <c r="C17" s="99">
        <f>Projecao_Vendas!C$33</f>
        <v>0</v>
      </c>
      <c r="D17" s="100">
        <f>Projecao_Vendas!C$34</f>
        <v>0</v>
      </c>
      <c r="E17" s="99">
        <f>Projecao_Vendas!C$32</f>
        <v>0</v>
      </c>
      <c r="F17" s="134"/>
      <c r="G17" s="134"/>
      <c r="H17" s="137"/>
    </row>
    <row r="18" spans="1:8" x14ac:dyDescent="0.2">
      <c r="A18" s="77" t="str">
        <f>Projecao_Vendas!D4</f>
        <v>Mar</v>
      </c>
      <c r="B18" s="78" t="str">
        <f>IF(Projecao_Vendas!$A$8="Incluir Nome do Produto"," ",Projecao_Vendas!$A$8)</f>
        <v>Sorvete Picolé</v>
      </c>
      <c r="C18" s="79">
        <f>Projecao_Vendas!D$9</f>
        <v>134</v>
      </c>
      <c r="D18" s="80">
        <f>Projecao_Vendas!D$10</f>
        <v>5</v>
      </c>
      <c r="E18" s="79">
        <f>Projecao_Vendas!D$8</f>
        <v>670</v>
      </c>
      <c r="F18" s="126"/>
      <c r="G18" s="126"/>
      <c r="H18" s="129"/>
    </row>
    <row r="19" spans="1:8" x14ac:dyDescent="0.2">
      <c r="A19" s="81"/>
      <c r="B19" s="82" t="str">
        <f>IF(Projecao_Vendas!$A$12="Incluir Nome do Produto"," ",Projecao_Vendas!$A$12)</f>
        <v>Sorvete Massa</v>
      </c>
      <c r="C19" s="83">
        <f>Projecao_Vendas!D$13</f>
        <v>231</v>
      </c>
      <c r="D19" s="84">
        <f>Projecao_Vendas!D$14</f>
        <v>7</v>
      </c>
      <c r="E19" s="83">
        <f>Projecao_Vendas!D$12</f>
        <v>1617</v>
      </c>
      <c r="F19" s="127"/>
      <c r="G19" s="127"/>
      <c r="H19" s="130"/>
    </row>
    <row r="20" spans="1:8" x14ac:dyDescent="0.2">
      <c r="A20" s="81"/>
      <c r="B20" s="82" t="str">
        <f>IF(Projecao_Vendas!$A$16="Incluir Nome do Produto"," ",Projecao_Vendas!$A$16)</f>
        <v>Sorvete Pote 2 litros</v>
      </c>
      <c r="C20" s="83">
        <f>Projecao_Vendas!D$17</f>
        <v>64</v>
      </c>
      <c r="D20" s="84">
        <f>Projecao_Vendas!D$18</f>
        <v>15</v>
      </c>
      <c r="E20" s="83">
        <f>Projecao_Vendas!D$16</f>
        <v>960</v>
      </c>
      <c r="F20" s="127"/>
      <c r="G20" s="127"/>
      <c r="H20" s="130"/>
    </row>
    <row r="21" spans="1:8" x14ac:dyDescent="0.2">
      <c r="A21" s="81"/>
      <c r="B21" s="82" t="str">
        <f>IF(Projecao_Vendas!$A$20="Incluir Nome do Produto"," ",Projecao_Vendas!$A$20)</f>
        <v xml:space="preserve"> </v>
      </c>
      <c r="C21" s="83">
        <f>Projecao_Vendas!D$21</f>
        <v>0</v>
      </c>
      <c r="D21" s="84">
        <f>Projecao_Vendas!D$22</f>
        <v>0</v>
      </c>
      <c r="E21" s="83">
        <f>Projecao_Vendas!D$20</f>
        <v>0</v>
      </c>
      <c r="F21" s="127"/>
      <c r="G21" s="127"/>
      <c r="H21" s="130"/>
    </row>
    <row r="22" spans="1:8" x14ac:dyDescent="0.2">
      <c r="A22" s="81"/>
      <c r="B22" s="82" t="str">
        <f>IF(Projecao_Vendas!$A$24="Incluir Nome do Produto"," ",Projecao_Vendas!$A$24)</f>
        <v xml:space="preserve"> </v>
      </c>
      <c r="C22" s="83">
        <f>Projecao_Vendas!D$25</f>
        <v>0</v>
      </c>
      <c r="D22" s="84">
        <f>Projecao_Vendas!D$26</f>
        <v>0</v>
      </c>
      <c r="E22" s="83">
        <f>Projecao_Vendas!D$24</f>
        <v>0</v>
      </c>
      <c r="F22" s="127"/>
      <c r="G22" s="127"/>
      <c r="H22" s="130"/>
    </row>
    <row r="23" spans="1:8" x14ac:dyDescent="0.2">
      <c r="A23" s="81"/>
      <c r="B23" s="82" t="str">
        <f>IF(Projecao_Vendas!$A$28="Incluir Nome do Produto"," ",Projecao_Vendas!$A$28)</f>
        <v xml:space="preserve"> </v>
      </c>
      <c r="C23" s="83">
        <f>Projecao_Vendas!D$29</f>
        <v>0</v>
      </c>
      <c r="D23" s="84">
        <f>Projecao_Vendas!D$30</f>
        <v>0</v>
      </c>
      <c r="E23" s="83">
        <f>Projecao_Vendas!D$28</f>
        <v>0</v>
      </c>
      <c r="F23" s="127"/>
      <c r="G23" s="127"/>
      <c r="H23" s="130"/>
    </row>
    <row r="24" spans="1:8" ht="12.75" thickBot="1" x14ac:dyDescent="0.25">
      <c r="A24" s="85"/>
      <c r="B24" s="86" t="str">
        <f>IF(Projecao_Vendas!$A$32="Incluir Nome do Produto"," ",Projecao_Vendas!$A$32)</f>
        <v xml:space="preserve"> </v>
      </c>
      <c r="C24" s="87">
        <f>Projecao_Vendas!D$33</f>
        <v>0</v>
      </c>
      <c r="D24" s="88">
        <f>Projecao_Vendas!D$34</f>
        <v>0</v>
      </c>
      <c r="E24" s="87">
        <f>Projecao_Vendas!D$32</f>
        <v>0</v>
      </c>
      <c r="F24" s="128"/>
      <c r="G24" s="128"/>
      <c r="H24" s="131"/>
    </row>
    <row r="25" spans="1:8" x14ac:dyDescent="0.2">
      <c r="A25" s="89" t="str">
        <f>Projecao_Vendas!E4</f>
        <v>Abr</v>
      </c>
      <c r="B25" s="90" t="str">
        <f>IF(Projecao_Vendas!$A$8="Incluir Nome do Produto"," ",Projecao_Vendas!$A$8)</f>
        <v>Sorvete Picolé</v>
      </c>
      <c r="C25" s="91">
        <f>Projecao_Vendas!E$9</f>
        <v>123</v>
      </c>
      <c r="D25" s="92">
        <f>Projecao_Vendas!E$10</f>
        <v>5</v>
      </c>
      <c r="E25" s="91">
        <f>Projecao_Vendas!E$8</f>
        <v>615</v>
      </c>
      <c r="F25" s="132"/>
      <c r="G25" s="132"/>
      <c r="H25" s="135"/>
    </row>
    <row r="26" spans="1:8" x14ac:dyDescent="0.2">
      <c r="A26" s="93"/>
      <c r="B26" s="94" t="str">
        <f>IF(Projecao_Vendas!$A$12="Incluir Nome do Produto"," ",Projecao_Vendas!$A$12)</f>
        <v>Sorvete Massa</v>
      </c>
      <c r="C26" s="95">
        <f>Projecao_Vendas!E$13</f>
        <v>231</v>
      </c>
      <c r="D26" s="96">
        <f>Projecao_Vendas!E$14</f>
        <v>7</v>
      </c>
      <c r="E26" s="95">
        <f>Projecao_Vendas!E$12</f>
        <v>1617</v>
      </c>
      <c r="F26" s="133"/>
      <c r="G26" s="133"/>
      <c r="H26" s="136"/>
    </row>
    <row r="27" spans="1:8" x14ac:dyDescent="0.2">
      <c r="A27" s="93"/>
      <c r="B27" s="94" t="str">
        <f>IF(Projecao_Vendas!$A$16="Incluir Nome do Produto"," ",Projecao_Vendas!$A$16)</f>
        <v>Sorvete Pote 2 litros</v>
      </c>
      <c r="C27" s="95">
        <f>Projecao_Vendas!E$17</f>
        <v>67</v>
      </c>
      <c r="D27" s="96">
        <f>Projecao_Vendas!E$18</f>
        <v>15</v>
      </c>
      <c r="E27" s="95">
        <f>Projecao_Vendas!E$16</f>
        <v>1005</v>
      </c>
      <c r="F27" s="133"/>
      <c r="G27" s="133"/>
      <c r="H27" s="136"/>
    </row>
    <row r="28" spans="1:8" x14ac:dyDescent="0.2">
      <c r="A28" s="93"/>
      <c r="B28" s="94" t="str">
        <f>IF(Projecao_Vendas!$A$20="Incluir Nome do Produto"," ",Projecao_Vendas!$A$20)</f>
        <v xml:space="preserve"> </v>
      </c>
      <c r="C28" s="95">
        <f>Projecao_Vendas!E$21</f>
        <v>0</v>
      </c>
      <c r="D28" s="96">
        <f>Projecao_Vendas!E$22</f>
        <v>0</v>
      </c>
      <c r="E28" s="95">
        <f>Projecao_Vendas!E$20</f>
        <v>0</v>
      </c>
      <c r="F28" s="133"/>
      <c r="G28" s="133"/>
      <c r="H28" s="136"/>
    </row>
    <row r="29" spans="1:8" x14ac:dyDescent="0.2">
      <c r="A29" s="93"/>
      <c r="B29" s="94" t="str">
        <f>IF(Projecao_Vendas!$A$24="Incluir Nome do Produto"," ",Projecao_Vendas!$A$24)</f>
        <v xml:space="preserve"> </v>
      </c>
      <c r="C29" s="95">
        <f>Projecao_Vendas!E$25</f>
        <v>0</v>
      </c>
      <c r="D29" s="96">
        <f>Projecao_Vendas!E$26</f>
        <v>0</v>
      </c>
      <c r="E29" s="95">
        <f>Projecao_Vendas!E$24</f>
        <v>0</v>
      </c>
      <c r="F29" s="133"/>
      <c r="G29" s="133"/>
      <c r="H29" s="136"/>
    </row>
    <row r="30" spans="1:8" x14ac:dyDescent="0.2">
      <c r="A30" s="93"/>
      <c r="B30" s="94" t="str">
        <f>IF(Projecao_Vendas!$A$28="Incluir Nome do Produto"," ",Projecao_Vendas!$A$28)</f>
        <v xml:space="preserve"> </v>
      </c>
      <c r="C30" s="95">
        <f>Projecao_Vendas!E$29</f>
        <v>0</v>
      </c>
      <c r="D30" s="96">
        <f>Projecao_Vendas!E$30</f>
        <v>0</v>
      </c>
      <c r="E30" s="95">
        <f>Projecao_Vendas!E$28</f>
        <v>0</v>
      </c>
      <c r="F30" s="133"/>
      <c r="G30" s="133"/>
      <c r="H30" s="136"/>
    </row>
    <row r="31" spans="1:8" ht="12.75" thickBot="1" x14ac:dyDescent="0.25">
      <c r="A31" s="97"/>
      <c r="B31" s="98" t="str">
        <f>IF(Projecao_Vendas!$A$32="Incluir Nome do Produto"," ",Projecao_Vendas!$A$32)</f>
        <v xml:space="preserve"> </v>
      </c>
      <c r="C31" s="99">
        <f>Projecao_Vendas!E$33</f>
        <v>0</v>
      </c>
      <c r="D31" s="100">
        <f>Projecao_Vendas!E$34</f>
        <v>0</v>
      </c>
      <c r="E31" s="99">
        <f>Projecao_Vendas!E$32</f>
        <v>0</v>
      </c>
      <c r="F31" s="134"/>
      <c r="G31" s="134"/>
      <c r="H31" s="137"/>
    </row>
    <row r="32" spans="1:8" x14ac:dyDescent="0.2">
      <c r="A32" s="77" t="str">
        <f>Projecao_Vendas!F4</f>
        <v>Mai</v>
      </c>
      <c r="B32" s="78" t="str">
        <f>IF(Projecao_Vendas!$A$8="Incluir Nome do Produto"," ",Projecao_Vendas!$A$8)</f>
        <v>Sorvete Picolé</v>
      </c>
      <c r="C32" s="79">
        <f>Projecao_Vendas!F$9</f>
        <v>140</v>
      </c>
      <c r="D32" s="80">
        <f>Projecao_Vendas!F$10</f>
        <v>5</v>
      </c>
      <c r="E32" s="79">
        <f>Projecao_Vendas!F$8</f>
        <v>700</v>
      </c>
      <c r="F32" s="126"/>
      <c r="G32" s="126"/>
      <c r="H32" s="129"/>
    </row>
    <row r="33" spans="1:8" x14ac:dyDescent="0.2">
      <c r="A33" s="81"/>
      <c r="B33" s="82" t="str">
        <f>IF(Projecao_Vendas!$A$12="Incluir Nome do Produto"," ",Projecao_Vendas!$A$12)</f>
        <v>Sorvete Massa</v>
      </c>
      <c r="C33" s="83">
        <f>Projecao_Vendas!F$13</f>
        <v>23</v>
      </c>
      <c r="D33" s="84">
        <f>Projecao_Vendas!F$14</f>
        <v>7</v>
      </c>
      <c r="E33" s="83">
        <f>Projecao_Vendas!F$12</f>
        <v>161</v>
      </c>
      <c r="F33" s="127"/>
      <c r="G33" s="127"/>
      <c r="H33" s="130"/>
    </row>
    <row r="34" spans="1:8" x14ac:dyDescent="0.2">
      <c r="A34" s="81"/>
      <c r="B34" s="82" t="str">
        <f>IF(Projecao_Vendas!$A$16="Incluir Nome do Produto"," ",Projecao_Vendas!$A$16)</f>
        <v>Sorvete Pote 2 litros</v>
      </c>
      <c r="C34" s="83">
        <f>Projecao_Vendas!F$17</f>
        <v>67</v>
      </c>
      <c r="D34" s="84">
        <f>Projecao_Vendas!F$18</f>
        <v>15</v>
      </c>
      <c r="E34" s="83">
        <f>Projecao_Vendas!F$16</f>
        <v>1005</v>
      </c>
      <c r="F34" s="127"/>
      <c r="G34" s="127"/>
      <c r="H34" s="130"/>
    </row>
    <row r="35" spans="1:8" x14ac:dyDescent="0.2">
      <c r="A35" s="81"/>
      <c r="B35" s="82" t="str">
        <f>IF(Projecao_Vendas!$A$20="Incluir Nome do Produto"," ",Projecao_Vendas!$A$20)</f>
        <v xml:space="preserve"> </v>
      </c>
      <c r="C35" s="83">
        <f>Projecao_Vendas!F$21</f>
        <v>0</v>
      </c>
      <c r="D35" s="84">
        <f>Projecao_Vendas!F$22</f>
        <v>0</v>
      </c>
      <c r="E35" s="83">
        <f>Projecao_Vendas!F$20</f>
        <v>0</v>
      </c>
      <c r="F35" s="127"/>
      <c r="G35" s="127"/>
      <c r="H35" s="130"/>
    </row>
    <row r="36" spans="1:8" x14ac:dyDescent="0.2">
      <c r="A36" s="81"/>
      <c r="B36" s="82" t="str">
        <f>IF(Projecao_Vendas!$A$24="Incluir Nome do Produto"," ",Projecao_Vendas!$A$24)</f>
        <v xml:space="preserve"> </v>
      </c>
      <c r="C36" s="83">
        <f>Projecao_Vendas!F$25</f>
        <v>0</v>
      </c>
      <c r="D36" s="84">
        <f>Projecao_Vendas!F$26</f>
        <v>0</v>
      </c>
      <c r="E36" s="83">
        <f>Projecao_Vendas!F$24</f>
        <v>0</v>
      </c>
      <c r="F36" s="127"/>
      <c r="G36" s="127"/>
      <c r="H36" s="130"/>
    </row>
    <row r="37" spans="1:8" x14ac:dyDescent="0.2">
      <c r="A37" s="81"/>
      <c r="B37" s="82" t="str">
        <f>IF(Projecao_Vendas!$A$28="Incluir Nome do Produto"," ",Projecao_Vendas!$A$28)</f>
        <v xml:space="preserve"> </v>
      </c>
      <c r="C37" s="83">
        <f>Projecao_Vendas!F$29</f>
        <v>0</v>
      </c>
      <c r="D37" s="84">
        <f>Projecao_Vendas!F$30</f>
        <v>0</v>
      </c>
      <c r="E37" s="83">
        <f>Projecao_Vendas!F$28</f>
        <v>0</v>
      </c>
      <c r="F37" s="127"/>
      <c r="G37" s="127"/>
      <c r="H37" s="130"/>
    </row>
    <row r="38" spans="1:8" ht="12.75" thickBot="1" x14ac:dyDescent="0.25">
      <c r="A38" s="85"/>
      <c r="B38" s="86" t="str">
        <f>IF(Projecao_Vendas!$A$32="Incluir Nome do Produto"," ",Projecao_Vendas!$A$32)</f>
        <v xml:space="preserve"> </v>
      </c>
      <c r="C38" s="87">
        <f>Projecao_Vendas!F$33</f>
        <v>0</v>
      </c>
      <c r="D38" s="88">
        <f>Projecao_Vendas!F$34</f>
        <v>0</v>
      </c>
      <c r="E38" s="87">
        <f>Projecao_Vendas!F$32</f>
        <v>0</v>
      </c>
      <c r="F38" s="128"/>
      <c r="G38" s="128"/>
      <c r="H38" s="131"/>
    </row>
    <row r="39" spans="1:8" x14ac:dyDescent="0.2">
      <c r="A39" s="89" t="str">
        <f>Projecao_Vendas!G4</f>
        <v>Jun</v>
      </c>
      <c r="B39" s="90" t="str">
        <f>IF(Projecao_Vendas!$A$8="Incluir Nome do Produto"," ",Projecao_Vendas!$A$8)</f>
        <v>Sorvete Picolé</v>
      </c>
      <c r="C39" s="91">
        <f>Projecao_Vendas!G$9</f>
        <v>120</v>
      </c>
      <c r="D39" s="92">
        <f>Projecao_Vendas!G$10</f>
        <v>5</v>
      </c>
      <c r="E39" s="91">
        <f>Projecao_Vendas!G$8</f>
        <v>600</v>
      </c>
      <c r="F39" s="132"/>
      <c r="G39" s="132"/>
      <c r="H39" s="135"/>
    </row>
    <row r="40" spans="1:8" x14ac:dyDescent="0.2">
      <c r="A40" s="93"/>
      <c r="B40" s="94" t="str">
        <f>IF(Projecao_Vendas!$A$12="Incluir Nome do Produto"," ",Projecao_Vendas!$A$12)</f>
        <v>Sorvete Massa</v>
      </c>
      <c r="C40" s="95">
        <f>Projecao_Vendas!G$13</f>
        <v>132</v>
      </c>
      <c r="D40" s="96">
        <f>Projecao_Vendas!G$14</f>
        <v>7</v>
      </c>
      <c r="E40" s="95">
        <f>Projecao_Vendas!G$12</f>
        <v>924</v>
      </c>
      <c r="F40" s="133"/>
      <c r="G40" s="133"/>
      <c r="H40" s="136"/>
    </row>
    <row r="41" spans="1:8" x14ac:dyDescent="0.2">
      <c r="A41" s="93"/>
      <c r="B41" s="94" t="str">
        <f>IF(Projecao_Vendas!$A$16="Incluir Nome do Produto"," ",Projecao_Vendas!$A$16)</f>
        <v>Sorvete Pote 2 litros</v>
      </c>
      <c r="C41" s="95">
        <f>Projecao_Vendas!G$17</f>
        <v>89</v>
      </c>
      <c r="D41" s="96">
        <f>Projecao_Vendas!G$18</f>
        <v>15</v>
      </c>
      <c r="E41" s="95">
        <f>Projecao_Vendas!G$16</f>
        <v>1335</v>
      </c>
      <c r="F41" s="133"/>
      <c r="G41" s="133"/>
      <c r="H41" s="136"/>
    </row>
    <row r="42" spans="1:8" x14ac:dyDescent="0.2">
      <c r="A42" s="93"/>
      <c r="B42" s="94" t="str">
        <f>IF(Projecao_Vendas!$A$20="Incluir Nome do Produto"," ",Projecao_Vendas!$A$20)</f>
        <v xml:space="preserve"> </v>
      </c>
      <c r="C42" s="95">
        <f>Projecao_Vendas!G$21</f>
        <v>0</v>
      </c>
      <c r="D42" s="96">
        <f>Projecao_Vendas!G$22</f>
        <v>0</v>
      </c>
      <c r="E42" s="95">
        <f>Projecao_Vendas!G$20</f>
        <v>0</v>
      </c>
      <c r="F42" s="133"/>
      <c r="G42" s="133"/>
      <c r="H42" s="136"/>
    </row>
    <row r="43" spans="1:8" x14ac:dyDescent="0.2">
      <c r="A43" s="93"/>
      <c r="B43" s="94" t="str">
        <f>IF(Projecao_Vendas!$A$24="Incluir Nome do Produto"," ",Projecao_Vendas!$A$24)</f>
        <v xml:space="preserve"> </v>
      </c>
      <c r="C43" s="95">
        <f>Projecao_Vendas!G$25</f>
        <v>0</v>
      </c>
      <c r="D43" s="96">
        <f>Projecao_Vendas!G$26</f>
        <v>0</v>
      </c>
      <c r="E43" s="95">
        <f>Projecao_Vendas!G$24</f>
        <v>0</v>
      </c>
      <c r="F43" s="133"/>
      <c r="G43" s="133"/>
      <c r="H43" s="136"/>
    </row>
    <row r="44" spans="1:8" x14ac:dyDescent="0.2">
      <c r="A44" s="93"/>
      <c r="B44" s="94" t="str">
        <f>IF(Projecao_Vendas!$A$28="Incluir Nome do Produto"," ",Projecao_Vendas!$A$28)</f>
        <v xml:space="preserve"> </v>
      </c>
      <c r="C44" s="95">
        <f>Projecao_Vendas!G$29</f>
        <v>0</v>
      </c>
      <c r="D44" s="96">
        <f>Projecao_Vendas!G$30</f>
        <v>0</v>
      </c>
      <c r="E44" s="95">
        <f>Projecao_Vendas!G$28</f>
        <v>0</v>
      </c>
      <c r="F44" s="133"/>
      <c r="G44" s="133"/>
      <c r="H44" s="136"/>
    </row>
    <row r="45" spans="1:8" ht="12.75" thickBot="1" x14ac:dyDescent="0.25">
      <c r="A45" s="97"/>
      <c r="B45" s="98" t="str">
        <f>IF(Projecao_Vendas!$A$32="Incluir Nome do Produto"," ",Projecao_Vendas!$A$32)</f>
        <v xml:space="preserve"> </v>
      </c>
      <c r="C45" s="99">
        <f>Projecao_Vendas!G$33</f>
        <v>0</v>
      </c>
      <c r="D45" s="100">
        <f>Projecao_Vendas!G$34</f>
        <v>0</v>
      </c>
      <c r="E45" s="99">
        <f>Projecao_Vendas!G$32</f>
        <v>0</v>
      </c>
      <c r="F45" s="134"/>
      <c r="G45" s="134"/>
      <c r="H45" s="137"/>
    </row>
    <row r="46" spans="1:8" x14ac:dyDescent="0.2">
      <c r="A46" s="77" t="str">
        <f>Projecao_Vendas!H4</f>
        <v>Jul</v>
      </c>
      <c r="B46" s="78" t="str">
        <f>IF(Projecao_Vendas!$A$8="Incluir Nome do Produto"," ",Projecao_Vendas!$A$8)</f>
        <v>Sorvete Picolé</v>
      </c>
      <c r="C46" s="79">
        <f>Projecao_Vendas!H$9</f>
        <v>345</v>
      </c>
      <c r="D46" s="80">
        <f>Projecao_Vendas!H$10</f>
        <v>5</v>
      </c>
      <c r="E46" s="79">
        <f>Projecao_Vendas!H$8</f>
        <v>1725</v>
      </c>
      <c r="F46" s="126"/>
      <c r="G46" s="126"/>
      <c r="H46" s="129"/>
    </row>
    <row r="47" spans="1:8" x14ac:dyDescent="0.2">
      <c r="A47" s="81"/>
      <c r="B47" s="82" t="str">
        <f>IF(Projecao_Vendas!$A$12="Incluir Nome do Produto"," ",Projecao_Vendas!$A$12)</f>
        <v>Sorvete Massa</v>
      </c>
      <c r="C47" s="83">
        <f>Projecao_Vendas!H$13</f>
        <v>32</v>
      </c>
      <c r="D47" s="84">
        <f>Projecao_Vendas!H$14</f>
        <v>7</v>
      </c>
      <c r="E47" s="83">
        <f>Projecao_Vendas!H$12</f>
        <v>224</v>
      </c>
      <c r="F47" s="127"/>
      <c r="G47" s="127"/>
      <c r="H47" s="130"/>
    </row>
    <row r="48" spans="1:8" x14ac:dyDescent="0.2">
      <c r="A48" s="81"/>
      <c r="B48" s="82" t="str">
        <f>IF(Projecao_Vendas!$A$16="Incluir Nome do Produto"," ",Projecao_Vendas!$A$16)</f>
        <v>Sorvete Pote 2 litros</v>
      </c>
      <c r="C48" s="83">
        <f>Projecao_Vendas!H$17</f>
        <v>90</v>
      </c>
      <c r="D48" s="84">
        <f>Projecao_Vendas!H$18</f>
        <v>15</v>
      </c>
      <c r="E48" s="83">
        <f>Projecao_Vendas!H$16</f>
        <v>1350</v>
      </c>
      <c r="F48" s="127"/>
      <c r="G48" s="127"/>
      <c r="H48" s="130"/>
    </row>
    <row r="49" spans="1:8" x14ac:dyDescent="0.2">
      <c r="A49" s="81"/>
      <c r="B49" s="82" t="str">
        <f>IF(Projecao_Vendas!$A$20="Incluir Nome do Produto"," ",Projecao_Vendas!$A$20)</f>
        <v xml:space="preserve"> </v>
      </c>
      <c r="C49" s="83">
        <f>Projecao_Vendas!H$21</f>
        <v>0</v>
      </c>
      <c r="D49" s="84">
        <f>Projecao_Vendas!H$22</f>
        <v>0</v>
      </c>
      <c r="E49" s="83">
        <f>Projecao_Vendas!H$20</f>
        <v>0</v>
      </c>
      <c r="F49" s="127"/>
      <c r="G49" s="127"/>
      <c r="H49" s="130"/>
    </row>
    <row r="50" spans="1:8" x14ac:dyDescent="0.2">
      <c r="A50" s="81"/>
      <c r="B50" s="82" t="str">
        <f>IF(Projecao_Vendas!$A$24="Incluir Nome do Produto"," ",Projecao_Vendas!$A$24)</f>
        <v xml:space="preserve"> </v>
      </c>
      <c r="C50" s="83">
        <f>Projecao_Vendas!H$25</f>
        <v>0</v>
      </c>
      <c r="D50" s="84">
        <f>Projecao_Vendas!H$26</f>
        <v>0</v>
      </c>
      <c r="E50" s="83">
        <f>Projecao_Vendas!H$24</f>
        <v>0</v>
      </c>
      <c r="F50" s="127"/>
      <c r="G50" s="127"/>
      <c r="H50" s="130"/>
    </row>
    <row r="51" spans="1:8" x14ac:dyDescent="0.2">
      <c r="A51" s="81"/>
      <c r="B51" s="82" t="str">
        <f>IF(Projecao_Vendas!$A$28="Incluir Nome do Produto"," ",Projecao_Vendas!$A$28)</f>
        <v xml:space="preserve"> </v>
      </c>
      <c r="C51" s="83">
        <f>Projecao_Vendas!H$29</f>
        <v>0</v>
      </c>
      <c r="D51" s="84">
        <f>Projecao_Vendas!H$30</f>
        <v>0</v>
      </c>
      <c r="E51" s="83">
        <f>Projecao_Vendas!H$28</f>
        <v>0</v>
      </c>
      <c r="F51" s="127"/>
      <c r="G51" s="127"/>
      <c r="H51" s="130"/>
    </row>
    <row r="52" spans="1:8" ht="12.75" thickBot="1" x14ac:dyDescent="0.25">
      <c r="A52" s="85"/>
      <c r="B52" s="86" t="str">
        <f>IF(Projecao_Vendas!$A$32="Incluir Nome do Produto"," ",Projecao_Vendas!$A$32)</f>
        <v xml:space="preserve"> </v>
      </c>
      <c r="C52" s="87">
        <f>Projecao_Vendas!H$33</f>
        <v>0</v>
      </c>
      <c r="D52" s="88">
        <f>Projecao_Vendas!H$34</f>
        <v>0</v>
      </c>
      <c r="E52" s="87">
        <f>Projecao_Vendas!H$32</f>
        <v>0</v>
      </c>
      <c r="F52" s="128"/>
      <c r="G52" s="128"/>
      <c r="H52" s="131"/>
    </row>
    <row r="53" spans="1:8" x14ac:dyDescent="0.2">
      <c r="A53" s="89" t="str">
        <f>Projecao_Vendas!I4</f>
        <v>Ago</v>
      </c>
      <c r="B53" s="90" t="str">
        <f>IF(Projecao_Vendas!$A$8="Incluir Nome do Produto"," ",Projecao_Vendas!$A$8)</f>
        <v>Sorvete Picolé</v>
      </c>
      <c r="C53" s="91">
        <f>Projecao_Vendas!I$9</f>
        <v>234</v>
      </c>
      <c r="D53" s="92">
        <f>Projecao_Vendas!I$10</f>
        <v>5</v>
      </c>
      <c r="E53" s="91">
        <f>Projecao_Vendas!I$8</f>
        <v>1170</v>
      </c>
      <c r="F53" s="132"/>
      <c r="G53" s="132"/>
      <c r="H53" s="135"/>
    </row>
    <row r="54" spans="1:8" x14ac:dyDescent="0.2">
      <c r="A54" s="93"/>
      <c r="B54" s="94" t="str">
        <f>IF(Projecao_Vendas!$A$12="Incluir Nome do Produto"," ",Projecao_Vendas!$A$12)</f>
        <v>Sorvete Massa</v>
      </c>
      <c r="C54" s="95">
        <f>Projecao_Vendas!I$13</f>
        <v>423</v>
      </c>
      <c r="D54" s="96">
        <f>Projecao_Vendas!I$14</f>
        <v>7</v>
      </c>
      <c r="E54" s="95">
        <f>Projecao_Vendas!I$12</f>
        <v>2961</v>
      </c>
      <c r="F54" s="133"/>
      <c r="G54" s="133"/>
      <c r="H54" s="136"/>
    </row>
    <row r="55" spans="1:8" x14ac:dyDescent="0.2">
      <c r="A55" s="93"/>
      <c r="B55" s="94" t="str">
        <f>IF(Projecao_Vendas!$A$16="Incluir Nome do Produto"," ",Projecao_Vendas!$A$16)</f>
        <v>Sorvete Pote 2 litros</v>
      </c>
      <c r="C55" s="95">
        <f>Projecao_Vendas!I$17</f>
        <v>90</v>
      </c>
      <c r="D55" s="96">
        <f>Projecao_Vendas!I$18</f>
        <v>15</v>
      </c>
      <c r="E55" s="95">
        <f>Projecao_Vendas!I$16</f>
        <v>1350</v>
      </c>
      <c r="F55" s="133"/>
      <c r="G55" s="133"/>
      <c r="H55" s="136"/>
    </row>
    <row r="56" spans="1:8" x14ac:dyDescent="0.2">
      <c r="A56" s="93"/>
      <c r="B56" s="94" t="str">
        <f>IF(Projecao_Vendas!$A$20="Incluir Nome do Produto"," ",Projecao_Vendas!$A$20)</f>
        <v xml:space="preserve"> </v>
      </c>
      <c r="C56" s="95">
        <f>Projecao_Vendas!I$21</f>
        <v>0</v>
      </c>
      <c r="D56" s="96">
        <f>Projecao_Vendas!I$22</f>
        <v>0</v>
      </c>
      <c r="E56" s="95">
        <f>Projecao_Vendas!I$20</f>
        <v>0</v>
      </c>
      <c r="F56" s="133"/>
      <c r="G56" s="133"/>
      <c r="H56" s="136"/>
    </row>
    <row r="57" spans="1:8" x14ac:dyDescent="0.2">
      <c r="A57" s="93"/>
      <c r="B57" s="94" t="str">
        <f>IF(Projecao_Vendas!$A$24="Incluir Nome do Produto"," ",Projecao_Vendas!$A$24)</f>
        <v xml:space="preserve"> </v>
      </c>
      <c r="C57" s="95">
        <f>Projecao_Vendas!I$25</f>
        <v>0</v>
      </c>
      <c r="D57" s="96">
        <f>Projecao_Vendas!I$26</f>
        <v>0</v>
      </c>
      <c r="E57" s="95">
        <f>Projecao_Vendas!I$24</f>
        <v>0</v>
      </c>
      <c r="F57" s="133"/>
      <c r="G57" s="133"/>
      <c r="H57" s="136"/>
    </row>
    <row r="58" spans="1:8" x14ac:dyDescent="0.2">
      <c r="A58" s="93"/>
      <c r="B58" s="94" t="str">
        <f>IF(Projecao_Vendas!$A$28="Incluir Nome do Produto"," ",Projecao_Vendas!$A$28)</f>
        <v xml:space="preserve"> </v>
      </c>
      <c r="C58" s="95">
        <f>Projecao_Vendas!I$29</f>
        <v>0</v>
      </c>
      <c r="D58" s="96">
        <f>Projecao_Vendas!I$30</f>
        <v>0</v>
      </c>
      <c r="E58" s="95">
        <f>Projecao_Vendas!I$28</f>
        <v>0</v>
      </c>
      <c r="F58" s="133"/>
      <c r="G58" s="133"/>
      <c r="H58" s="136"/>
    </row>
    <row r="59" spans="1:8" ht="12.75" thickBot="1" x14ac:dyDescent="0.25">
      <c r="A59" s="97"/>
      <c r="B59" s="98" t="str">
        <f>IF(Projecao_Vendas!$A$32="Incluir Nome do Produto"," ",Projecao_Vendas!$A$32)</f>
        <v xml:space="preserve"> </v>
      </c>
      <c r="C59" s="99">
        <f>Projecao_Vendas!I$33</f>
        <v>0</v>
      </c>
      <c r="D59" s="100">
        <f>Projecao_Vendas!I$34</f>
        <v>0</v>
      </c>
      <c r="E59" s="99">
        <f>Projecao_Vendas!I$32</f>
        <v>0</v>
      </c>
      <c r="F59" s="134"/>
      <c r="G59" s="134"/>
      <c r="H59" s="137"/>
    </row>
    <row r="60" spans="1:8" x14ac:dyDescent="0.2">
      <c r="A60" s="77" t="str">
        <f>Projecao_Vendas!J4</f>
        <v>Set</v>
      </c>
      <c r="B60" s="78" t="str">
        <f>IF(Projecao_Vendas!$A$8="Incluir Nome do Produto"," ",Projecao_Vendas!$A$8)</f>
        <v>Sorvete Picolé</v>
      </c>
      <c r="C60" s="79">
        <f>Projecao_Vendas!J$9</f>
        <v>232</v>
      </c>
      <c r="D60" s="80">
        <f>Projecao_Vendas!J$10</f>
        <v>5</v>
      </c>
      <c r="E60" s="79">
        <f>Projecao_Vendas!J$8</f>
        <v>1160</v>
      </c>
      <c r="F60" s="126"/>
      <c r="G60" s="126"/>
      <c r="H60" s="129"/>
    </row>
    <row r="61" spans="1:8" x14ac:dyDescent="0.2">
      <c r="A61" s="81"/>
      <c r="B61" s="82" t="str">
        <f>IF(Projecao_Vendas!$A$12="Incluir Nome do Produto"," ",Projecao_Vendas!$A$12)</f>
        <v>Sorvete Massa</v>
      </c>
      <c r="C61" s="83">
        <f>Projecao_Vendas!J$13</f>
        <v>231</v>
      </c>
      <c r="D61" s="84">
        <f>Projecao_Vendas!J$14</f>
        <v>7</v>
      </c>
      <c r="E61" s="83">
        <f>Projecao_Vendas!J$12</f>
        <v>1617</v>
      </c>
      <c r="F61" s="127"/>
      <c r="G61" s="127"/>
      <c r="H61" s="130"/>
    </row>
    <row r="62" spans="1:8" x14ac:dyDescent="0.2">
      <c r="A62" s="81"/>
      <c r="B62" s="82" t="str">
        <f>IF(Projecao_Vendas!$A$16="Incluir Nome do Produto"," ",Projecao_Vendas!$A$16)</f>
        <v>Sorvete Pote 2 litros</v>
      </c>
      <c r="C62" s="83">
        <f>Projecao_Vendas!J$17</f>
        <v>90</v>
      </c>
      <c r="D62" s="84">
        <f>Projecao_Vendas!J$18</f>
        <v>15</v>
      </c>
      <c r="E62" s="83">
        <f>Projecao_Vendas!J$16</f>
        <v>1350</v>
      </c>
      <c r="F62" s="127"/>
      <c r="G62" s="127"/>
      <c r="H62" s="130"/>
    </row>
    <row r="63" spans="1:8" x14ac:dyDescent="0.2">
      <c r="A63" s="81"/>
      <c r="B63" s="82" t="str">
        <f>IF(Projecao_Vendas!$A$20="Incluir Nome do Produto"," ",Projecao_Vendas!$A$20)</f>
        <v xml:space="preserve"> </v>
      </c>
      <c r="C63" s="83">
        <f>Projecao_Vendas!J$21</f>
        <v>0</v>
      </c>
      <c r="D63" s="84">
        <f>Projecao_Vendas!J$22</f>
        <v>0</v>
      </c>
      <c r="E63" s="83">
        <f>Projecao_Vendas!J$20</f>
        <v>0</v>
      </c>
      <c r="F63" s="127"/>
      <c r="G63" s="127"/>
      <c r="H63" s="130"/>
    </row>
    <row r="64" spans="1:8" x14ac:dyDescent="0.2">
      <c r="A64" s="81"/>
      <c r="B64" s="82" t="str">
        <f>IF(Projecao_Vendas!$A$24="Incluir Nome do Produto"," ",Projecao_Vendas!$A$24)</f>
        <v xml:space="preserve"> </v>
      </c>
      <c r="C64" s="83">
        <f>Projecao_Vendas!J$25</f>
        <v>0</v>
      </c>
      <c r="D64" s="84">
        <f>Projecao_Vendas!J$26</f>
        <v>0</v>
      </c>
      <c r="E64" s="83">
        <f>Projecao_Vendas!J$24</f>
        <v>0</v>
      </c>
      <c r="F64" s="127"/>
      <c r="G64" s="127"/>
      <c r="H64" s="130"/>
    </row>
    <row r="65" spans="1:8" x14ac:dyDescent="0.2">
      <c r="A65" s="81"/>
      <c r="B65" s="82" t="str">
        <f>IF(Projecao_Vendas!$A$28="Incluir Nome do Produto"," ",Projecao_Vendas!$A$28)</f>
        <v xml:space="preserve"> </v>
      </c>
      <c r="C65" s="83">
        <f>Projecao_Vendas!J$29</f>
        <v>0</v>
      </c>
      <c r="D65" s="84">
        <f>Projecao_Vendas!J$30</f>
        <v>0</v>
      </c>
      <c r="E65" s="83">
        <f>Projecao_Vendas!J$28</f>
        <v>0</v>
      </c>
      <c r="F65" s="127"/>
      <c r="G65" s="127"/>
      <c r="H65" s="130"/>
    </row>
    <row r="66" spans="1:8" ht="12.75" thickBot="1" x14ac:dyDescent="0.25">
      <c r="A66" s="85"/>
      <c r="B66" s="86" t="str">
        <f>IF(Projecao_Vendas!$A$32="Incluir Nome do Produto"," ",Projecao_Vendas!$A$32)</f>
        <v xml:space="preserve"> </v>
      </c>
      <c r="C66" s="87">
        <f>Projecao_Vendas!J$33</f>
        <v>0</v>
      </c>
      <c r="D66" s="88">
        <f>Projecao_Vendas!J$34</f>
        <v>0</v>
      </c>
      <c r="E66" s="87">
        <f>Projecao_Vendas!J$32</f>
        <v>0</v>
      </c>
      <c r="F66" s="128"/>
      <c r="G66" s="128"/>
      <c r="H66" s="131"/>
    </row>
    <row r="67" spans="1:8" x14ac:dyDescent="0.2">
      <c r="A67" s="89" t="str">
        <f>Projecao_Vendas!K4</f>
        <v>Out</v>
      </c>
      <c r="B67" s="90" t="str">
        <f>IF(Projecao_Vendas!$A$8="Incluir Nome do Produto"," ",Projecao_Vendas!$A$8)</f>
        <v>Sorvete Picolé</v>
      </c>
      <c r="C67" s="91">
        <f>Projecao_Vendas!K$9</f>
        <v>123</v>
      </c>
      <c r="D67" s="92">
        <f>Projecao_Vendas!K$10</f>
        <v>5</v>
      </c>
      <c r="E67" s="91">
        <f>Projecao_Vendas!K$8</f>
        <v>615</v>
      </c>
      <c r="F67" s="132"/>
      <c r="G67" s="132"/>
      <c r="H67" s="135"/>
    </row>
    <row r="68" spans="1:8" x14ac:dyDescent="0.2">
      <c r="A68" s="93"/>
      <c r="B68" s="94" t="str">
        <f>IF(Projecao_Vendas!$A$12="Incluir Nome do Produto"," ",Projecao_Vendas!$A$12)</f>
        <v>Sorvete Massa</v>
      </c>
      <c r="C68" s="95">
        <f>Projecao_Vendas!K$13</f>
        <v>212</v>
      </c>
      <c r="D68" s="96">
        <f>Projecao_Vendas!K$14</f>
        <v>7</v>
      </c>
      <c r="E68" s="95">
        <f>Projecao_Vendas!K$12</f>
        <v>1484</v>
      </c>
      <c r="F68" s="133"/>
      <c r="G68" s="133"/>
      <c r="H68" s="136"/>
    </row>
    <row r="69" spans="1:8" x14ac:dyDescent="0.2">
      <c r="A69" s="93"/>
      <c r="B69" s="94" t="str">
        <f>IF(Projecao_Vendas!$A$16="Incluir Nome do Produto"," ",Projecao_Vendas!$A$16)</f>
        <v>Sorvete Pote 2 litros</v>
      </c>
      <c r="C69" s="95">
        <f>Projecao_Vendas!K$17</f>
        <v>100</v>
      </c>
      <c r="D69" s="96">
        <f>Projecao_Vendas!K$18</f>
        <v>15</v>
      </c>
      <c r="E69" s="95">
        <f>Projecao_Vendas!K$16</f>
        <v>1500</v>
      </c>
      <c r="F69" s="133"/>
      <c r="G69" s="133"/>
      <c r="H69" s="136"/>
    </row>
    <row r="70" spans="1:8" x14ac:dyDescent="0.2">
      <c r="A70" s="93"/>
      <c r="B70" s="94" t="str">
        <f>IF(Projecao_Vendas!$A$20="Incluir Nome do Produto"," ",Projecao_Vendas!$A$20)</f>
        <v xml:space="preserve"> </v>
      </c>
      <c r="C70" s="95">
        <f>Projecao_Vendas!K$21</f>
        <v>0</v>
      </c>
      <c r="D70" s="96">
        <f>Projecao_Vendas!K$22</f>
        <v>0</v>
      </c>
      <c r="E70" s="95">
        <f>Projecao_Vendas!K$20</f>
        <v>0</v>
      </c>
      <c r="F70" s="133"/>
      <c r="G70" s="133"/>
      <c r="H70" s="136"/>
    </row>
    <row r="71" spans="1:8" x14ac:dyDescent="0.2">
      <c r="A71" s="93"/>
      <c r="B71" s="94" t="str">
        <f>IF(Projecao_Vendas!$A$24="Incluir Nome do Produto"," ",Projecao_Vendas!$A$24)</f>
        <v xml:space="preserve"> </v>
      </c>
      <c r="C71" s="95">
        <f>Projecao_Vendas!K$25</f>
        <v>0</v>
      </c>
      <c r="D71" s="96">
        <f>Projecao_Vendas!K$26</f>
        <v>0</v>
      </c>
      <c r="E71" s="95">
        <f>Projecao_Vendas!K$24</f>
        <v>0</v>
      </c>
      <c r="F71" s="133"/>
      <c r="G71" s="133"/>
      <c r="H71" s="136"/>
    </row>
    <row r="72" spans="1:8" x14ac:dyDescent="0.2">
      <c r="A72" s="93"/>
      <c r="B72" s="94" t="str">
        <f>IF(Projecao_Vendas!$A$28="Incluir Nome do Produto"," ",Projecao_Vendas!$A$28)</f>
        <v xml:space="preserve"> </v>
      </c>
      <c r="C72" s="95">
        <f>Projecao_Vendas!K$29</f>
        <v>0</v>
      </c>
      <c r="D72" s="96">
        <f>Projecao_Vendas!K$30</f>
        <v>0</v>
      </c>
      <c r="E72" s="95">
        <f>Projecao_Vendas!K$28</f>
        <v>0</v>
      </c>
      <c r="F72" s="133"/>
      <c r="G72" s="133"/>
      <c r="H72" s="136"/>
    </row>
    <row r="73" spans="1:8" ht="12.75" thickBot="1" x14ac:dyDescent="0.25">
      <c r="A73" s="97"/>
      <c r="B73" s="98" t="str">
        <f>IF(Projecao_Vendas!$A$32="Incluir Nome do Produto"," ",Projecao_Vendas!$A$32)</f>
        <v xml:space="preserve"> </v>
      </c>
      <c r="C73" s="99">
        <f>Projecao_Vendas!K$33</f>
        <v>0</v>
      </c>
      <c r="D73" s="100">
        <f>Projecao_Vendas!K$34</f>
        <v>0</v>
      </c>
      <c r="E73" s="99">
        <f>Projecao_Vendas!K$32</f>
        <v>0</v>
      </c>
      <c r="F73" s="134"/>
      <c r="G73" s="134"/>
      <c r="H73" s="137"/>
    </row>
    <row r="74" spans="1:8" x14ac:dyDescent="0.2">
      <c r="A74" s="77" t="str">
        <f>Projecao_Vendas!L4</f>
        <v>Nov</v>
      </c>
      <c r="B74" s="78" t="str">
        <f>IF(Projecao_Vendas!$A$8="Incluir Nome do Produto"," ",Projecao_Vendas!$A$8)</f>
        <v>Sorvete Picolé</v>
      </c>
      <c r="C74" s="79">
        <f>Projecao_Vendas!L$9</f>
        <v>123</v>
      </c>
      <c r="D74" s="80">
        <f>Projecao_Vendas!L$10</f>
        <v>5</v>
      </c>
      <c r="E74" s="79">
        <f>Projecao_Vendas!L$8</f>
        <v>615</v>
      </c>
      <c r="F74" s="126"/>
      <c r="G74" s="126"/>
      <c r="H74" s="129"/>
    </row>
    <row r="75" spans="1:8" x14ac:dyDescent="0.2">
      <c r="A75" s="81"/>
      <c r="B75" s="82" t="str">
        <f>IF(Projecao_Vendas!$A$12="Incluir Nome do Produto"," ",Projecao_Vendas!$A$12)</f>
        <v>Sorvete Massa</v>
      </c>
      <c r="C75" s="83">
        <f>Projecao_Vendas!L$13</f>
        <v>321</v>
      </c>
      <c r="D75" s="84">
        <f>Projecao_Vendas!L$14</f>
        <v>7</v>
      </c>
      <c r="E75" s="83">
        <f>Projecao_Vendas!L$12</f>
        <v>2247</v>
      </c>
      <c r="F75" s="127"/>
      <c r="G75" s="127"/>
      <c r="H75" s="130"/>
    </row>
    <row r="76" spans="1:8" x14ac:dyDescent="0.2">
      <c r="A76" s="81"/>
      <c r="B76" s="82" t="str">
        <f>IF(Projecao_Vendas!$A$16="Incluir Nome do Produto"," ",Projecao_Vendas!$A$16)</f>
        <v>Sorvete Pote 2 litros</v>
      </c>
      <c r="C76" s="83">
        <f>Projecao_Vendas!L$17</f>
        <v>121</v>
      </c>
      <c r="D76" s="84">
        <f>Projecao_Vendas!L$18</f>
        <v>15</v>
      </c>
      <c r="E76" s="83">
        <f>Projecao_Vendas!L$16</f>
        <v>1815</v>
      </c>
      <c r="F76" s="127"/>
      <c r="G76" s="127"/>
      <c r="H76" s="130"/>
    </row>
    <row r="77" spans="1:8" x14ac:dyDescent="0.2">
      <c r="A77" s="81"/>
      <c r="B77" s="82" t="str">
        <f>IF(Projecao_Vendas!$A$20="Incluir Nome do Produto"," ",Projecao_Vendas!$A$20)</f>
        <v xml:space="preserve"> </v>
      </c>
      <c r="C77" s="83">
        <f>Projecao_Vendas!L$21</f>
        <v>0</v>
      </c>
      <c r="D77" s="84">
        <f>Projecao_Vendas!L$22</f>
        <v>0</v>
      </c>
      <c r="E77" s="83">
        <f>Projecao_Vendas!L$20</f>
        <v>0</v>
      </c>
      <c r="F77" s="127"/>
      <c r="G77" s="127"/>
      <c r="H77" s="130"/>
    </row>
    <row r="78" spans="1:8" x14ac:dyDescent="0.2">
      <c r="A78" s="81"/>
      <c r="B78" s="82" t="str">
        <f>IF(Projecao_Vendas!$A$24="Incluir Nome do Produto"," ",Projecao_Vendas!$A$24)</f>
        <v xml:space="preserve"> </v>
      </c>
      <c r="C78" s="83">
        <f>Projecao_Vendas!L$25</f>
        <v>0</v>
      </c>
      <c r="D78" s="84">
        <f>Projecao_Vendas!L$26</f>
        <v>0</v>
      </c>
      <c r="E78" s="83">
        <f>Projecao_Vendas!L$24</f>
        <v>0</v>
      </c>
      <c r="F78" s="127"/>
      <c r="G78" s="127"/>
      <c r="H78" s="130"/>
    </row>
    <row r="79" spans="1:8" x14ac:dyDescent="0.2">
      <c r="A79" s="81"/>
      <c r="B79" s="82" t="str">
        <f>IF(Projecao_Vendas!$A$28="Incluir Nome do Produto"," ",Projecao_Vendas!$A$28)</f>
        <v xml:space="preserve"> </v>
      </c>
      <c r="C79" s="83">
        <f>Projecao_Vendas!L$29</f>
        <v>0</v>
      </c>
      <c r="D79" s="84">
        <f>Projecao_Vendas!L$30</f>
        <v>0</v>
      </c>
      <c r="E79" s="83">
        <f>Projecao_Vendas!L$28</f>
        <v>0</v>
      </c>
      <c r="F79" s="127"/>
      <c r="G79" s="127"/>
      <c r="H79" s="130"/>
    </row>
    <row r="80" spans="1:8" ht="12.75" thickBot="1" x14ac:dyDescent="0.25">
      <c r="A80" s="85"/>
      <c r="B80" s="86" t="str">
        <f>IF(Projecao_Vendas!$A$32="Incluir Nome do Produto"," ",Projecao_Vendas!$A$32)</f>
        <v xml:space="preserve"> </v>
      </c>
      <c r="C80" s="87">
        <f>Projecao_Vendas!L$33</f>
        <v>0</v>
      </c>
      <c r="D80" s="88">
        <f>Projecao_Vendas!L$34</f>
        <v>0</v>
      </c>
      <c r="E80" s="87">
        <f>Projecao_Vendas!L$32</f>
        <v>0</v>
      </c>
      <c r="F80" s="128"/>
      <c r="G80" s="128"/>
      <c r="H80" s="131"/>
    </row>
    <row r="81" spans="1:8" x14ac:dyDescent="0.2">
      <c r="A81" s="89" t="str">
        <f>Projecao_Vendas!M4</f>
        <v>Dez</v>
      </c>
      <c r="B81" s="90" t="str">
        <f>IF(Projecao_Vendas!$A$8="Incluir Nome do Produto"," ",Projecao_Vendas!$A$8)</f>
        <v>Sorvete Picolé</v>
      </c>
      <c r="C81" s="91">
        <f>Projecao_Vendas!M$9</f>
        <v>234</v>
      </c>
      <c r="D81" s="92">
        <f>Projecao_Vendas!M$10</f>
        <v>5</v>
      </c>
      <c r="E81" s="91">
        <f>Projecao_Vendas!M$8</f>
        <v>1170</v>
      </c>
      <c r="F81" s="132"/>
      <c r="G81" s="132"/>
      <c r="H81" s="135"/>
    </row>
    <row r="82" spans="1:8" x14ac:dyDescent="0.2">
      <c r="A82" s="93"/>
      <c r="B82" s="94" t="str">
        <f>IF(Projecao_Vendas!$A$12="Incluir Nome do Produto"," ",Projecao_Vendas!$A$12)</f>
        <v>Sorvete Massa</v>
      </c>
      <c r="C82" s="95">
        <f>Projecao_Vendas!M$13</f>
        <v>212</v>
      </c>
      <c r="D82" s="96">
        <f>Projecao_Vendas!M$14</f>
        <v>7</v>
      </c>
      <c r="E82" s="95">
        <f>Projecao_Vendas!M$12</f>
        <v>1484</v>
      </c>
      <c r="F82" s="133"/>
      <c r="G82" s="133"/>
      <c r="H82" s="136"/>
    </row>
    <row r="83" spans="1:8" x14ac:dyDescent="0.2">
      <c r="A83" s="93"/>
      <c r="B83" s="94" t="str">
        <f>IF(Projecao_Vendas!$A$16="Incluir Nome do Produto"," ",Projecao_Vendas!$A$16)</f>
        <v>Sorvete Pote 2 litros</v>
      </c>
      <c r="C83" s="95">
        <f>Projecao_Vendas!M$17</f>
        <v>145</v>
      </c>
      <c r="D83" s="96">
        <f>Projecao_Vendas!M$18</f>
        <v>15</v>
      </c>
      <c r="E83" s="95">
        <f>Projecao_Vendas!M$16</f>
        <v>2175</v>
      </c>
      <c r="F83" s="133"/>
      <c r="G83" s="133"/>
      <c r="H83" s="136"/>
    </row>
    <row r="84" spans="1:8" x14ac:dyDescent="0.2">
      <c r="A84" s="93"/>
      <c r="B84" s="94" t="str">
        <f>IF(Projecao_Vendas!$A$20="Incluir Nome do Produto"," ",Projecao_Vendas!$A$20)</f>
        <v xml:space="preserve"> </v>
      </c>
      <c r="C84" s="95">
        <f>Projecao_Vendas!M$21</f>
        <v>0</v>
      </c>
      <c r="D84" s="96">
        <f>Projecao_Vendas!M$22</f>
        <v>0</v>
      </c>
      <c r="E84" s="95">
        <f>Projecao_Vendas!M$20</f>
        <v>0</v>
      </c>
      <c r="F84" s="133"/>
      <c r="G84" s="133"/>
      <c r="H84" s="136"/>
    </row>
    <row r="85" spans="1:8" x14ac:dyDescent="0.2">
      <c r="A85" s="93"/>
      <c r="B85" s="94" t="str">
        <f>IF(Projecao_Vendas!$A$24="Incluir Nome do Produto"," ",Projecao_Vendas!$A$24)</f>
        <v xml:space="preserve"> </v>
      </c>
      <c r="C85" s="95">
        <f>Projecao_Vendas!M$25</f>
        <v>0</v>
      </c>
      <c r="D85" s="96">
        <f>Projecao_Vendas!M$26</f>
        <v>0</v>
      </c>
      <c r="E85" s="95">
        <f>Projecao_Vendas!M$24</f>
        <v>0</v>
      </c>
      <c r="F85" s="133"/>
      <c r="G85" s="133"/>
      <c r="H85" s="136"/>
    </row>
    <row r="86" spans="1:8" x14ac:dyDescent="0.2">
      <c r="A86" s="93"/>
      <c r="B86" s="94" t="str">
        <f>IF(Projecao_Vendas!$A$28="Incluir Nome do Produto"," ",Projecao_Vendas!$A$28)</f>
        <v xml:space="preserve"> </v>
      </c>
      <c r="C86" s="95">
        <f>Projecao_Vendas!M$29</f>
        <v>0</v>
      </c>
      <c r="D86" s="96">
        <f>Projecao_Vendas!M$30</f>
        <v>0</v>
      </c>
      <c r="E86" s="95">
        <f>Projecao_Vendas!M$28</f>
        <v>0</v>
      </c>
      <c r="F86" s="133"/>
      <c r="G86" s="133"/>
      <c r="H86" s="136"/>
    </row>
    <row r="87" spans="1:8" ht="12.75" thickBot="1" x14ac:dyDescent="0.25">
      <c r="A87" s="97"/>
      <c r="B87" s="98" t="str">
        <f>IF(Projecao_Vendas!$A$32="Incluir Nome do Produto"," ",Projecao_Vendas!$A$32)</f>
        <v xml:space="preserve"> </v>
      </c>
      <c r="C87" s="99">
        <f>Projecao_Vendas!M$33</f>
        <v>0</v>
      </c>
      <c r="D87" s="100">
        <f>Projecao_Vendas!M$34</f>
        <v>0</v>
      </c>
      <c r="E87" s="99">
        <f>Projecao_Vendas!M$32</f>
        <v>0</v>
      </c>
      <c r="F87" s="134"/>
      <c r="G87" s="134"/>
      <c r="H87" s="137"/>
    </row>
  </sheetData>
  <sheetProtection formatCells="0" formatColumns="0" formatRows="0" insertColumns="0" insertRows="0" insertHyperlinks="0" selectLockedCells="1" sort="0" autoFilter="0" pivotTables="0"/>
  <mergeCells count="37">
    <mergeCell ref="F74:F80"/>
    <mergeCell ref="G74:G80"/>
    <mergeCell ref="H74:H80"/>
    <mergeCell ref="F81:F87"/>
    <mergeCell ref="G81:G87"/>
    <mergeCell ref="H81:H87"/>
    <mergeCell ref="F60:F66"/>
    <mergeCell ref="G60:G66"/>
    <mergeCell ref="H60:H66"/>
    <mergeCell ref="F67:F73"/>
    <mergeCell ref="G67:G73"/>
    <mergeCell ref="H67:H73"/>
    <mergeCell ref="F46:F52"/>
    <mergeCell ref="G46:G52"/>
    <mergeCell ref="H46:H52"/>
    <mergeCell ref="F53:F59"/>
    <mergeCell ref="G53:G59"/>
    <mergeCell ref="H53:H59"/>
    <mergeCell ref="F32:F38"/>
    <mergeCell ref="G32:G38"/>
    <mergeCell ref="H32:H38"/>
    <mergeCell ref="F39:F45"/>
    <mergeCell ref="G39:G45"/>
    <mergeCell ref="H39:H45"/>
    <mergeCell ref="F18:F24"/>
    <mergeCell ref="G18:G24"/>
    <mergeCell ref="H18:H24"/>
    <mergeCell ref="F25:F31"/>
    <mergeCell ref="G25:G31"/>
    <mergeCell ref="H25:H31"/>
    <mergeCell ref="A1:B1"/>
    <mergeCell ref="F4:F10"/>
    <mergeCell ref="G4:G10"/>
    <mergeCell ref="H4:H10"/>
    <mergeCell ref="F11:F17"/>
    <mergeCell ref="G11:G17"/>
    <mergeCell ref="H11:H17"/>
  </mergeCells>
  <pageMargins left="0.511811024" right="0.511811024" top="0.78740157499999996" bottom="0.78740157499999996" header="0.31496062000000002" footer="0.31496062000000002"/>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Resumo</vt:lpstr>
      <vt:lpstr>Projecao_Vendas</vt:lpstr>
      <vt:lpstr>Estudos_mercado</vt:lpstr>
      <vt:lpstr>Plano_Acao</vt:lpstr>
    </vt:vector>
  </TitlesOfParts>
  <Company>ePlanilhas.com.br;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ePlanilhas.com.br</dc:creator>
  <cp:lastModifiedBy>Dell</cp:lastModifiedBy>
  <dcterms:created xsi:type="dcterms:W3CDTF">2012-03-31T21:21:55Z</dcterms:created>
  <dcterms:modified xsi:type="dcterms:W3CDTF">2024-08-07T20:05:23Z</dcterms:modified>
</cp:coreProperties>
</file>