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G:\Mi unidad\tecnicatura_ia\adscripcion\wunder\"/>
    </mc:Choice>
  </mc:AlternateContent>
  <xr:revisionPtr revIDLastSave="0" documentId="13_ncr:1_{65760D56-8412-4910-8AA3-520A5E924440}" xr6:coauthVersionLast="36" xr6:coauthVersionMax="36" xr10:uidLastSave="{00000000-0000-0000-0000-000000000000}"/>
  <bookViews>
    <workbookView xWindow="0" yWindow="0" windowWidth="20490" windowHeight="7530" tabRatio="500" activeTab="2" xr2:uid="{00000000-000D-0000-FFFF-FFFF00000000}"/>
  </bookViews>
  <sheets>
    <sheet name="estaciones" sheetId="1" r:id="rId1"/>
    <sheet name="extras" sheetId="4" r:id="rId2"/>
    <sheet name="apiKeys" sheetId="2" r:id="rId3"/>
    <sheet name="tamaño_DB" sheetId="3" r:id="rId4"/>
  </sheets>
  <definedNames>
    <definedName name="db" localSheetId="1">#REF!</definedName>
    <definedName name="db">#REF!</definedName>
    <definedName name="tipo">tamaño_DB!$A$2:$A$9</definedName>
  </definedNames>
  <calcPr calcId="191029"/>
</workbook>
</file>

<file path=xl/calcChain.xml><?xml version="1.0" encoding="utf-8"?>
<calcChain xmlns="http://schemas.openxmlformats.org/spreadsheetml/2006/main">
  <c r="L4" i="3" l="1"/>
  <c r="L8" i="3" s="1"/>
  <c r="H38" i="3"/>
  <c r="H3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" i="3"/>
  <c r="L23" i="3" s="1"/>
  <c r="L24" i="3" s="1"/>
  <c r="L25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2" i="3"/>
  <c r="L7" i="3" l="1"/>
  <c r="L5" i="3"/>
  <c r="L6" i="3"/>
  <c r="L9" i="3" s="1"/>
  <c r="L10" i="3" l="1"/>
  <c r="L11" i="3" l="1"/>
  <c r="L19" i="3"/>
  <c r="L12" i="3" l="1"/>
  <c r="L20" i="3"/>
  <c r="L21" i="3" l="1"/>
  <c r="L26" i="3"/>
  <c r="L13" i="3"/>
  <c r="L14" i="3" s="1"/>
  <c r="L27" i="3"/>
  <c r="L28" i="3" s="1"/>
  <c r="L29" i="3" s="1"/>
  <c r="B12" i="3" l="1"/>
</calcChain>
</file>

<file path=xl/sharedStrings.xml><?xml version="1.0" encoding="utf-8"?>
<sst xmlns="http://schemas.openxmlformats.org/spreadsheetml/2006/main" count="1254" uniqueCount="680">
  <si>
    <t>ISANLORE34</t>
  </si>
  <si>
    <t>ICASER12</t>
  </si>
  <si>
    <t>ISANLO49</t>
  </si>
  <si>
    <t>ISANLO71</t>
  </si>
  <si>
    <t>ISANLORE33</t>
  </si>
  <si>
    <t>IADELI1</t>
  </si>
  <si>
    <t>IAMENB2</t>
  </si>
  <si>
    <t>IARIAS1</t>
  </si>
  <si>
    <t>IARMST25</t>
  </si>
  <si>
    <t>IBELGR31</t>
  </si>
  <si>
    <t>IBIGAN11</t>
  </si>
  <si>
    <t>IBUSTI3</t>
  </si>
  <si>
    <t>ICAADA2</t>
  </si>
  <si>
    <t>ICAADA3</t>
  </si>
  <si>
    <t>ICALAM23</t>
  </si>
  <si>
    <t>ICALAM32</t>
  </si>
  <si>
    <t>ICASER21</t>
  </si>
  <si>
    <t>ICASER25</t>
  </si>
  <si>
    <t>ICASER34</t>
  </si>
  <si>
    <t>ICASER40</t>
  </si>
  <si>
    <t>ICASIL2</t>
  </si>
  <si>
    <t>ICOLN10</t>
  </si>
  <si>
    <t>ICONST54</t>
  </si>
  <si>
    <t>ICONSTIT2</t>
  </si>
  <si>
    <t>ICONSTIT3</t>
  </si>
  <si>
    <t>ICONSTIT4</t>
  </si>
  <si>
    <t>ICORDOBA23</t>
  </si>
  <si>
    <t>ICRDOBAV12</t>
  </si>
  <si>
    <t>IDEPAR62</t>
  </si>
  <si>
    <t>IDEPAR77</t>
  </si>
  <si>
    <t>IDESPE1</t>
  </si>
  <si>
    <t>IDESPE2</t>
  </si>
  <si>
    <t>IDIEGO12</t>
  </si>
  <si>
    <t>IFUNES8</t>
  </si>
  <si>
    <t>IGENER96</t>
  </si>
  <si>
    <t>IGENER106</t>
  </si>
  <si>
    <t>IGENER124</t>
  </si>
  <si>
    <t>IGENER126</t>
  </si>
  <si>
    <t>IGENER147</t>
  </si>
  <si>
    <t>IGENER149</t>
  </si>
  <si>
    <t>IGENER180</t>
  </si>
  <si>
    <t>IGENER186</t>
  </si>
  <si>
    <t>IGENER189</t>
  </si>
  <si>
    <t>IGENER220</t>
  </si>
  <si>
    <t>IGENER235</t>
  </si>
  <si>
    <t>IGENER245</t>
  </si>
  <si>
    <t>IGENER296</t>
  </si>
  <si>
    <t>IGENER305</t>
  </si>
  <si>
    <t>IGENER348</t>
  </si>
  <si>
    <t>IGENER364</t>
  </si>
  <si>
    <t>IINRIV1</t>
  </si>
  <si>
    <t>IIRION3</t>
  </si>
  <si>
    <t>IIRION6</t>
  </si>
  <si>
    <t>IIRIONDO2</t>
  </si>
  <si>
    <t>IISLAV1</t>
  </si>
  <si>
    <t>IJOVIT1</t>
  </si>
  <si>
    <t>IJUNND3</t>
  </si>
  <si>
    <t>IJUNND5</t>
  </si>
  <si>
    <t>IJUREZ12</t>
  </si>
  <si>
    <t>IJUREZ15</t>
  </si>
  <si>
    <t>IJUREZ17</t>
  </si>
  <si>
    <t>IJUREZ19</t>
  </si>
  <si>
    <t>ILACHI9</t>
  </si>
  <si>
    <t>ILASPA72</t>
  </si>
  <si>
    <t>ILASPA81</t>
  </si>
  <si>
    <t>ILEAND6</t>
  </si>
  <si>
    <t>ILEAND17</t>
  </si>
  <si>
    <t>ILEAND30</t>
  </si>
  <si>
    <t>ILOSMO6</t>
  </si>
  <si>
    <t>IMARCO41</t>
  </si>
  <si>
    <t>IMARCO44</t>
  </si>
  <si>
    <t>IMARCO49</t>
  </si>
  <si>
    <t>IMARCOSJ3</t>
  </si>
  <si>
    <t>IMELIN1</t>
  </si>
  <si>
    <t>IONCAT1</t>
  </si>
  <si>
    <t>IPERGA4</t>
  </si>
  <si>
    <t>IPERGA17</t>
  </si>
  <si>
    <t>IPERGA20</t>
  </si>
  <si>
    <t>IPERGA21</t>
  </si>
  <si>
    <t>IPERGA22</t>
  </si>
  <si>
    <t>IPERGAMI6</t>
  </si>
  <si>
    <t>IPRESI18</t>
  </si>
  <si>
    <t>IROCUA44</t>
  </si>
  <si>
    <t>IROCUA46</t>
  </si>
  <si>
    <t>IROCUA49</t>
  </si>
  <si>
    <t>IROCUA51</t>
  </si>
  <si>
    <t>IROCUART12</t>
  </si>
  <si>
    <t>IRODEL10</t>
  </si>
  <si>
    <t>IROSAR100</t>
  </si>
  <si>
    <t>IROSAR101</t>
  </si>
  <si>
    <t>IROSAR103</t>
  </si>
  <si>
    <t>IROSAR106</t>
  </si>
  <si>
    <t>IROSAR107</t>
  </si>
  <si>
    <t>IROSAR5</t>
  </si>
  <si>
    <t>IROSAR14</t>
  </si>
  <si>
    <t>IROSAR18</t>
  </si>
  <si>
    <t>IROSAR30</t>
  </si>
  <si>
    <t>IROSAR38</t>
  </si>
  <si>
    <t>IROSAR56</t>
  </si>
  <si>
    <t>IROSAR60</t>
  </si>
  <si>
    <t>IROSAR62</t>
  </si>
  <si>
    <t>IROSAR68</t>
  </si>
  <si>
    <t>IROSAR70</t>
  </si>
  <si>
    <t>IROSAR84</t>
  </si>
  <si>
    <t>IROSAR86</t>
  </si>
  <si>
    <t>IROSAR89</t>
  </si>
  <si>
    <t>IROSAR97</t>
  </si>
  <si>
    <t>IROSARIO11</t>
  </si>
  <si>
    <t>IROSARIO39</t>
  </si>
  <si>
    <t>IROSEG9</t>
  </si>
  <si>
    <t>IROSEG16</t>
  </si>
  <si>
    <t>IROSEG26</t>
  </si>
  <si>
    <t>IROSEG28</t>
  </si>
  <si>
    <t>ISANFO4</t>
  </si>
  <si>
    <t>ISANJA13</t>
  </si>
  <si>
    <t>ISANJAVI8</t>
  </si>
  <si>
    <t>ISANJO74</t>
  </si>
  <si>
    <t>ISANJU117</t>
  </si>
  <si>
    <t>ISANNI7</t>
  </si>
  <si>
    <t>ISANNI16</t>
  </si>
  <si>
    <t>ISANNI35</t>
  </si>
  <si>
    <t>ISANNICO24</t>
  </si>
  <si>
    <t>ISANTA43</t>
  </si>
  <si>
    <t>ISANTA203</t>
  </si>
  <si>
    <t>ISANTA538</t>
  </si>
  <si>
    <t>ISANTA1211</t>
  </si>
  <si>
    <t>ISANTAFE23</t>
  </si>
  <si>
    <t>ISANTAFE60</t>
  </si>
  <si>
    <t>ISANTAFE105</t>
  </si>
  <si>
    <t>ISARGE5</t>
  </si>
  <si>
    <t>ITORTU3</t>
  </si>
  <si>
    <t>IUNIND8</t>
  </si>
  <si>
    <t>IUNINDEP8</t>
  </si>
  <si>
    <t>IVENAD3</t>
  </si>
  <si>
    <t>IVILLA133</t>
  </si>
  <si>
    <t>IVILLA1083</t>
  </si>
  <si>
    <t>ICASER41</t>
  </si>
  <si>
    <t>IPREZ1</t>
  </si>
  <si>
    <t>ICASER32</t>
  </si>
  <si>
    <t>adscripcion1@gmail.com</t>
  </si>
  <si>
    <t>adscripcion2@gmail.com</t>
  </si>
  <si>
    <t>adscripcion4@gmail.com</t>
  </si>
  <si>
    <t>Adscripcion1$</t>
  </si>
  <si>
    <t>proyecto3@gmail.com</t>
  </si>
  <si>
    <t>rosario5@gmail.com</t>
  </si>
  <si>
    <t>roldan6@gmail.com</t>
  </si>
  <si>
    <t>baigorria7@gmail.com</t>
  </si>
  <si>
    <t>perez8@gmail.com</t>
  </si>
  <si>
    <t>baigorria9@gmail.com</t>
  </si>
  <si>
    <t>cordoba10@gmail.com</t>
  </si>
  <si>
    <t>yacanto11@gmail.com</t>
  </si>
  <si>
    <t>sangeronimo12@gmail.com</t>
  </si>
  <si>
    <t>recreo13@gmail.com</t>
  </si>
  <si>
    <t>correa14@gmail.com</t>
  </si>
  <si>
    <t>lasrosas15@gmail.com</t>
  </si>
  <si>
    <t>sanfrancisco16@gmail.com</t>
  </si>
  <si>
    <t>sanlorenzo17@gmail.com</t>
  </si>
  <si>
    <t>viedma18@gmail.com</t>
  </si>
  <si>
    <t>sanfernando19@gmail.com</t>
  </si>
  <si>
    <t>santarosa20@gmail.com</t>
  </si>
  <si>
    <t>parana21@gmail.com</t>
  </si>
  <si>
    <t>corrientes22@gmail.com</t>
  </si>
  <si>
    <t>posadas23@gmail.com</t>
  </si>
  <si>
    <t>resistencia24@gmail.com</t>
  </si>
  <si>
    <t>formosa25@gmail.com</t>
  </si>
  <si>
    <t>sansalvador26@gmail.com</t>
  </si>
  <si>
    <t>mendoza27@gmail.com</t>
  </si>
  <si>
    <t>junin28@gmail.com</t>
  </si>
  <si>
    <t>ushuaia29@gmail.com</t>
  </si>
  <si>
    <t>chilecito30@gmail.com</t>
  </si>
  <si>
    <t>fecha de expiracion api key (todas)</t>
  </si>
  <si>
    <t>contraseña cuenta (todas)</t>
  </si>
  <si>
    <t>apiKey</t>
  </si>
  <si>
    <t>cuenta</t>
  </si>
  <si>
    <t>precipTotal</t>
  </si>
  <si>
    <t>id_observacion</t>
  </si>
  <si>
    <t>obsTimeUtc</t>
  </si>
  <si>
    <t>obsTimeLocal</t>
  </si>
  <si>
    <t>epoch</t>
  </si>
  <si>
    <t>uvHigh</t>
  </si>
  <si>
    <t>winddirAvg</t>
  </si>
  <si>
    <t>humidityHigh</t>
  </si>
  <si>
    <t>humidityLow</t>
  </si>
  <si>
    <t>humidityAvg</t>
  </si>
  <si>
    <t>qcStatus</t>
  </si>
  <si>
    <t>tempHigh</t>
  </si>
  <si>
    <t>tempLow</t>
  </si>
  <si>
    <t>tempAvg</t>
  </si>
  <si>
    <t>windspeedHigh</t>
  </si>
  <si>
    <t>windspeedLow</t>
  </si>
  <si>
    <t>windspeedAvg</t>
  </si>
  <si>
    <t>windgustHigh</t>
  </si>
  <si>
    <t>windgustLow</t>
  </si>
  <si>
    <t>windgustAvg</t>
  </si>
  <si>
    <t>dewptHigh</t>
  </si>
  <si>
    <t>dewptLow</t>
  </si>
  <si>
    <t>dewptAvg</t>
  </si>
  <si>
    <t>windchillHigh</t>
  </si>
  <si>
    <t>windchillLow</t>
  </si>
  <si>
    <t>windchillAvg</t>
  </si>
  <si>
    <t>heatindexHigh</t>
  </si>
  <si>
    <t>heatindexLow</t>
  </si>
  <si>
    <t>heatindexAvg</t>
  </si>
  <si>
    <t>pressureMax</t>
  </si>
  <si>
    <t>pressureMin</t>
  </si>
  <si>
    <t>pressureTrend</t>
  </si>
  <si>
    <t>precipRate</t>
  </si>
  <si>
    <t>campo</t>
  </si>
  <si>
    <t>id_estacion</t>
  </si>
  <si>
    <t>tipo_dato</t>
  </si>
  <si>
    <t>variable</t>
  </si>
  <si>
    <t>fija</t>
  </si>
  <si>
    <t>tamaño_bytes</t>
  </si>
  <si>
    <t>varchar(50)</t>
  </si>
  <si>
    <t>int</t>
  </si>
  <si>
    <t>smallint</t>
  </si>
  <si>
    <t>tinyint</t>
  </si>
  <si>
    <t>tipo</t>
  </si>
  <si>
    <t>decimal(9,2)</t>
  </si>
  <si>
    <t>solarRadiationHigh</t>
  </si>
  <si>
    <t>datetime2(0)</t>
  </si>
  <si>
    <t>bit</t>
  </si>
  <si>
    <t>dia_con_obs</t>
  </si>
  <si>
    <t>dia_completo</t>
  </si>
  <si>
    <t>float(24)</t>
  </si>
  <si>
    <t>Num_Rows</t>
  </si>
  <si>
    <t>Num_Cols</t>
  </si>
  <si>
    <t>tamaño_biyes</t>
  </si>
  <si>
    <t>Num_Variable_Cols</t>
  </si>
  <si>
    <t>Null_Bitmap</t>
  </si>
  <si>
    <t>Pasos</t>
  </si>
  <si>
    <t>Variables</t>
  </si>
  <si>
    <t>Valores</t>
  </si>
  <si>
    <t>Rows_Per_Page</t>
  </si>
  <si>
    <t>Num_Pages </t>
  </si>
  <si>
    <t>Fixed_Data_Size_bytes</t>
  </si>
  <si>
    <t>Max_Var_Size_bytes</t>
  </si>
  <si>
    <t>Variable_Data_Size_bytes</t>
  </si>
  <si>
    <t>Row_Size_bytes</t>
  </si>
  <si>
    <t>longitudes</t>
  </si>
  <si>
    <t xml:space="preserve">Tamaño del montón </t>
  </si>
  <si>
    <t>Índice cluster</t>
  </si>
  <si>
    <t>Free_Rows_Per_Page</t>
  </si>
  <si>
    <t>Fill_Factor</t>
  </si>
  <si>
    <t>Num_Leaf_Pages</t>
  </si>
  <si>
    <t>Leaf_space_used</t>
  </si>
  <si>
    <t>Num_Key_Cols</t>
  </si>
  <si>
    <t>Fixed_Key_Size</t>
  </si>
  <si>
    <t>Index_Row_Size</t>
  </si>
  <si>
    <t>Index_Rows_Per_Page</t>
  </si>
  <si>
    <t>Non-leaf_Levels</t>
  </si>
  <si>
    <t>Num_Index_Pages</t>
  </si>
  <si>
    <t>Tamaño_montón_bytes</t>
  </si>
  <si>
    <t>Tamaño_montón_gigabytes</t>
  </si>
  <si>
    <t>Index_Space_Used_bytes</t>
  </si>
  <si>
    <t>Index_Space_Used_gigabytes</t>
  </si>
  <si>
    <t>Tamaño_DB_gigabytes</t>
  </si>
  <si>
    <t>inicio</t>
  </si>
  <si>
    <t>lat</t>
  </si>
  <si>
    <t>lon</t>
  </si>
  <si>
    <t>stationID</t>
  </si>
  <si>
    <t>comentario</t>
  </si>
  <si>
    <t>lote 1</t>
  </si>
  <si>
    <t>lote 2</t>
  </si>
  <si>
    <t>ICRDOBAM4</t>
  </si>
  <si>
    <t>IDEPAR59</t>
  </si>
  <si>
    <t>IDEPAR58</t>
  </si>
  <si>
    <t>IDEPAR60</t>
  </si>
  <si>
    <t>IVILLA1118</t>
  </si>
  <si>
    <t>ICRDOBAP7</t>
  </si>
  <si>
    <t>ICRDOBAC8</t>
  </si>
  <si>
    <t>IJUNNDEP2</t>
  </si>
  <si>
    <t>IJUNND4</t>
  </si>
  <si>
    <t>ISLELRIN2</t>
  </si>
  <si>
    <t>IJUNND2</t>
  </si>
  <si>
    <t>ISAMPA2</t>
  </si>
  <si>
    <t>IROCUA52</t>
  </si>
  <si>
    <t>IROCUA66</t>
  </si>
  <si>
    <t>IROCUA59</t>
  </si>
  <si>
    <t>IROCUA31</t>
  </si>
  <si>
    <t>IROCUA43</t>
  </si>
  <si>
    <t>IROCUA64</t>
  </si>
  <si>
    <t>IROCUA16</t>
  </si>
  <si>
    <t>ICORON72</t>
  </si>
  <si>
    <t>IROCUA6</t>
  </si>
  <si>
    <t>IVICUA11</t>
  </si>
  <si>
    <t>ICALAMUC6</t>
  </si>
  <si>
    <t>ICALAM12</t>
  </si>
  <si>
    <t>IROCUA73</t>
  </si>
  <si>
    <t>IROCUA74</t>
  </si>
  <si>
    <t>ICORON68</t>
  </si>
  <si>
    <t>IROCUART13</t>
  </si>
  <si>
    <t>ICALAMUC3</t>
  </si>
  <si>
    <t>IROCUA4</t>
  </si>
  <si>
    <t>IROCUA63</t>
  </si>
  <si>
    <t>ICRDOBAC32</t>
  </si>
  <si>
    <t>ISANTA103</t>
  </si>
  <si>
    <t>ICALAMUC5</t>
  </si>
  <si>
    <t>ICRDOBAR5</t>
  </si>
  <si>
    <t>IVILLA1012</t>
  </si>
  <si>
    <t>IROCUA25</t>
  </si>
  <si>
    <t>IROCUA72</t>
  </si>
  <si>
    <t>IPRESI21</t>
  </si>
  <si>
    <t>ISANTA514</t>
  </si>
  <si>
    <t>ICALAM17</t>
  </si>
  <si>
    <t>ICALAM20</t>
  </si>
  <si>
    <t>IROCUART16</t>
  </si>
  <si>
    <t>IPRESI35</t>
  </si>
  <si>
    <t>ICAVILLA6</t>
  </si>
  <si>
    <t>ILASER21</t>
  </si>
  <si>
    <t>ISANTAMA1767</t>
  </si>
  <si>
    <t>ISANTA87</t>
  </si>
  <si>
    <t>ISANTA418</t>
  </si>
  <si>
    <t>ICALAM28</t>
  </si>
  <si>
    <t>IPRESI20</t>
  </si>
  <si>
    <t>IPRESI2</t>
  </si>
  <si>
    <t>ISANTA396</t>
  </si>
  <si>
    <t>ISANTA984</t>
  </si>
  <si>
    <t>ISANTA277</t>
  </si>
  <si>
    <t>ISANTA102</t>
  </si>
  <si>
    <t>ISANTA641</t>
  </si>
  <si>
    <t>ICALAM30</t>
  </si>
  <si>
    <t>IROCUA57</t>
  </si>
  <si>
    <t>IROCUA48</t>
  </si>
  <si>
    <t>ISANTA374</t>
  </si>
  <si>
    <t>ISANTA378</t>
  </si>
  <si>
    <t>ICALAM11</t>
  </si>
  <si>
    <t>ICALAM9</t>
  </si>
  <si>
    <t>ICASOCON5</t>
  </si>
  <si>
    <t>IROCUA33</t>
  </si>
  <si>
    <t>IROCUA47</t>
  </si>
  <si>
    <t>IROCUA5</t>
  </si>
  <si>
    <t>IPRESI8</t>
  </si>
  <si>
    <t>IDEPAR43</t>
  </si>
  <si>
    <t>ICAMONTE5</t>
  </si>
  <si>
    <t>ISANTA541</t>
  </si>
  <si>
    <t>IROCUA36</t>
  </si>
  <si>
    <t>ICRDOBAR3</t>
  </si>
  <si>
    <t>IJUREZ20</t>
  </si>
  <si>
    <t>ISANTA142</t>
  </si>
  <si>
    <t>ICAMONTE9</t>
  </si>
  <si>
    <t>ISANTA391</t>
  </si>
  <si>
    <t>IROTER2</t>
  </si>
  <si>
    <t>IROTER3</t>
  </si>
  <si>
    <t>IDEPAR47</t>
  </si>
  <si>
    <t>IROCUA55</t>
  </si>
  <si>
    <t>IANISA1</t>
  </si>
  <si>
    <t>ISANTA300</t>
  </si>
  <si>
    <t>ISANTA577</t>
  </si>
  <si>
    <t>IDEPAR65</t>
  </si>
  <si>
    <t>IROTER12</t>
  </si>
  <si>
    <t>IROTER11</t>
  </si>
  <si>
    <t>IROCUA38</t>
  </si>
  <si>
    <t>IROCUA34</t>
  </si>
  <si>
    <t>IROCUA77</t>
  </si>
  <si>
    <t>IROTER1</t>
  </si>
  <si>
    <t>IDEPAR27</t>
  </si>
  <si>
    <t>IBERRO3</t>
  </si>
  <si>
    <t>IROCUA40</t>
  </si>
  <si>
    <t>ISANTA580</t>
  </si>
  <si>
    <t>IJUREZ14</t>
  </si>
  <si>
    <t>IJUREZ25</t>
  </si>
  <si>
    <t>IDEPAR28</t>
  </si>
  <si>
    <t>IBERRO1</t>
  </si>
  <si>
    <t>IJUREZ24</t>
  </si>
  <si>
    <t>IROSEG30</t>
  </si>
  <si>
    <t>IROSEGUN9</t>
  </si>
  <si>
    <t>IDEPAR18</t>
  </si>
  <si>
    <t>IJUREZ22</t>
  </si>
  <si>
    <t>IPRESI28</t>
  </si>
  <si>
    <t>IPRESI23</t>
  </si>
  <si>
    <t>IROSEG17</t>
  </si>
  <si>
    <t>IROSEG19</t>
  </si>
  <si>
    <t>ILABOU36</t>
  </si>
  <si>
    <t>IROSEG22</t>
  </si>
  <si>
    <t>IHERNA59</t>
  </si>
  <si>
    <t>IDEPAR20</t>
  </si>
  <si>
    <t>IPRESI26</t>
  </si>
  <si>
    <t>IJUREZCE2</t>
  </si>
  <si>
    <t>IGENER84</t>
  </si>
  <si>
    <t>IROSEG7</t>
  </si>
  <si>
    <t>IROSEG6</t>
  </si>
  <si>
    <t>IROSEG25</t>
  </si>
  <si>
    <t>ICALCH1</t>
  </si>
  <si>
    <t>IDEPAR24</t>
  </si>
  <si>
    <t>IGENERAL29</t>
  </si>
  <si>
    <t>IVILLA255</t>
  </si>
  <si>
    <t>IVILLA564</t>
  </si>
  <si>
    <t>ICRDOBAV11</t>
  </si>
  <si>
    <t>IROSAL14</t>
  </si>
  <si>
    <t>IROSEG5</t>
  </si>
  <si>
    <t>IROSEG20</t>
  </si>
  <si>
    <t>ICALCH2</t>
  </si>
  <si>
    <t>IVILLA357</t>
  </si>
  <si>
    <t>IPRESIDE9</t>
  </si>
  <si>
    <t>ICALAPLA4</t>
  </si>
  <si>
    <t>IUNIND7</t>
  </si>
  <si>
    <t>IROSEG27</t>
  </si>
  <si>
    <t>IROSEGUN12</t>
  </si>
  <si>
    <t>IPOZOD3</t>
  </si>
  <si>
    <t>IUNIND9</t>
  </si>
  <si>
    <t>IJUSTI1</t>
  </si>
  <si>
    <t>ISANJU96</t>
  </si>
  <si>
    <t>ICASACAN2</t>
  </si>
  <si>
    <t>ISACAN1</t>
  </si>
  <si>
    <t>IUNINDEP9</t>
  </si>
  <si>
    <t>IUNIND3</t>
  </si>
  <si>
    <t>IMONTE794</t>
  </si>
  <si>
    <t>IGENER95</t>
  </si>
  <si>
    <t>IGENER153</t>
  </si>
  <si>
    <t>IUNINDEP6</t>
  </si>
  <si>
    <t>IJUSTI2</t>
  </si>
  <si>
    <t>IUNIND5</t>
  </si>
  <si>
    <t>IMARCO46</t>
  </si>
  <si>
    <t>IGENER39</t>
  </si>
  <si>
    <t>ISANJU16</t>
  </si>
  <si>
    <t>IUNIND6</t>
  </si>
  <si>
    <t>IGUATI1</t>
  </si>
  <si>
    <t>IMARCO45</t>
  </si>
  <si>
    <t>IGENER152</t>
  </si>
  <si>
    <t>IRUFIN8</t>
  </si>
  <si>
    <t>IBELLV29</t>
  </si>
  <si>
    <t>IGENER55</t>
  </si>
  <si>
    <t>ILASVA3</t>
  </si>
  <si>
    <t>ILASVA1</t>
  </si>
  <si>
    <t>ILASVA4</t>
  </si>
  <si>
    <t>IUNIND10</t>
  </si>
  <si>
    <t>IUNINDEP7</t>
  </si>
  <si>
    <t>ISANJU56</t>
  </si>
  <si>
    <t>ILASVA2</t>
  </si>
  <si>
    <t>IUNIND11</t>
  </si>
  <si>
    <t>IMARCO18</t>
  </si>
  <si>
    <t>IMARCO4</t>
  </si>
  <si>
    <t>IMARCO13</t>
  </si>
  <si>
    <t>ICAELFOR3</t>
  </si>
  <si>
    <t>IGENER212</t>
  </si>
  <si>
    <t>IUNINDEP2</t>
  </si>
  <si>
    <t>IMARCO14</t>
  </si>
  <si>
    <t>ILEONE4</t>
  </si>
  <si>
    <t>ISANJU43</t>
  </si>
  <si>
    <t>IMARCO20</t>
  </si>
  <si>
    <t>IGENER50</t>
  </si>
  <si>
    <t>IMARCO31</t>
  </si>
  <si>
    <t>ILEONE5</t>
  </si>
  <si>
    <t>ICORRA24</t>
  </si>
  <si>
    <t>IGENER234</t>
  </si>
  <si>
    <t>IGENER233</t>
  </si>
  <si>
    <t>IGENER120</t>
  </si>
  <si>
    <t>IGENER210</t>
  </si>
  <si>
    <t>IGENER213</t>
  </si>
  <si>
    <t>IMARCO62</t>
  </si>
  <si>
    <t>IGENERAL46</t>
  </si>
  <si>
    <t>IBOUQU10</t>
  </si>
  <si>
    <t>ISANMA134</t>
  </si>
  <si>
    <t>ISANMART48</t>
  </si>
  <si>
    <t>IMARCO67</t>
  </si>
  <si>
    <t>IVENAD4</t>
  </si>
  <si>
    <t>IVENADOT2</t>
  </si>
  <si>
    <t>IMARAT12</t>
  </si>
  <si>
    <t>IBOUQU19</t>
  </si>
  <si>
    <t>IBOUQU15</t>
  </si>
  <si>
    <t>ICAFFE7</t>
  </si>
  <si>
    <t>IGENER30</t>
  </si>
  <si>
    <t>ISANGR10</t>
  </si>
  <si>
    <t>IBOUQU17</t>
  </si>
  <si>
    <t>IBOUQU5</t>
  </si>
  <si>
    <t>ICALOSSU3</t>
  </si>
  <si>
    <t>IARTEA68</t>
  </si>
  <si>
    <t>IARTEA67</t>
  </si>
  <si>
    <t>IGENER307</t>
  </si>
  <si>
    <t>IARTEA47</t>
  </si>
  <si>
    <t>IGENER111</t>
  </si>
  <si>
    <t>IGENERAL65</t>
  </si>
  <si>
    <t>ILEANDRO2</t>
  </si>
  <si>
    <t>ILEAND2</t>
  </si>
  <si>
    <t>ILEAND3</t>
  </si>
  <si>
    <t>ICRUZA9</t>
  </si>
  <si>
    <t>IARTEA72</t>
  </si>
  <si>
    <t>IGENER138</t>
  </si>
  <si>
    <t>IGENER125</t>
  </si>
  <si>
    <t>IELTRB1</t>
  </si>
  <si>
    <t>ISANMA46</t>
  </si>
  <si>
    <t>IBELGR68</t>
  </si>
  <si>
    <t>IBOUQU3</t>
  </si>
  <si>
    <t>ITORTU2</t>
  </si>
  <si>
    <t>ICRUZA12</t>
  </si>
  <si>
    <t>ICASER18</t>
  </si>
  <si>
    <t>ISANJO101</t>
  </si>
  <si>
    <t>IGENER114</t>
  </si>
  <si>
    <t>IMONTE694</t>
  </si>
  <si>
    <t>ICASER19</t>
  </si>
  <si>
    <t>ICASER17</t>
  </si>
  <si>
    <t>ICAADA4</t>
  </si>
  <si>
    <t>IGENER51</t>
  </si>
  <si>
    <t>IARMST35</t>
  </si>
  <si>
    <t>IARTEA81</t>
  </si>
  <si>
    <t>IARTEA71</t>
  </si>
  <si>
    <t>ISANMA74</t>
  </si>
  <si>
    <t>ILASPA77</t>
  </si>
  <si>
    <t>IGENER29</t>
  </si>
  <si>
    <t>IVEDIA1</t>
  </si>
  <si>
    <t>IBELGR49</t>
  </si>
  <si>
    <t>IBELGR27</t>
  </si>
  <si>
    <t>ICASER2</t>
  </si>
  <si>
    <t>ICASER22</t>
  </si>
  <si>
    <t>ICENTE27</t>
  </si>
  <si>
    <t>ICENTE26</t>
  </si>
  <si>
    <t>ILASRO58</t>
  </si>
  <si>
    <t>IBERRE2</t>
  </si>
  <si>
    <t>ICASER37</t>
  </si>
  <si>
    <t>IGENER151</t>
  </si>
  <si>
    <t>ILASRO40</t>
  </si>
  <si>
    <t>IBELGR26</t>
  </si>
  <si>
    <t>IBELGR17</t>
  </si>
  <si>
    <t>ILASRO28</t>
  </si>
  <si>
    <t>ILASRO54</t>
  </si>
  <si>
    <t>IBELGRAN3</t>
  </si>
  <si>
    <t>ICASER23</t>
  </si>
  <si>
    <t>ICONST1</t>
  </si>
  <si>
    <t>IGENER311</t>
  </si>
  <si>
    <t>IBUENOSA510</t>
  </si>
  <si>
    <t>ILEAND21</t>
  </si>
  <si>
    <t>ICENTE25</t>
  </si>
  <si>
    <t>IBERRE5</t>
  </si>
  <si>
    <t>ICONST4</t>
  </si>
  <si>
    <t>IMELIN3</t>
  </si>
  <si>
    <t>IGENER224</t>
  </si>
  <si>
    <t>ICENTE28</t>
  </si>
  <si>
    <t>IPUEBL104</t>
  </si>
  <si>
    <t>IGENER294</t>
  </si>
  <si>
    <t>IHUGHE7</t>
  </si>
  <si>
    <t>IHUGHE2</t>
  </si>
  <si>
    <t>ICENTE23</t>
  </si>
  <si>
    <t>IIRION4</t>
  </si>
  <si>
    <t>ICASER14</t>
  </si>
  <si>
    <t>ISANGE132</t>
  </si>
  <si>
    <t>ICASER16</t>
  </si>
  <si>
    <t>ICASER20</t>
  </si>
  <si>
    <t>ICASER15</t>
  </si>
  <si>
    <t>IGENER293</t>
  </si>
  <si>
    <t>IHUGHE6</t>
  </si>
  <si>
    <t>ISANGE129</t>
  </si>
  <si>
    <t>ICLASO2</t>
  </si>
  <si>
    <t>ICLASO1</t>
  </si>
  <si>
    <t>IBUSTI4</t>
  </si>
  <si>
    <t>IGENER58</t>
  </si>
  <si>
    <t>IASCEN5</t>
  </si>
  <si>
    <t>ICASIL4</t>
  </si>
  <si>
    <t>ICASER6</t>
  </si>
  <si>
    <t>ICASIL6</t>
  </si>
  <si>
    <t>IJUNN15</t>
  </si>
  <si>
    <t>IIRION2</t>
  </si>
  <si>
    <t>ICARCA45</t>
  </si>
  <si>
    <t>ICASER31</t>
  </si>
  <si>
    <t>IJUNN12</t>
  </si>
  <si>
    <t>IJUNN23</t>
  </si>
  <si>
    <t>IJUNN16</t>
  </si>
  <si>
    <t>IJUNN7</t>
  </si>
  <si>
    <t>ISALTO72</t>
  </si>
  <si>
    <t>ICASIL5</t>
  </si>
  <si>
    <t>IJUNN17</t>
  </si>
  <si>
    <t>ICASER26</t>
  </si>
  <si>
    <t>IJUNN8</t>
  </si>
  <si>
    <t>ICLARK12</t>
  </si>
  <si>
    <t>IROJAS1</t>
  </si>
  <si>
    <t>IJUNN13</t>
  </si>
  <si>
    <t>IJUNN18</t>
  </si>
  <si>
    <t>IMONJE2</t>
  </si>
  <si>
    <t>ISEROD1</t>
  </si>
  <si>
    <t>IJUNN4</t>
  </si>
  <si>
    <t>IBUENOSA306</t>
  </si>
  <si>
    <t>ISANLORE31</t>
  </si>
  <si>
    <t>IPERGA1</t>
  </si>
  <si>
    <t>IJUNN26</t>
  </si>
  <si>
    <t>IBUENOSA518</t>
  </si>
  <si>
    <t>IOLIVE78</t>
  </si>
  <si>
    <t>ISANLORE35</t>
  </si>
  <si>
    <t>IROSARIO31</t>
  </si>
  <si>
    <t>ICONST47</t>
  </si>
  <si>
    <t>IPERGA3</t>
  </si>
  <si>
    <t>ISANLO21</t>
  </si>
  <si>
    <t>IROSARIO29</t>
  </si>
  <si>
    <t>ISANLO46</t>
  </si>
  <si>
    <t>IIBARL1</t>
  </si>
  <si>
    <t>IROSAR91</t>
  </si>
  <si>
    <t>ISANTAFE35</t>
  </si>
  <si>
    <t>IROSAR61</t>
  </si>
  <si>
    <t>ISANTAFE6</t>
  </si>
  <si>
    <t>IROJAS6</t>
  </si>
  <si>
    <t>IROSAR59</t>
  </si>
  <si>
    <t>IROSAR58</t>
  </si>
  <si>
    <t>IPERGA2</t>
  </si>
  <si>
    <t>ILAINV4</t>
  </si>
  <si>
    <t>ISANLO11</t>
  </si>
  <si>
    <t>ISANTAFE18</t>
  </si>
  <si>
    <t>IPERGA19</t>
  </si>
  <si>
    <t>IPERGA14</t>
  </si>
  <si>
    <t>IROSAR13</t>
  </si>
  <si>
    <t>ICONSTIT7</t>
  </si>
  <si>
    <t>IBAPERGA16</t>
  </si>
  <si>
    <t>IROSAR57</t>
  </si>
  <si>
    <t>IROSARIO16</t>
  </si>
  <si>
    <t>IROSAR102</t>
  </si>
  <si>
    <t>IROSARIO34</t>
  </si>
  <si>
    <t>IGENER418</t>
  </si>
  <si>
    <t>IROSARIO28</t>
  </si>
  <si>
    <t>IARROY63</t>
  </si>
  <si>
    <t>ISANNICO29</t>
  </si>
  <si>
    <t>IPERGA15</t>
  </si>
  <si>
    <t>IROSAR15</t>
  </si>
  <si>
    <t>IROSAR17</t>
  </si>
  <si>
    <t>IROSAR50</t>
  </si>
  <si>
    <t>ISANTAFE118</t>
  </si>
  <si>
    <t>IROSAR73</t>
  </si>
  <si>
    <t>IROSAR26</t>
  </si>
  <si>
    <t>IROSAR75</t>
  </si>
  <si>
    <t>IROSAR93</t>
  </si>
  <si>
    <t>IROSAR96</t>
  </si>
  <si>
    <t>IROSARIO46</t>
  </si>
  <si>
    <t>IROSAR52</t>
  </si>
  <si>
    <t>ISANTAFE8</t>
  </si>
  <si>
    <t>IROSAR33</t>
  </si>
  <si>
    <t>IROSAR35</t>
  </si>
  <si>
    <t>IROSAR34</t>
  </si>
  <si>
    <t>IROSAR117</t>
  </si>
  <si>
    <t>IROSAR28</t>
  </si>
  <si>
    <t>IROSAR123</t>
  </si>
  <si>
    <t>IROSAR121</t>
  </si>
  <si>
    <t>IROSAR23</t>
  </si>
  <si>
    <t>ISANNICO25</t>
  </si>
  <si>
    <t>IROSAR76</t>
  </si>
  <si>
    <t>IROSARIO26</t>
  </si>
  <si>
    <t>IROSAR47</t>
  </si>
  <si>
    <t>IROSARIO36</t>
  </si>
  <si>
    <t>ISFCALZA2</t>
  </si>
  <si>
    <t>IROSAR54</t>
  </si>
  <si>
    <t>IROSAR90</t>
  </si>
  <si>
    <t>IROSARIO6</t>
  </si>
  <si>
    <t>IROSAR69</t>
  </si>
  <si>
    <t>IROSAR67</t>
  </si>
  <si>
    <t>ICONST44</t>
  </si>
  <si>
    <t>IPERGA18</t>
  </si>
  <si>
    <t>IPERGAMI7</t>
  </si>
  <si>
    <t>ISANTAFE78</t>
  </si>
  <si>
    <t>ISANNI25</t>
  </si>
  <si>
    <t>ISANNICO36</t>
  </si>
  <si>
    <t>ISANNI45</t>
  </si>
  <si>
    <t>ISANNI2</t>
  </si>
  <si>
    <t>ISANNI51</t>
  </si>
  <si>
    <t>ISANNI27</t>
  </si>
  <si>
    <t>18f1073babc44449b1073babc4a449be</t>
  </si>
  <si>
    <t>f374c6cb74844c9bb4c6cb7484ec9bd8</t>
  </si>
  <si>
    <t>9ba0aaf623fc43dfa0aaf623fc53dffe</t>
  </si>
  <si>
    <t>3bab39ac20874d5bab39ac20874d5bb5</t>
  </si>
  <si>
    <t>7fd6cb6d86974c8d96cb6d86977c8d48</t>
  </si>
  <si>
    <t>ee5c837b00674ce19c837b00672ce188</t>
  </si>
  <si>
    <t>2d1e63d061bb49889e63d061bb298842</t>
  </si>
  <si>
    <t>f312a2377f054e8192a2377f053e8120</t>
  </si>
  <si>
    <t>3227faee672c4d7ca7faee672cbd7cbc</t>
  </si>
  <si>
    <t>ffe851ca830a4119a851ca830a81191d</t>
  </si>
  <si>
    <t>3772c7718e724fa1b2c7718e72ffa192</t>
  </si>
  <si>
    <t>d96fd86cc2cc4db5afd86cc2cccdb515</t>
  </si>
  <si>
    <t>c2cce2c1b24c4e2b8ce2c1b24c4e2b1d</t>
  </si>
  <si>
    <t>521924c8a26d4bc49924c8a26ddbc4d2</t>
  </si>
  <si>
    <t>caaba17c3da84b4aaba17c3da81b4ac5</t>
  </si>
  <si>
    <t>2e704b4d722c4b18b04b4d722c2b18f2</t>
  </si>
  <si>
    <t>73ee63a1960d4710ae63a1960d371081</t>
  </si>
  <si>
    <t>b191e43dd7be4e1291e43dd7be9e1270</t>
  </si>
  <si>
    <t>5d901a0781a04a58901a0781a0aa589c</t>
  </si>
  <si>
    <t>de17385b3fe54df397385b3fe57df36e</t>
  </si>
  <si>
    <t>f8ec49377cc74c9fac49377cc7ec9f95</t>
  </si>
  <si>
    <t>09767d57be644cacb67d57be64acac27</t>
  </si>
  <si>
    <t>5d54729a53d24c0594729a53d22c05e0</t>
  </si>
  <si>
    <t>390f15c9326a47ef8f15c9326a37efbf</t>
  </si>
  <si>
    <t>400602926eb845738602926eb8457398</t>
  </si>
  <si>
    <t>29ff68ece46b4497bf68ece46b44978a</t>
  </si>
  <si>
    <t>7fe0747290424f91a074729042ef9161</t>
  </si>
  <si>
    <t>3d80ef4863b6460980ef4863b6160932</t>
  </si>
  <si>
    <t>c7916775bc5d4d0a916775bc5ddd0a65</t>
  </si>
  <si>
    <t>e5659d7c49604f37a59d7c4960cf3701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</si>
</sst>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/m/d"/>
    <numFmt numFmtId="165" formatCode="_-* #,##0_-;\-* #,##0_-;_-* &quot;-&quot;??_-;_-@_-"/>
    <numFmt numFmtId="166" formatCode="0.0000"/>
  </numFmts>
  <fonts count="6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2" fillId="0" borderId="0"/>
    <xf numFmtId="0" fontId="1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2" fontId="0" fillId="0" borderId="0" xfId="0" applyNumberFormat="1"/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14" fontId="0" fillId="0" borderId="0" xfId="0" applyNumberFormat="1" applyAlignment="1">
      <alignment horizontal="center" vertical="center"/>
    </xf>
    <xf numFmtId="11" fontId="0" fillId="0" borderId="0" xfId="0" applyNumberFormat="1"/>
    <xf numFmtId="22" fontId="0" fillId="0" borderId="0" xfId="0" applyNumberFormat="1" applyAlignment="1">
      <alignment horizontal="center" vertical="center"/>
    </xf>
    <xf numFmtId="166" fontId="0" fillId="0" borderId="0" xfId="0" applyNumberForma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 xr:uid="{1529AD9B-2A90-4897-B2D3-10B6906E8C0E}"/>
    <cellStyle name="Normal 3" xfId="3" xr:uid="{5A5319C2-DA29-4DD9-9CE3-547ED333E3E8}"/>
  </cellStyles>
  <dxfs count="9">
    <dxf>
      <numFmt numFmtId="19" formatCode="d/m/yyyy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/m/yyyy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D090AC-1028-4E37-8AF3-21AF76AA1915}" name="Table3" displayName="Table3" ref="A1:D140" totalsRowShown="0">
  <autoFilter ref="A1:D140" xr:uid="{0178986E-7A41-44C1-BFAB-9C4133D6CE5D}"/>
  <tableColumns count="4">
    <tableColumn id="2" xr3:uid="{2D40DACC-075A-47A6-8206-96627E160B72}" name="stationID" dataDxfId="8"/>
    <tableColumn id="8" xr3:uid="{E02F8F17-718B-4701-90DF-3888F22E3283}" name="lat" dataDxfId="7">
      <calculatedColumnFormula>IFERROR(VLOOKUP(Table3[[#This Row],[stationID]],db,3,FALSE),"")</calculatedColumnFormula>
    </tableColumn>
    <tableColumn id="9" xr3:uid="{EED193B4-2B5D-4646-8660-69B7DA8A13B6}" name="lon" dataDxfId="6">
      <calculatedColumnFormula>IFERROR(VLOOKUP(Table3[[#This Row],[stationID]],db,4,FALSE),"")</calculatedColumnFormula>
    </tableColumn>
    <tableColumn id="3" xr3:uid="{5AF1C093-77D3-4351-81A5-6EEB9E2ADA96}" name="inicio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C1B90B-4584-44FA-8D03-F0EF71BC1C36}" name="Table35" displayName="Table35" ref="A1:E387" totalsRowShown="0">
  <autoFilter ref="A1:E387" xr:uid="{0178986E-7A41-44C1-BFAB-9C4133D6CE5D}"/>
  <sortState ref="A2:E387">
    <sortCondition ref="B1:B387"/>
  </sortState>
  <tableColumns count="5">
    <tableColumn id="2" xr3:uid="{A80A8C44-77D5-4FF8-BEA5-2727B3956A91}" name="stationID" dataDxfId="4"/>
    <tableColumn id="10" xr3:uid="{21CA7F69-3E80-4124-AAA6-330E7666061A}" name="comentario" dataDxfId="3"/>
    <tableColumn id="8" xr3:uid="{4038456C-57AE-46BE-B916-BC65E824F515}" name="lat" dataDxfId="2">
      <calculatedColumnFormula>IFERROR(VLOOKUP(Table35[[#This Row],[stationID]],db,3,FALSE),"")</calculatedColumnFormula>
    </tableColumn>
    <tableColumn id="9" xr3:uid="{06FC46C3-7691-4F27-88F7-1175B9F75476}" name="lon" dataDxfId="1">
      <calculatedColumnFormula>IFERROR(VLOOKUP(Table35[[#This Row],[stationID]],db,4,FALSE),"")</calculatedColumnFormula>
    </tableColumn>
    <tableColumn id="3" xr3:uid="{6961273B-01B2-43DA-9369-5366CE1F2618}" name="inicio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F68B9A-0AFF-4602-9436-E7459724E358}" name="datos" displayName="datos" ref="A1:C9" totalsRowShown="0">
  <autoFilter ref="A1:C9" xr:uid="{BFCD7372-330F-4BD0-B60B-F7EE38920419}"/>
  <tableColumns count="3">
    <tableColumn id="1" xr3:uid="{646BD76B-3EB9-4E25-8397-BBBEEF4BDE52}" name="tipo"/>
    <tableColumn id="3" xr3:uid="{D4973B9C-D71E-4C22-B937-BA4E0ED01857}" name="longitudes"/>
    <tableColumn id="2" xr3:uid="{01100541-37CD-4F82-8BA4-E45F76D0D23D}" name="tamaño_byte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06F332-9390-46BC-B9AB-90345478A30F}" name="campos" displayName="campos" ref="E1:H38" totalsRowShown="0">
  <autoFilter ref="E1:H38" xr:uid="{45A698CD-51B2-4237-A170-39DD2745C01C}"/>
  <tableColumns count="4">
    <tableColumn id="1" xr3:uid="{C64A39CE-AD94-4DF9-8C61-450B829D67C4}" name="campo"/>
    <tableColumn id="2" xr3:uid="{2F3497AE-9D9F-411F-8DAD-50A112D7A8FA}" name="tipo_dato"/>
    <tableColumn id="3" xr3:uid="{388C680F-9C20-48F1-8E72-ED0EF7775B13}" name="longitudes">
      <calculatedColumnFormula>VLOOKUP(campos[[#This Row],[tipo_dato]],datos[],2,FALSE)</calculatedColumnFormula>
    </tableColumn>
    <tableColumn id="4" xr3:uid="{3F710436-C6D7-40A0-BDC3-DD9381A91B5F}" name="tamaño_biyes">
      <calculatedColumnFormula>VLOOKUP(campos[[#This Row],[tipo_dato]],datos[],3,FALSE)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osario5@gmail.com" TargetMode="External"/><Relationship Id="rId2" Type="http://schemas.openxmlformats.org/officeDocument/2006/relationships/hyperlink" Target="mailto:sansalvador26@gmail.com" TargetMode="External"/><Relationship Id="rId1" Type="http://schemas.openxmlformats.org/officeDocument/2006/relationships/hyperlink" Target="mailto:adscripcion2@gmail.com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0"/>
  <sheetViews>
    <sheetView zoomScaleNormal="100" workbookViewId="0">
      <selection activeCell="D1" sqref="D1:D1048576"/>
    </sheetView>
  </sheetViews>
  <sheetFormatPr defaultColWidth="9.140625" defaultRowHeight="15" x14ac:dyDescent="0.25"/>
  <cols>
    <col min="1" max="1" width="13.5703125" style="9" bestFit="1" customWidth="1"/>
    <col min="2" max="2" width="14.42578125" style="9" bestFit="1" customWidth="1"/>
    <col min="3" max="3" width="8.7109375" style="9" bestFit="1" customWidth="1"/>
    <col min="4" max="4" width="10.7109375" style="11" bestFit="1" customWidth="1"/>
    <col min="5" max="5" width="16.85546875" style="9" bestFit="1" customWidth="1"/>
    <col min="6" max="6" width="17" customWidth="1"/>
    <col min="7" max="7" width="9.7109375" bestFit="1" customWidth="1"/>
  </cols>
  <sheetData>
    <row r="1" spans="1:6" s="1" customFormat="1" x14ac:dyDescent="0.25">
      <c r="A1" s="6" t="s">
        <v>260</v>
      </c>
      <c r="B1" s="6" t="s">
        <v>258</v>
      </c>
      <c r="C1" s="6" t="s">
        <v>259</v>
      </c>
      <c r="D1" s="6" t="s">
        <v>257</v>
      </c>
      <c r="E1" s="6" t="s">
        <v>261</v>
      </c>
    </row>
    <row r="2" spans="1:6" s="1" customFormat="1" ht="15" customHeight="1" x14ac:dyDescent="0.25">
      <c r="A2" s="7" t="s">
        <v>5</v>
      </c>
      <c r="B2" s="7">
        <v>-33.635800000000003</v>
      </c>
      <c r="C2" s="7">
        <v>-64.021600000000007</v>
      </c>
      <c r="D2" s="19">
        <v>44874</v>
      </c>
      <c r="E2" s="9" t="s">
        <v>262</v>
      </c>
      <c r="F2" s="21"/>
    </row>
    <row r="3" spans="1:6" s="1" customFormat="1" ht="15" customHeight="1" x14ac:dyDescent="0.25">
      <c r="A3" s="7" t="s">
        <v>6</v>
      </c>
      <c r="B3" s="7">
        <v>-34.158200000000001</v>
      </c>
      <c r="C3" s="7">
        <v>-62.4191</v>
      </c>
      <c r="D3" s="19">
        <v>44986</v>
      </c>
      <c r="E3" s="9" t="s">
        <v>262</v>
      </c>
      <c r="F3" s="21"/>
    </row>
    <row r="4" spans="1:6" s="1" customFormat="1" ht="15" customHeight="1" x14ac:dyDescent="0.25">
      <c r="A4" s="7" t="s">
        <v>7</v>
      </c>
      <c r="B4" s="7">
        <v>-33.643000000000001</v>
      </c>
      <c r="C4" s="7">
        <v>-62.396000000000001</v>
      </c>
      <c r="D4" s="19">
        <v>45067</v>
      </c>
      <c r="E4" s="9" t="s">
        <v>262</v>
      </c>
      <c r="F4" s="21"/>
    </row>
    <row r="5" spans="1:6" ht="15" customHeight="1" x14ac:dyDescent="0.25">
      <c r="A5" s="7" t="s">
        <v>8</v>
      </c>
      <c r="B5" s="7">
        <v>-32.746899999999997</v>
      </c>
      <c r="C5" s="7">
        <v>-61.615900000000003</v>
      </c>
      <c r="D5" s="19">
        <v>45040</v>
      </c>
      <c r="E5" s="9" t="s">
        <v>262</v>
      </c>
      <c r="F5" s="21"/>
    </row>
    <row r="6" spans="1:6" x14ac:dyDescent="0.25">
      <c r="A6" s="8" t="s">
        <v>9</v>
      </c>
      <c r="B6" s="7">
        <v>-32.562899999999999</v>
      </c>
      <c r="C6" s="7">
        <v>-61.767000000000003</v>
      </c>
      <c r="D6" s="19">
        <v>44172</v>
      </c>
      <c r="E6" s="9" t="s">
        <v>262</v>
      </c>
      <c r="F6" s="21"/>
    </row>
    <row r="7" spans="1:6" x14ac:dyDescent="0.25">
      <c r="A7" s="9" t="s">
        <v>10</v>
      </c>
      <c r="B7" s="7">
        <v>-33.368699999999997</v>
      </c>
      <c r="C7" s="7">
        <v>-61.1813</v>
      </c>
      <c r="D7" s="19">
        <v>44943</v>
      </c>
      <c r="E7" s="9" t="s">
        <v>262</v>
      </c>
      <c r="F7" s="21"/>
    </row>
    <row r="8" spans="1:6" x14ac:dyDescent="0.25">
      <c r="A8" s="9" t="s">
        <v>11</v>
      </c>
      <c r="B8" s="7">
        <v>-32.7149</v>
      </c>
      <c r="C8" s="7">
        <v>-61.227600000000002</v>
      </c>
      <c r="D8" s="19">
        <v>45124</v>
      </c>
      <c r="E8" s="9" t="s">
        <v>262</v>
      </c>
      <c r="F8" s="21"/>
    </row>
    <row r="9" spans="1:6" x14ac:dyDescent="0.25">
      <c r="A9" s="9" t="s">
        <v>12</v>
      </c>
      <c r="B9" s="7">
        <v>-32.819200000000002</v>
      </c>
      <c r="C9" s="7">
        <v>-61.400700000000001</v>
      </c>
      <c r="D9" s="19">
        <v>45104</v>
      </c>
      <c r="E9" s="9" t="s">
        <v>262</v>
      </c>
      <c r="F9" s="21"/>
    </row>
    <row r="10" spans="1:6" x14ac:dyDescent="0.25">
      <c r="A10" s="9" t="s">
        <v>13</v>
      </c>
      <c r="B10" s="7">
        <v>-32.369399999999999</v>
      </c>
      <c r="C10" s="7">
        <v>-64.637500000000003</v>
      </c>
      <c r="D10" s="19">
        <v>45136</v>
      </c>
      <c r="E10" s="9" t="s">
        <v>262</v>
      </c>
      <c r="F10" s="21"/>
    </row>
    <row r="11" spans="1:6" x14ac:dyDescent="0.25">
      <c r="A11" s="9" t="s">
        <v>14</v>
      </c>
      <c r="B11" s="7">
        <v>-32.031300000000002</v>
      </c>
      <c r="C11" s="7">
        <v>-64.356099999999998</v>
      </c>
      <c r="D11" s="19">
        <v>44106</v>
      </c>
      <c r="E11" s="9" t="s">
        <v>262</v>
      </c>
      <c r="F11" s="21"/>
    </row>
    <row r="12" spans="1:6" x14ac:dyDescent="0.25">
      <c r="A12" s="9" t="s">
        <v>15</v>
      </c>
      <c r="B12" s="7">
        <v>-31.997299999999999</v>
      </c>
      <c r="C12" s="7">
        <v>-64.558199999999999</v>
      </c>
      <c r="D12" s="19">
        <v>44461</v>
      </c>
      <c r="E12" s="9" t="s">
        <v>262</v>
      </c>
      <c r="F12" s="21"/>
    </row>
    <row r="13" spans="1:6" x14ac:dyDescent="0.25">
      <c r="A13" s="9" t="s">
        <v>1</v>
      </c>
      <c r="B13" s="7">
        <v>-33.0443</v>
      </c>
      <c r="C13" s="7">
        <v>-61.166800000000002</v>
      </c>
      <c r="D13" s="19">
        <v>43827</v>
      </c>
      <c r="E13" s="9" t="s">
        <v>262</v>
      </c>
      <c r="F13" s="21"/>
    </row>
    <row r="14" spans="1:6" x14ac:dyDescent="0.25">
      <c r="A14" s="9" t="s">
        <v>16</v>
      </c>
      <c r="B14" s="7">
        <v>-33.246600000000001</v>
      </c>
      <c r="C14" s="7">
        <v>-61.359099999999998</v>
      </c>
      <c r="D14" s="19">
        <v>44040</v>
      </c>
      <c r="E14" s="9" t="s">
        <v>262</v>
      </c>
      <c r="F14" s="21"/>
    </row>
    <row r="15" spans="1:6" x14ac:dyDescent="0.25">
      <c r="A15" s="9" t="s">
        <v>17</v>
      </c>
      <c r="B15" s="7">
        <v>-33.341099999999997</v>
      </c>
      <c r="C15" s="7">
        <v>-61.963000000000001</v>
      </c>
      <c r="D15" s="19">
        <v>44194</v>
      </c>
      <c r="E15" s="9" t="s">
        <v>262</v>
      </c>
      <c r="F15" s="21"/>
    </row>
    <row r="16" spans="1:6" x14ac:dyDescent="0.25">
      <c r="A16" s="9" t="s">
        <v>18</v>
      </c>
      <c r="B16" s="7">
        <v>-33.112299999999998</v>
      </c>
      <c r="C16" s="7">
        <v>-61.708799999999997</v>
      </c>
      <c r="D16" s="19">
        <v>44534</v>
      </c>
      <c r="E16" s="9" t="s">
        <v>262</v>
      </c>
      <c r="F16" s="21"/>
    </row>
    <row r="17" spans="1:6" x14ac:dyDescent="0.25">
      <c r="A17" s="9" t="s">
        <v>19</v>
      </c>
      <c r="B17" s="7">
        <v>-33.058100000000003</v>
      </c>
      <c r="C17" s="7">
        <v>-61.189500000000002</v>
      </c>
      <c r="D17" s="19">
        <v>44738</v>
      </c>
      <c r="E17" s="9" t="s">
        <v>262</v>
      </c>
      <c r="F17" s="21"/>
    </row>
    <row r="18" spans="1:6" x14ac:dyDescent="0.25">
      <c r="A18" s="9" t="s">
        <v>20</v>
      </c>
      <c r="B18" s="7">
        <v>-33.1235</v>
      </c>
      <c r="C18" s="7">
        <v>-61.0871</v>
      </c>
      <c r="D18" s="19">
        <v>44923</v>
      </c>
      <c r="E18" s="9" t="s">
        <v>262</v>
      </c>
      <c r="F18" s="21"/>
    </row>
    <row r="19" spans="1:6" x14ac:dyDescent="0.25">
      <c r="A19" s="9" t="s">
        <v>21</v>
      </c>
      <c r="B19" s="7">
        <v>-33.897100000000002</v>
      </c>
      <c r="C19" s="7">
        <v>-61.108899999999998</v>
      </c>
      <c r="D19" s="19">
        <v>42736</v>
      </c>
      <c r="E19" s="9" t="s">
        <v>262</v>
      </c>
      <c r="F19" s="21"/>
    </row>
    <row r="20" spans="1:6" x14ac:dyDescent="0.25">
      <c r="A20" s="9" t="s">
        <v>22</v>
      </c>
      <c r="B20" s="7">
        <v>-33.437100000000001</v>
      </c>
      <c r="C20" s="7">
        <v>-61.484299999999998</v>
      </c>
      <c r="D20" s="19">
        <v>44680</v>
      </c>
      <c r="E20" s="9" t="s">
        <v>262</v>
      </c>
      <c r="F20" s="21"/>
    </row>
    <row r="21" spans="1:6" x14ac:dyDescent="0.25">
      <c r="A21" s="9" t="s">
        <v>23</v>
      </c>
      <c r="B21" s="7">
        <v>-33.356400000000001</v>
      </c>
      <c r="C21" s="7">
        <v>-60.724499999999999</v>
      </c>
      <c r="D21" s="19">
        <v>42826</v>
      </c>
      <c r="E21" s="9" t="s">
        <v>262</v>
      </c>
      <c r="F21" s="21"/>
    </row>
    <row r="22" spans="1:6" x14ac:dyDescent="0.25">
      <c r="A22" s="9" t="s">
        <v>24</v>
      </c>
      <c r="B22" s="7">
        <v>-33.5383</v>
      </c>
      <c r="C22" s="7">
        <v>-61.115600000000001</v>
      </c>
      <c r="D22" s="19">
        <v>42833</v>
      </c>
      <c r="E22" s="9" t="s">
        <v>262</v>
      </c>
      <c r="F22" s="21"/>
    </row>
    <row r="23" spans="1:6" x14ac:dyDescent="0.25">
      <c r="A23" s="9" t="s">
        <v>25</v>
      </c>
      <c r="B23" s="7">
        <v>-33.232300000000002</v>
      </c>
      <c r="C23" s="7">
        <v>-60.326799999999999</v>
      </c>
      <c r="D23" s="19">
        <v>43163</v>
      </c>
      <c r="E23" s="9" t="s">
        <v>262</v>
      </c>
      <c r="F23" s="21"/>
    </row>
    <row r="24" spans="1:6" x14ac:dyDescent="0.25">
      <c r="A24" s="9" t="s">
        <v>26</v>
      </c>
      <c r="B24" s="7">
        <v>-33.106000000000002</v>
      </c>
      <c r="C24" s="7">
        <v>-63.726900000000001</v>
      </c>
      <c r="D24" s="19">
        <v>41350</v>
      </c>
      <c r="E24" s="9" t="s">
        <v>262</v>
      </c>
      <c r="F24" s="21"/>
    </row>
    <row r="25" spans="1:6" x14ac:dyDescent="0.25">
      <c r="A25" s="9" t="s">
        <v>27</v>
      </c>
      <c r="B25" s="7">
        <v>-32.4084</v>
      </c>
      <c r="C25" s="7">
        <v>-63.259300000000003</v>
      </c>
      <c r="D25" s="19">
        <v>42208</v>
      </c>
      <c r="E25" s="9" t="s">
        <v>262</v>
      </c>
      <c r="F25" s="21"/>
    </row>
    <row r="26" spans="1:6" x14ac:dyDescent="0.25">
      <c r="A26" s="9" t="s">
        <v>28</v>
      </c>
      <c r="B26" s="7">
        <v>-31.8245</v>
      </c>
      <c r="C26" s="7">
        <v>-64.971599999999995</v>
      </c>
      <c r="D26" s="19">
        <v>44282</v>
      </c>
      <c r="E26" s="9" t="s">
        <v>262</v>
      </c>
      <c r="F26" s="21"/>
    </row>
    <row r="27" spans="1:6" x14ac:dyDescent="0.25">
      <c r="A27" s="9" t="s">
        <v>29</v>
      </c>
      <c r="B27" s="7">
        <v>-32.241399999999999</v>
      </c>
      <c r="C27" s="7">
        <v>-63.986400000000003</v>
      </c>
      <c r="D27" s="19">
        <v>44418</v>
      </c>
      <c r="E27" s="9" t="s">
        <v>262</v>
      </c>
      <c r="F27" s="21"/>
    </row>
    <row r="28" spans="1:6" x14ac:dyDescent="0.25">
      <c r="A28" s="9" t="s">
        <v>30</v>
      </c>
      <c r="B28" s="7">
        <v>-31.9039</v>
      </c>
      <c r="C28" s="7">
        <v>-64.111000000000004</v>
      </c>
      <c r="D28" s="19">
        <v>44866</v>
      </c>
      <c r="E28" s="9" t="s">
        <v>262</v>
      </c>
      <c r="F28" s="21"/>
    </row>
    <row r="29" spans="1:6" x14ac:dyDescent="0.25">
      <c r="A29" s="9" t="s">
        <v>31</v>
      </c>
      <c r="B29" s="7">
        <v>-31.768599999999999</v>
      </c>
      <c r="C29" s="7">
        <v>-63.989899999999999</v>
      </c>
      <c r="D29" s="19">
        <v>44956</v>
      </c>
      <c r="E29" s="9" t="s">
        <v>262</v>
      </c>
      <c r="F29" s="21"/>
    </row>
    <row r="30" spans="1:6" x14ac:dyDescent="0.25">
      <c r="A30" s="9" t="s">
        <v>32</v>
      </c>
      <c r="B30" s="7">
        <v>-34.266199999999998</v>
      </c>
      <c r="C30" s="7">
        <v>-62.313800000000001</v>
      </c>
      <c r="D30" s="19">
        <v>44874</v>
      </c>
      <c r="E30" s="9" t="s">
        <v>262</v>
      </c>
      <c r="F30" s="21"/>
    </row>
    <row r="31" spans="1:6" x14ac:dyDescent="0.25">
      <c r="A31" s="9" t="s">
        <v>33</v>
      </c>
      <c r="B31" s="7">
        <v>-32.933999999999997</v>
      </c>
      <c r="C31" s="7">
        <v>-60.83</v>
      </c>
      <c r="D31" s="19">
        <v>44918</v>
      </c>
      <c r="E31" s="9" t="s">
        <v>262</v>
      </c>
      <c r="F31" s="21"/>
    </row>
    <row r="32" spans="1:6" x14ac:dyDescent="0.25">
      <c r="A32" s="9" t="s">
        <v>34</v>
      </c>
      <c r="B32" s="7">
        <v>-34.004300000000001</v>
      </c>
      <c r="C32" s="7">
        <v>-61.607599999999998</v>
      </c>
      <c r="D32" s="19">
        <v>44018</v>
      </c>
      <c r="E32" s="9" t="s">
        <v>262</v>
      </c>
      <c r="F32" s="21"/>
    </row>
    <row r="33" spans="1:6" x14ac:dyDescent="0.25">
      <c r="A33" s="9" t="s">
        <v>35</v>
      </c>
      <c r="B33" s="7">
        <v>-33.7774</v>
      </c>
      <c r="C33" s="7">
        <v>-61.546799999999998</v>
      </c>
      <c r="D33" s="19">
        <v>44060</v>
      </c>
      <c r="E33" s="9" t="s">
        <v>262</v>
      </c>
      <c r="F33" s="21"/>
    </row>
    <row r="34" spans="1:6" x14ac:dyDescent="0.25">
      <c r="A34" s="9" t="s">
        <v>36</v>
      </c>
      <c r="B34" s="7">
        <v>-34.255499999999998</v>
      </c>
      <c r="C34" s="7">
        <v>-62.676600000000001</v>
      </c>
      <c r="D34" s="19">
        <v>44117</v>
      </c>
      <c r="E34" s="9" t="s">
        <v>262</v>
      </c>
      <c r="F34" s="21"/>
    </row>
    <row r="35" spans="1:6" x14ac:dyDescent="0.25">
      <c r="A35" s="9" t="s">
        <v>37</v>
      </c>
      <c r="B35" s="7">
        <v>-33.447899999999997</v>
      </c>
      <c r="C35" s="7">
        <v>-61.4983</v>
      </c>
      <c r="D35" s="19">
        <v>44128</v>
      </c>
      <c r="E35" s="9" t="s">
        <v>262</v>
      </c>
      <c r="F35" s="21"/>
    </row>
    <row r="36" spans="1:6" x14ac:dyDescent="0.25">
      <c r="A36" s="9" t="s">
        <v>38</v>
      </c>
      <c r="B36" s="7">
        <v>-34.265900000000002</v>
      </c>
      <c r="C36" s="7">
        <v>-62.700099999999999</v>
      </c>
      <c r="D36" s="19">
        <v>44252</v>
      </c>
      <c r="E36" s="9" t="s">
        <v>262</v>
      </c>
      <c r="F36" s="21"/>
    </row>
    <row r="37" spans="1:6" x14ac:dyDescent="0.25">
      <c r="A37" s="9" t="s">
        <v>39</v>
      </c>
      <c r="B37" s="7">
        <v>-34.109099999999998</v>
      </c>
      <c r="C37" s="7">
        <v>-62.159100000000002</v>
      </c>
      <c r="D37" s="19">
        <v>44254</v>
      </c>
      <c r="E37" s="9" t="s">
        <v>262</v>
      </c>
      <c r="F37" s="21"/>
    </row>
    <row r="38" spans="1:6" x14ac:dyDescent="0.25">
      <c r="A38" s="9" t="s">
        <v>40</v>
      </c>
      <c r="B38" s="7">
        <v>-33.429299999999998</v>
      </c>
      <c r="C38" s="7">
        <v>-61.499200000000002</v>
      </c>
      <c r="D38" s="19">
        <v>44382</v>
      </c>
      <c r="E38" s="9" t="s">
        <v>262</v>
      </c>
      <c r="F38" s="21"/>
    </row>
    <row r="39" spans="1:6" x14ac:dyDescent="0.25">
      <c r="A39" s="9" t="s">
        <v>41</v>
      </c>
      <c r="B39" s="7">
        <v>-34.014000000000003</v>
      </c>
      <c r="C39" s="7">
        <v>-62.244999999999997</v>
      </c>
      <c r="D39" s="19">
        <v>44406</v>
      </c>
      <c r="E39" s="9" t="s">
        <v>262</v>
      </c>
      <c r="F39" s="21"/>
    </row>
    <row r="40" spans="1:6" x14ac:dyDescent="0.25">
      <c r="A40" s="9" t="s">
        <v>42</v>
      </c>
      <c r="B40" s="7">
        <v>-34.401699999999998</v>
      </c>
      <c r="C40" s="7">
        <v>-62.042999999999999</v>
      </c>
      <c r="D40" s="19">
        <v>44406</v>
      </c>
      <c r="E40" s="9" t="s">
        <v>262</v>
      </c>
      <c r="F40" s="21"/>
    </row>
    <row r="41" spans="1:6" x14ac:dyDescent="0.25">
      <c r="A41" s="9" t="s">
        <v>43</v>
      </c>
      <c r="B41" s="7">
        <v>-34.192100000000003</v>
      </c>
      <c r="C41" s="7">
        <v>-62.542400000000001</v>
      </c>
      <c r="D41" s="19">
        <v>44525</v>
      </c>
      <c r="E41" s="9" t="s">
        <v>262</v>
      </c>
      <c r="F41" s="21"/>
    </row>
    <row r="42" spans="1:6" x14ac:dyDescent="0.25">
      <c r="A42" s="9" t="s">
        <v>44</v>
      </c>
      <c r="B42" s="7">
        <v>-32.478000000000002</v>
      </c>
      <c r="C42" s="7">
        <v>-63.491</v>
      </c>
      <c r="D42" s="19">
        <v>44602</v>
      </c>
      <c r="E42" s="9" t="s">
        <v>262</v>
      </c>
      <c r="F42" s="21"/>
    </row>
    <row r="43" spans="1:6" x14ac:dyDescent="0.25">
      <c r="A43" s="9" t="s">
        <v>45</v>
      </c>
      <c r="B43" s="7">
        <v>-34.113300000000002</v>
      </c>
      <c r="C43" s="7">
        <v>-62.4407</v>
      </c>
      <c r="D43" s="19">
        <v>44719</v>
      </c>
      <c r="E43" s="9" t="s">
        <v>262</v>
      </c>
      <c r="F43" s="21"/>
    </row>
    <row r="44" spans="1:6" x14ac:dyDescent="0.25">
      <c r="A44" s="9" t="s">
        <v>46</v>
      </c>
      <c r="B44" s="7">
        <v>-33.858400000000003</v>
      </c>
      <c r="C44" s="7">
        <v>-61.475200000000001</v>
      </c>
      <c r="D44" s="19">
        <v>44752</v>
      </c>
      <c r="E44" s="9" t="s">
        <v>262</v>
      </c>
      <c r="F44" s="21"/>
    </row>
    <row r="45" spans="1:6" x14ac:dyDescent="0.25">
      <c r="A45" s="9" t="s">
        <v>47</v>
      </c>
      <c r="B45" s="7">
        <v>-33.8369</v>
      </c>
      <c r="C45" s="7">
        <v>-61.4086</v>
      </c>
      <c r="D45" s="19">
        <v>44778</v>
      </c>
      <c r="E45" s="9" t="s">
        <v>262</v>
      </c>
      <c r="F45" s="21"/>
    </row>
    <row r="46" spans="1:6" x14ac:dyDescent="0.25">
      <c r="A46" s="9" t="s">
        <v>48</v>
      </c>
      <c r="B46" s="7">
        <v>-32.854999999999997</v>
      </c>
      <c r="C46" s="7">
        <v>-61.940399999999997</v>
      </c>
      <c r="D46" s="19">
        <v>45100</v>
      </c>
      <c r="E46" s="9" t="s">
        <v>262</v>
      </c>
      <c r="F46" s="21"/>
    </row>
    <row r="47" spans="1:6" x14ac:dyDescent="0.25">
      <c r="A47" s="9" t="s">
        <v>49</v>
      </c>
      <c r="B47" s="7">
        <v>-33.0745</v>
      </c>
      <c r="C47" s="7">
        <v>-62.261000000000003</v>
      </c>
      <c r="D47" s="19">
        <v>45200</v>
      </c>
      <c r="E47" s="9" t="s">
        <v>262</v>
      </c>
      <c r="F47" s="21"/>
    </row>
    <row r="48" spans="1:6" x14ac:dyDescent="0.25">
      <c r="A48" s="9" t="s">
        <v>50</v>
      </c>
      <c r="B48" s="7">
        <v>-32.954900000000002</v>
      </c>
      <c r="C48" s="7">
        <v>-62.193199999999997</v>
      </c>
      <c r="D48" s="19">
        <v>45118</v>
      </c>
      <c r="E48" s="9" t="s">
        <v>262</v>
      </c>
      <c r="F48" s="21"/>
    </row>
    <row r="49" spans="1:6" x14ac:dyDescent="0.25">
      <c r="A49" s="9" t="s">
        <v>51</v>
      </c>
      <c r="B49" s="7">
        <v>-32.590600000000002</v>
      </c>
      <c r="C49" s="7">
        <v>-61.1708</v>
      </c>
      <c r="D49" s="19">
        <v>43982</v>
      </c>
      <c r="E49" s="9" t="s">
        <v>262</v>
      </c>
      <c r="F49" s="21"/>
    </row>
    <row r="50" spans="1:6" x14ac:dyDescent="0.25">
      <c r="A50" s="7" t="s">
        <v>52</v>
      </c>
      <c r="B50" s="7">
        <v>-32.816400000000002</v>
      </c>
      <c r="C50" s="7">
        <v>-61.3949</v>
      </c>
      <c r="D50" s="19">
        <v>44251</v>
      </c>
      <c r="E50" s="9" t="s">
        <v>262</v>
      </c>
      <c r="F50" s="21"/>
    </row>
    <row r="51" spans="1:6" x14ac:dyDescent="0.25">
      <c r="A51" s="9" t="s">
        <v>53</v>
      </c>
      <c r="B51" s="7">
        <v>-32.706499999999998</v>
      </c>
      <c r="C51" s="7">
        <v>-61.1676</v>
      </c>
      <c r="D51" s="19">
        <v>42736</v>
      </c>
      <c r="E51" s="9" t="s">
        <v>262</v>
      </c>
      <c r="F51" s="21"/>
    </row>
    <row r="52" spans="1:6" x14ac:dyDescent="0.25">
      <c r="A52" s="9" t="s">
        <v>54</v>
      </c>
      <c r="B52" s="7">
        <v>-33.347000000000001</v>
      </c>
      <c r="C52" s="7">
        <v>-62.3566</v>
      </c>
      <c r="D52" s="19">
        <v>44910</v>
      </c>
      <c r="E52" s="9" t="s">
        <v>262</v>
      </c>
      <c r="F52" s="21"/>
    </row>
    <row r="53" spans="1:6" x14ac:dyDescent="0.25">
      <c r="A53" s="9" t="s">
        <v>55</v>
      </c>
      <c r="B53" s="7">
        <v>-34.518799999999999</v>
      </c>
      <c r="C53" s="7">
        <v>-63.944099999999999</v>
      </c>
      <c r="D53" s="19">
        <v>44920</v>
      </c>
      <c r="E53" s="9" t="s">
        <v>262</v>
      </c>
      <c r="F53" s="21"/>
    </row>
    <row r="54" spans="1:6" x14ac:dyDescent="0.25">
      <c r="A54" s="9" t="s">
        <v>56</v>
      </c>
      <c r="B54" s="7">
        <v>-32.347299999999997</v>
      </c>
      <c r="C54" s="7">
        <v>-64.990799999999993</v>
      </c>
      <c r="D54" s="19">
        <v>44105</v>
      </c>
      <c r="E54" s="9" t="s">
        <v>262</v>
      </c>
      <c r="F54" s="21"/>
    </row>
    <row r="55" spans="1:6" x14ac:dyDescent="0.25">
      <c r="A55" s="9" t="s">
        <v>57</v>
      </c>
      <c r="B55" s="7">
        <v>-32.320599999999999</v>
      </c>
      <c r="C55" s="7">
        <v>-65.0197</v>
      </c>
      <c r="D55" s="19">
        <v>44629</v>
      </c>
      <c r="E55" s="9" t="s">
        <v>262</v>
      </c>
      <c r="F55" s="21"/>
    </row>
    <row r="56" spans="1:6" x14ac:dyDescent="0.25">
      <c r="A56" s="9" t="s">
        <v>58</v>
      </c>
      <c r="B56" s="7">
        <v>-33.634900000000002</v>
      </c>
      <c r="C56" s="7">
        <v>-63.764299999999999</v>
      </c>
      <c r="D56" s="19">
        <v>43799</v>
      </c>
      <c r="E56" s="9" t="s">
        <v>262</v>
      </c>
      <c r="F56" s="21"/>
    </row>
    <row r="57" spans="1:6" x14ac:dyDescent="0.25">
      <c r="A57" s="9" t="s">
        <v>59</v>
      </c>
      <c r="B57" s="7">
        <v>-32.704999999999998</v>
      </c>
      <c r="C57" s="7">
        <v>-63.860799999999998</v>
      </c>
      <c r="D57" s="19">
        <v>44126</v>
      </c>
      <c r="E57" s="9" t="s">
        <v>262</v>
      </c>
      <c r="F57" s="21"/>
    </row>
    <row r="58" spans="1:6" x14ac:dyDescent="0.25">
      <c r="A58" s="9" t="s">
        <v>60</v>
      </c>
      <c r="B58" s="7">
        <v>-33.338900000000002</v>
      </c>
      <c r="C58" s="7">
        <v>-63.717399999999998</v>
      </c>
      <c r="D58" s="19">
        <v>44184</v>
      </c>
      <c r="E58" s="9" t="s">
        <v>262</v>
      </c>
      <c r="F58" s="21"/>
    </row>
    <row r="59" spans="1:6" x14ac:dyDescent="0.25">
      <c r="A59" s="9" t="s">
        <v>61</v>
      </c>
      <c r="B59" s="7">
        <v>-33.206600000000002</v>
      </c>
      <c r="C59" s="7">
        <v>-63.396500000000003</v>
      </c>
      <c r="D59" s="19">
        <v>44210</v>
      </c>
      <c r="E59" s="9" t="s">
        <v>262</v>
      </c>
      <c r="F59" s="21"/>
    </row>
    <row r="60" spans="1:6" x14ac:dyDescent="0.25">
      <c r="A60" s="9" t="s">
        <v>62</v>
      </c>
      <c r="B60" s="7">
        <v>-33.544600000000003</v>
      </c>
      <c r="C60" s="7">
        <v>-61.972900000000003</v>
      </c>
      <c r="D60" s="19">
        <v>44915</v>
      </c>
      <c r="E60" s="9" t="s">
        <v>262</v>
      </c>
      <c r="F60" s="21"/>
    </row>
    <row r="61" spans="1:6" x14ac:dyDescent="0.25">
      <c r="A61" s="9" t="s">
        <v>63</v>
      </c>
      <c r="B61" s="7">
        <v>-32.711100000000002</v>
      </c>
      <c r="C61" s="7">
        <v>-61.554900000000004</v>
      </c>
      <c r="D61" s="19">
        <v>44970</v>
      </c>
      <c r="E61" s="9" t="s">
        <v>262</v>
      </c>
      <c r="F61" s="21"/>
    </row>
    <row r="62" spans="1:6" x14ac:dyDescent="0.25">
      <c r="A62" s="9" t="s">
        <v>64</v>
      </c>
      <c r="B62" s="7">
        <v>-32.6708</v>
      </c>
      <c r="C62" s="7">
        <v>-61.583500000000001</v>
      </c>
      <c r="D62" s="19">
        <v>45209</v>
      </c>
      <c r="E62" s="9" t="s">
        <v>262</v>
      </c>
      <c r="F62" s="21"/>
    </row>
    <row r="63" spans="1:6" x14ac:dyDescent="0.25">
      <c r="A63" s="9" t="s">
        <v>65</v>
      </c>
      <c r="B63" s="7">
        <v>-34.499000000000002</v>
      </c>
      <c r="C63" s="7">
        <v>-61.539499999999997</v>
      </c>
      <c r="D63" s="19">
        <v>44250</v>
      </c>
      <c r="E63" s="9" t="s">
        <v>262</v>
      </c>
      <c r="F63" s="21"/>
    </row>
    <row r="64" spans="1:6" x14ac:dyDescent="0.25">
      <c r="A64" s="9" t="s">
        <v>66</v>
      </c>
      <c r="B64" s="7">
        <v>-34.441200000000002</v>
      </c>
      <c r="C64" s="7">
        <v>-61.811599999999999</v>
      </c>
      <c r="D64" s="19">
        <v>44457</v>
      </c>
      <c r="E64" s="9" t="s">
        <v>262</v>
      </c>
      <c r="F64" s="21"/>
    </row>
    <row r="65" spans="1:6" x14ac:dyDescent="0.25">
      <c r="A65" s="9" t="s">
        <v>67</v>
      </c>
      <c r="B65" s="7">
        <v>-34.5304</v>
      </c>
      <c r="C65" s="7">
        <v>-61.237900000000003</v>
      </c>
      <c r="D65" s="19">
        <v>44916</v>
      </c>
      <c r="E65" s="9" t="s">
        <v>262</v>
      </c>
      <c r="F65" s="21"/>
    </row>
    <row r="66" spans="1:6" x14ac:dyDescent="0.25">
      <c r="A66" s="9" t="s">
        <v>68</v>
      </c>
      <c r="B66" s="7">
        <v>-33.044499999999999</v>
      </c>
      <c r="C66" s="7">
        <v>-61.404400000000003</v>
      </c>
      <c r="D66" s="19">
        <v>45106</v>
      </c>
      <c r="E66" s="9" t="s">
        <v>262</v>
      </c>
      <c r="F66" s="21"/>
    </row>
    <row r="67" spans="1:6" x14ac:dyDescent="0.25">
      <c r="A67" s="9" t="s">
        <v>69</v>
      </c>
      <c r="B67" s="7">
        <v>-33.2821</v>
      </c>
      <c r="C67" s="7">
        <v>-62.185899999999997</v>
      </c>
      <c r="D67" s="19">
        <v>44758</v>
      </c>
      <c r="E67" s="9" t="s">
        <v>262</v>
      </c>
      <c r="F67" s="21"/>
    </row>
    <row r="68" spans="1:6" x14ac:dyDescent="0.25">
      <c r="A68" s="9" t="s">
        <v>70</v>
      </c>
      <c r="B68" s="7">
        <v>-33.802799999999998</v>
      </c>
      <c r="C68" s="7">
        <v>-62.466700000000003</v>
      </c>
      <c r="D68" s="19">
        <v>44816</v>
      </c>
      <c r="E68" s="9" t="s">
        <v>262</v>
      </c>
      <c r="F68" s="21"/>
    </row>
    <row r="69" spans="1:6" x14ac:dyDescent="0.25">
      <c r="A69" s="9" t="s">
        <v>71</v>
      </c>
      <c r="B69" s="7">
        <v>-33.030099999999997</v>
      </c>
      <c r="C69" s="7">
        <v>-62.0625</v>
      </c>
      <c r="D69" s="19">
        <v>44846</v>
      </c>
      <c r="E69" s="9" t="s">
        <v>262</v>
      </c>
      <c r="F69" s="21"/>
    </row>
    <row r="70" spans="1:6" x14ac:dyDescent="0.25">
      <c r="A70" s="9" t="s">
        <v>72</v>
      </c>
      <c r="B70" s="7">
        <v>-32.9908</v>
      </c>
      <c r="C70" s="7">
        <v>-61.791499999999999</v>
      </c>
      <c r="D70" s="19">
        <v>43535</v>
      </c>
      <c r="E70" s="9" t="s">
        <v>262</v>
      </c>
      <c r="F70" s="21"/>
    </row>
    <row r="71" spans="1:6" x14ac:dyDescent="0.25">
      <c r="A71" s="9" t="s">
        <v>73</v>
      </c>
      <c r="B71" s="7">
        <v>-33.689100000000003</v>
      </c>
      <c r="C71" s="7">
        <v>-61.413699999999999</v>
      </c>
      <c r="D71" s="19">
        <v>45104</v>
      </c>
      <c r="E71" s="9" t="s">
        <v>262</v>
      </c>
      <c r="F71" s="21"/>
    </row>
    <row r="72" spans="1:6" x14ac:dyDescent="0.25">
      <c r="A72" s="9" t="s">
        <v>74</v>
      </c>
      <c r="B72" s="7">
        <v>-31.956299999999999</v>
      </c>
      <c r="C72" s="7">
        <v>-63.780200000000001</v>
      </c>
      <c r="D72" s="19">
        <v>45016</v>
      </c>
      <c r="E72" s="9" t="s">
        <v>262</v>
      </c>
      <c r="F72" s="21"/>
    </row>
    <row r="73" spans="1:6" x14ac:dyDescent="0.25">
      <c r="A73" s="9" t="s">
        <v>75</v>
      </c>
      <c r="B73" s="7">
        <v>-33.7654</v>
      </c>
      <c r="C73" s="7">
        <v>-60.6509</v>
      </c>
      <c r="D73" s="19">
        <v>43736</v>
      </c>
      <c r="E73" s="9" t="s">
        <v>262</v>
      </c>
      <c r="F73" s="21"/>
    </row>
    <row r="74" spans="1:6" x14ac:dyDescent="0.25">
      <c r="A74" s="9" t="s">
        <v>76</v>
      </c>
      <c r="B74" s="7">
        <v>-33.869999999999997</v>
      </c>
      <c r="C74" s="7">
        <v>-60.576300000000003</v>
      </c>
      <c r="D74" s="19">
        <v>44734</v>
      </c>
      <c r="E74" s="9" t="s">
        <v>262</v>
      </c>
      <c r="F74" s="21"/>
    </row>
    <row r="75" spans="1:6" x14ac:dyDescent="0.25">
      <c r="A75" s="9" t="s">
        <v>77</v>
      </c>
      <c r="B75" s="7">
        <v>-33.914900000000003</v>
      </c>
      <c r="C75" s="7">
        <v>-60.6447</v>
      </c>
      <c r="D75" s="19">
        <v>45007</v>
      </c>
      <c r="E75" s="9" t="s">
        <v>262</v>
      </c>
      <c r="F75" s="21"/>
    </row>
    <row r="76" spans="1:6" x14ac:dyDescent="0.25">
      <c r="A76" s="9" t="s">
        <v>78</v>
      </c>
      <c r="B76" s="7">
        <v>-33.899500000000003</v>
      </c>
      <c r="C76" s="7">
        <v>-60.545200000000001</v>
      </c>
      <c r="D76" s="19">
        <v>45046</v>
      </c>
      <c r="E76" s="9" t="s">
        <v>262</v>
      </c>
      <c r="F76" s="21"/>
    </row>
    <row r="77" spans="1:6" x14ac:dyDescent="0.25">
      <c r="A77" s="9" t="s">
        <v>79</v>
      </c>
      <c r="B77" s="7">
        <v>-33.860599999999998</v>
      </c>
      <c r="C77" s="7">
        <v>-60.726900000000001</v>
      </c>
      <c r="D77" s="19">
        <v>45060</v>
      </c>
      <c r="E77" s="9" t="s">
        <v>262</v>
      </c>
      <c r="F77" s="21"/>
    </row>
    <row r="78" spans="1:6" x14ac:dyDescent="0.25">
      <c r="A78" s="9" t="s">
        <v>80</v>
      </c>
      <c r="B78" s="7">
        <v>-33.9514</v>
      </c>
      <c r="C78" s="7">
        <v>-60.733699999999999</v>
      </c>
      <c r="D78" s="19">
        <v>43349</v>
      </c>
      <c r="E78" s="9" t="s">
        <v>262</v>
      </c>
      <c r="F78" s="21"/>
    </row>
    <row r="79" spans="1:6" x14ac:dyDescent="0.25">
      <c r="A79" s="9" t="s">
        <v>81</v>
      </c>
      <c r="B79" s="7">
        <v>-34.289200000000001</v>
      </c>
      <c r="C79" s="7">
        <v>-63.077199999999998</v>
      </c>
      <c r="D79" s="19">
        <v>44375</v>
      </c>
      <c r="E79" s="9" t="s">
        <v>262</v>
      </c>
      <c r="F79" s="21"/>
    </row>
    <row r="80" spans="1:6" x14ac:dyDescent="0.25">
      <c r="A80" s="9" t="s">
        <v>82</v>
      </c>
      <c r="B80" s="7">
        <v>-32.457900000000002</v>
      </c>
      <c r="C80" s="7">
        <v>-64.387799999999999</v>
      </c>
      <c r="D80" s="19">
        <v>44369</v>
      </c>
      <c r="E80" s="9" t="s">
        <v>262</v>
      </c>
      <c r="F80" s="21"/>
    </row>
    <row r="81" spans="1:6" x14ac:dyDescent="0.25">
      <c r="A81" s="9" t="s">
        <v>83</v>
      </c>
      <c r="B81" s="7">
        <v>-32.424300000000002</v>
      </c>
      <c r="C81" s="7">
        <v>-64.1922</v>
      </c>
      <c r="D81" s="19">
        <v>44406</v>
      </c>
      <c r="E81" s="9" t="s">
        <v>262</v>
      </c>
      <c r="F81" s="21"/>
    </row>
    <row r="82" spans="1:6" x14ac:dyDescent="0.25">
      <c r="A82" s="9" t="s">
        <v>84</v>
      </c>
      <c r="B82" s="7">
        <v>-32.521099999999997</v>
      </c>
      <c r="C82" s="7">
        <v>-64.142700000000005</v>
      </c>
      <c r="D82" s="19">
        <v>44432</v>
      </c>
      <c r="E82" s="9" t="s">
        <v>262</v>
      </c>
      <c r="F82" s="21"/>
    </row>
    <row r="83" spans="1:6" x14ac:dyDescent="0.25">
      <c r="A83" s="9" t="s">
        <v>85</v>
      </c>
      <c r="B83" s="7">
        <v>-32.572200000000002</v>
      </c>
      <c r="C83" s="7">
        <v>-64.392899999999997</v>
      </c>
      <c r="D83" s="19">
        <v>44460</v>
      </c>
      <c r="E83" s="9" t="s">
        <v>262</v>
      </c>
      <c r="F83" s="21"/>
    </row>
    <row r="84" spans="1:6" x14ac:dyDescent="0.25">
      <c r="A84" s="9" t="s">
        <v>86</v>
      </c>
      <c r="B84" s="7">
        <v>-33.237400000000001</v>
      </c>
      <c r="C84" s="7">
        <v>-64.144099999999995</v>
      </c>
      <c r="D84" s="19">
        <v>43357</v>
      </c>
      <c r="E84" s="9" t="s">
        <v>262</v>
      </c>
      <c r="F84" s="21"/>
    </row>
    <row r="85" spans="1:6" x14ac:dyDescent="0.25">
      <c r="A85" s="9" t="s">
        <v>87</v>
      </c>
      <c r="B85" s="7">
        <v>-32.529899999999998</v>
      </c>
      <c r="C85" s="7">
        <v>-64.590900000000005</v>
      </c>
      <c r="D85" s="19">
        <v>45092</v>
      </c>
      <c r="E85" s="9" t="s">
        <v>262</v>
      </c>
      <c r="F85" s="21"/>
    </row>
    <row r="86" spans="1:6" x14ac:dyDescent="0.25">
      <c r="A86" s="9" t="s">
        <v>88</v>
      </c>
      <c r="B86" s="7">
        <v>-32.933999999999997</v>
      </c>
      <c r="C86" s="7">
        <v>-60.661000000000001</v>
      </c>
      <c r="D86" s="19">
        <v>44828</v>
      </c>
      <c r="E86" s="9" t="s">
        <v>262</v>
      </c>
      <c r="F86" s="21"/>
    </row>
    <row r="87" spans="1:6" x14ac:dyDescent="0.25">
      <c r="A87" s="9" t="s">
        <v>89</v>
      </c>
      <c r="B87" s="7">
        <v>-32.923400000000001</v>
      </c>
      <c r="C87" s="7">
        <v>-60.787500000000001</v>
      </c>
      <c r="D87" s="19">
        <v>44844</v>
      </c>
      <c r="E87" s="9" t="s">
        <v>262</v>
      </c>
      <c r="F87" s="21"/>
    </row>
    <row r="88" spans="1:6" x14ac:dyDescent="0.25">
      <c r="A88" s="9" t="s">
        <v>90</v>
      </c>
      <c r="B88" s="7">
        <v>-32.955300000000001</v>
      </c>
      <c r="C88" s="7">
        <v>-60.6693</v>
      </c>
      <c r="D88" s="19">
        <v>44916</v>
      </c>
      <c r="E88" s="9" t="s">
        <v>262</v>
      </c>
      <c r="F88" s="21"/>
    </row>
    <row r="89" spans="1:6" x14ac:dyDescent="0.25">
      <c r="A89" s="9" t="s">
        <v>91</v>
      </c>
      <c r="B89" s="7">
        <v>-32.9178</v>
      </c>
      <c r="C89" s="7">
        <v>-60.714399999999998</v>
      </c>
      <c r="D89" s="19">
        <v>45004</v>
      </c>
      <c r="E89" s="9" t="s">
        <v>262</v>
      </c>
      <c r="F89" s="21"/>
    </row>
    <row r="90" spans="1:6" x14ac:dyDescent="0.25">
      <c r="A90" s="9" t="s">
        <v>92</v>
      </c>
      <c r="B90" s="7">
        <v>-32.948399999999999</v>
      </c>
      <c r="C90" s="7">
        <v>-60.631300000000003</v>
      </c>
      <c r="D90" s="19">
        <v>45007</v>
      </c>
      <c r="E90" s="9" t="s">
        <v>262</v>
      </c>
      <c r="F90" s="21"/>
    </row>
    <row r="91" spans="1:6" x14ac:dyDescent="0.25">
      <c r="A91" s="9" t="s">
        <v>93</v>
      </c>
      <c r="B91" s="7">
        <v>-32.930100000000003</v>
      </c>
      <c r="C91" s="7">
        <v>-60.8048</v>
      </c>
      <c r="D91" s="19">
        <v>43568</v>
      </c>
      <c r="E91" s="9" t="s">
        <v>262</v>
      </c>
      <c r="F91" s="21"/>
    </row>
    <row r="92" spans="1:6" x14ac:dyDescent="0.25">
      <c r="A92" s="9" t="s">
        <v>94</v>
      </c>
      <c r="B92" s="7">
        <v>-32.937399999999997</v>
      </c>
      <c r="C92" s="7">
        <v>-60.645400000000002</v>
      </c>
      <c r="D92" s="19">
        <v>43650</v>
      </c>
      <c r="E92" s="9" t="s">
        <v>262</v>
      </c>
      <c r="F92" s="21"/>
    </row>
    <row r="93" spans="1:6" x14ac:dyDescent="0.25">
      <c r="A93" s="9" t="s">
        <v>95</v>
      </c>
      <c r="B93" s="7">
        <v>-32.912700000000001</v>
      </c>
      <c r="C93" s="7">
        <v>-60.687899999999999</v>
      </c>
      <c r="D93" s="19">
        <v>43729</v>
      </c>
      <c r="E93" s="9" t="s">
        <v>262</v>
      </c>
      <c r="F93" s="21"/>
    </row>
    <row r="94" spans="1:6" x14ac:dyDescent="0.25">
      <c r="A94" s="9" t="s">
        <v>96</v>
      </c>
      <c r="B94" s="7">
        <v>-32.968600000000002</v>
      </c>
      <c r="C94" s="7">
        <v>-60.667299999999997</v>
      </c>
      <c r="D94" s="19">
        <v>43886</v>
      </c>
      <c r="E94" s="9" t="s">
        <v>262</v>
      </c>
      <c r="F94" s="21"/>
    </row>
    <row r="95" spans="1:6" x14ac:dyDescent="0.25">
      <c r="A95" s="9" t="s">
        <v>97</v>
      </c>
      <c r="B95" s="7">
        <v>-32.876399999999997</v>
      </c>
      <c r="C95" s="7">
        <v>-60.734999999999999</v>
      </c>
      <c r="D95" s="19">
        <v>43999</v>
      </c>
      <c r="E95" s="9" t="s">
        <v>262</v>
      </c>
      <c r="F95" s="21"/>
    </row>
    <row r="96" spans="1:6" x14ac:dyDescent="0.25">
      <c r="A96" s="9" t="s">
        <v>98</v>
      </c>
      <c r="B96" s="7">
        <v>-32.860100000000003</v>
      </c>
      <c r="C96" s="7">
        <v>-60.706499999999998</v>
      </c>
      <c r="D96" s="19">
        <v>44082</v>
      </c>
      <c r="E96" s="9" t="s">
        <v>262</v>
      </c>
      <c r="F96" s="21"/>
    </row>
    <row r="97" spans="1:6" x14ac:dyDescent="0.25">
      <c r="A97" s="9" t="s">
        <v>99</v>
      </c>
      <c r="B97" s="7">
        <v>-32.927300000000002</v>
      </c>
      <c r="C97" s="7">
        <v>-60.814100000000003</v>
      </c>
      <c r="D97" s="19">
        <v>44129</v>
      </c>
      <c r="E97" s="9" t="s">
        <v>262</v>
      </c>
      <c r="F97" s="21"/>
    </row>
    <row r="98" spans="1:6" x14ac:dyDescent="0.25">
      <c r="A98" s="9" t="s">
        <v>100</v>
      </c>
      <c r="B98" s="7">
        <v>-32.934399999999997</v>
      </c>
      <c r="C98" s="7">
        <v>-60.809199999999997</v>
      </c>
      <c r="D98" s="19">
        <v>44156</v>
      </c>
      <c r="E98" s="9" t="s">
        <v>262</v>
      </c>
      <c r="F98" s="21"/>
    </row>
    <row r="99" spans="1:6" x14ac:dyDescent="0.25">
      <c r="A99" s="9" t="s">
        <v>101</v>
      </c>
      <c r="B99" s="7">
        <v>-32.917900000000003</v>
      </c>
      <c r="C99" s="7">
        <v>-60.809600000000003</v>
      </c>
      <c r="D99" s="19">
        <v>44275</v>
      </c>
      <c r="E99" s="9" t="s">
        <v>262</v>
      </c>
      <c r="F99" s="21"/>
    </row>
    <row r="100" spans="1:6" x14ac:dyDescent="0.25">
      <c r="A100" s="9" t="s">
        <v>102</v>
      </c>
      <c r="B100" s="7">
        <v>-32.958100000000002</v>
      </c>
      <c r="C100" s="7">
        <v>-60.635800000000003</v>
      </c>
      <c r="D100" s="19">
        <v>44341</v>
      </c>
      <c r="E100" s="9" t="s">
        <v>262</v>
      </c>
      <c r="F100" s="21"/>
    </row>
    <row r="101" spans="1:6" x14ac:dyDescent="0.25">
      <c r="A101" s="9" t="s">
        <v>103</v>
      </c>
      <c r="B101" s="7">
        <v>-32.933199999999999</v>
      </c>
      <c r="C101" s="7">
        <v>-60.717399999999998</v>
      </c>
      <c r="D101" s="19">
        <v>44598</v>
      </c>
      <c r="E101" s="9" t="s">
        <v>262</v>
      </c>
      <c r="F101" s="21"/>
    </row>
    <row r="102" spans="1:6" x14ac:dyDescent="0.25">
      <c r="A102" s="9" t="s">
        <v>104</v>
      </c>
      <c r="B102" s="7">
        <v>-32.890500000000003</v>
      </c>
      <c r="C102" s="7">
        <v>-60.689700000000002</v>
      </c>
      <c r="D102" s="19">
        <v>44620</v>
      </c>
      <c r="E102" s="9" t="s">
        <v>262</v>
      </c>
      <c r="F102" s="21"/>
    </row>
    <row r="103" spans="1:6" x14ac:dyDescent="0.25">
      <c r="A103" s="9" t="s">
        <v>105</v>
      </c>
      <c r="B103" s="7">
        <v>-32.917299999999997</v>
      </c>
      <c r="C103" s="7">
        <v>-60.811300000000003</v>
      </c>
      <c r="D103" s="19">
        <v>44680</v>
      </c>
      <c r="E103" s="9" t="s">
        <v>262</v>
      </c>
      <c r="F103" s="21"/>
    </row>
    <row r="104" spans="1:6" x14ac:dyDescent="0.25">
      <c r="A104" s="9" t="s">
        <v>106</v>
      </c>
      <c r="B104" s="7">
        <v>-33.107599999999998</v>
      </c>
      <c r="C104" s="7">
        <v>-60.552399999999999</v>
      </c>
      <c r="D104" s="19">
        <v>44798</v>
      </c>
      <c r="E104" s="9" t="s">
        <v>262</v>
      </c>
      <c r="F104" s="21"/>
    </row>
    <row r="105" spans="1:6" x14ac:dyDescent="0.25">
      <c r="A105" s="9" t="s">
        <v>107</v>
      </c>
      <c r="B105" s="7">
        <v>-32.960500000000003</v>
      </c>
      <c r="C105" s="7">
        <v>-60.633400000000002</v>
      </c>
      <c r="D105" s="19">
        <v>42940</v>
      </c>
      <c r="E105" s="9" t="s">
        <v>262</v>
      </c>
      <c r="F105" s="21"/>
    </row>
    <row r="106" spans="1:6" x14ac:dyDescent="0.25">
      <c r="A106" s="9" t="s">
        <v>108</v>
      </c>
      <c r="B106" s="7">
        <v>-32.952199999999998</v>
      </c>
      <c r="C106" s="7">
        <v>-60.644599999999997</v>
      </c>
      <c r="D106" s="19">
        <v>43419</v>
      </c>
      <c r="E106" s="9" t="s">
        <v>262</v>
      </c>
      <c r="F106" s="21"/>
    </row>
    <row r="107" spans="1:6" x14ac:dyDescent="0.25">
      <c r="A107" s="9" t="s">
        <v>109</v>
      </c>
      <c r="B107" s="7">
        <v>-31.7699</v>
      </c>
      <c r="C107" s="7">
        <v>-64.040999999999997</v>
      </c>
      <c r="D107" s="19">
        <v>44051</v>
      </c>
      <c r="E107" s="9" t="s">
        <v>262</v>
      </c>
      <c r="F107" s="21"/>
    </row>
    <row r="108" spans="1:6" x14ac:dyDescent="0.25">
      <c r="A108" s="9" t="s">
        <v>110</v>
      </c>
      <c r="B108" s="7">
        <v>-31.654299999999999</v>
      </c>
      <c r="C108" s="7">
        <v>-63.856499999999997</v>
      </c>
      <c r="D108" s="19">
        <v>44428</v>
      </c>
      <c r="E108" s="9" t="s">
        <v>262</v>
      </c>
      <c r="F108" s="21"/>
    </row>
    <row r="109" spans="1:6" x14ac:dyDescent="0.25">
      <c r="A109" s="9" t="s">
        <v>111</v>
      </c>
      <c r="B109" s="7">
        <v>-31.7089</v>
      </c>
      <c r="C109" s="7">
        <v>-63.516599999999997</v>
      </c>
      <c r="D109" s="19">
        <v>44855</v>
      </c>
      <c r="E109" s="9" t="s">
        <v>262</v>
      </c>
      <c r="F109" s="21"/>
    </row>
    <row r="110" spans="1:6" x14ac:dyDescent="0.25">
      <c r="A110" s="9" t="s">
        <v>112</v>
      </c>
      <c r="B110" s="7">
        <v>-31.596599999999999</v>
      </c>
      <c r="C110" s="7">
        <v>-63.9803</v>
      </c>
      <c r="D110" s="19">
        <v>44932</v>
      </c>
      <c r="E110" s="9" t="s">
        <v>262</v>
      </c>
      <c r="F110" s="21"/>
    </row>
    <row r="111" spans="1:6" x14ac:dyDescent="0.25">
      <c r="A111" s="9" t="s">
        <v>113</v>
      </c>
      <c r="B111" s="7">
        <v>-33.147199999999998</v>
      </c>
      <c r="C111" s="7">
        <v>-61.277700000000003</v>
      </c>
      <c r="D111" s="19">
        <v>45153</v>
      </c>
      <c r="E111" s="9" t="s">
        <v>262</v>
      </c>
      <c r="F111" s="21"/>
    </row>
    <row r="112" spans="1:6" x14ac:dyDescent="0.25">
      <c r="A112" s="9" t="s">
        <v>114</v>
      </c>
      <c r="B112" s="7">
        <v>-32.024500000000003</v>
      </c>
      <c r="C112" s="7">
        <v>-65.037700000000001</v>
      </c>
      <c r="D112" s="19">
        <v>44450</v>
      </c>
      <c r="E112" s="9" t="s">
        <v>262</v>
      </c>
      <c r="F112" s="21"/>
    </row>
    <row r="113" spans="1:6" x14ac:dyDescent="0.25">
      <c r="A113" s="9" t="s">
        <v>115</v>
      </c>
      <c r="B113" s="7">
        <v>-31.946899999999999</v>
      </c>
      <c r="C113" s="7">
        <v>-65.103200000000001</v>
      </c>
      <c r="D113" s="19">
        <v>43487</v>
      </c>
      <c r="E113" s="9" t="s">
        <v>262</v>
      </c>
      <c r="F113" s="21"/>
    </row>
    <row r="114" spans="1:6" x14ac:dyDescent="0.25">
      <c r="A114" s="9" t="s">
        <v>116</v>
      </c>
      <c r="B114" s="7">
        <v>-33.110700000000001</v>
      </c>
      <c r="C114" s="7">
        <v>-61.702199999999998</v>
      </c>
      <c r="D114" s="19">
        <v>45083</v>
      </c>
      <c r="E114" s="9" t="s">
        <v>262</v>
      </c>
      <c r="F114" s="21"/>
    </row>
    <row r="115" spans="1:6" x14ac:dyDescent="0.25">
      <c r="A115" s="9" t="s">
        <v>117</v>
      </c>
      <c r="B115" s="7">
        <v>-31.9678</v>
      </c>
      <c r="C115" s="7">
        <v>-62.304699999999997</v>
      </c>
      <c r="D115" s="19">
        <v>44493</v>
      </c>
      <c r="E115" s="9" t="s">
        <v>262</v>
      </c>
      <c r="F115" s="21"/>
    </row>
    <row r="116" spans="1:6" x14ac:dyDescent="0.25">
      <c r="A116" s="9" t="s">
        <v>2</v>
      </c>
      <c r="B116" s="7">
        <v>-32.773000000000003</v>
      </c>
      <c r="C116" s="7">
        <v>-60.787399999999998</v>
      </c>
      <c r="D116" s="19">
        <v>44414</v>
      </c>
      <c r="E116" s="9" t="s">
        <v>262</v>
      </c>
      <c r="F116" s="21"/>
    </row>
    <row r="117" spans="1:6" x14ac:dyDescent="0.25">
      <c r="A117" s="9" t="s">
        <v>3</v>
      </c>
      <c r="B117" s="7">
        <v>-32.745399999999997</v>
      </c>
      <c r="C117" s="7">
        <v>-60.7453</v>
      </c>
      <c r="D117" s="19">
        <v>44783</v>
      </c>
      <c r="E117" s="9" t="s">
        <v>262</v>
      </c>
      <c r="F117" s="21"/>
    </row>
    <row r="118" spans="1:6" x14ac:dyDescent="0.25">
      <c r="A118" s="9" t="s">
        <v>4</v>
      </c>
      <c r="B118" s="7">
        <v>-32.819699999999997</v>
      </c>
      <c r="C118" s="7">
        <v>-60.705500000000001</v>
      </c>
      <c r="D118" s="19">
        <v>43245</v>
      </c>
      <c r="E118" s="9" t="s">
        <v>262</v>
      </c>
      <c r="F118" s="21"/>
    </row>
    <row r="119" spans="1:6" x14ac:dyDescent="0.25">
      <c r="A119" s="9" t="s">
        <v>0</v>
      </c>
      <c r="B119" s="7">
        <v>-32.883299999999998</v>
      </c>
      <c r="C119" s="7">
        <v>-61.033299999999997</v>
      </c>
      <c r="D119" s="19">
        <v>43329</v>
      </c>
      <c r="E119" s="9" t="s">
        <v>262</v>
      </c>
      <c r="F119" s="21"/>
    </row>
    <row r="120" spans="1:6" x14ac:dyDescent="0.25">
      <c r="A120" s="9" t="s">
        <v>118</v>
      </c>
      <c r="B120" s="7">
        <v>-33.339799999999997</v>
      </c>
      <c r="C120" s="7">
        <v>-60.216099999999997</v>
      </c>
      <c r="D120" s="19">
        <v>44016</v>
      </c>
      <c r="E120" s="9" t="s">
        <v>262</v>
      </c>
      <c r="F120" s="21"/>
    </row>
    <row r="121" spans="1:6" x14ac:dyDescent="0.25">
      <c r="A121" s="9" t="s">
        <v>119</v>
      </c>
      <c r="B121" s="7">
        <v>-33.344299999999997</v>
      </c>
      <c r="C121" s="7">
        <v>-60.232500000000002</v>
      </c>
      <c r="D121" s="19">
        <v>44285</v>
      </c>
      <c r="E121" s="9" t="s">
        <v>262</v>
      </c>
      <c r="F121" s="21"/>
    </row>
    <row r="122" spans="1:6" x14ac:dyDescent="0.25">
      <c r="A122" s="9" t="s">
        <v>120</v>
      </c>
      <c r="B122" s="7">
        <v>-33.334499999999998</v>
      </c>
      <c r="C122" s="7">
        <v>-60.2224</v>
      </c>
      <c r="D122" s="19">
        <v>44735</v>
      </c>
      <c r="E122" s="9" t="s">
        <v>262</v>
      </c>
      <c r="F122" s="21"/>
    </row>
    <row r="123" spans="1:6" x14ac:dyDescent="0.25">
      <c r="A123" s="9" t="s">
        <v>121</v>
      </c>
      <c r="B123" s="7">
        <v>-33.594799999999999</v>
      </c>
      <c r="C123" s="7">
        <v>-60.353999999999999</v>
      </c>
      <c r="D123" s="19">
        <v>42866</v>
      </c>
      <c r="E123" s="9" t="s">
        <v>262</v>
      </c>
      <c r="F123" s="21"/>
    </row>
    <row r="124" spans="1:6" x14ac:dyDescent="0.25">
      <c r="A124" s="9" t="s">
        <v>122</v>
      </c>
      <c r="B124" s="7">
        <v>-31.7897</v>
      </c>
      <c r="C124" s="7">
        <v>-64.544399999999996</v>
      </c>
      <c r="D124" s="19">
        <v>43621</v>
      </c>
      <c r="E124" s="9" t="s">
        <v>262</v>
      </c>
      <c r="F124" s="21"/>
    </row>
    <row r="125" spans="1:6" x14ac:dyDescent="0.25">
      <c r="A125" s="9" t="s">
        <v>123</v>
      </c>
      <c r="B125" s="7">
        <v>-31.805599999999998</v>
      </c>
      <c r="C125" s="7">
        <v>-64.185500000000005</v>
      </c>
      <c r="D125" s="19">
        <v>43864</v>
      </c>
      <c r="E125" s="9" t="s">
        <v>262</v>
      </c>
      <c r="F125" s="21"/>
    </row>
    <row r="126" spans="1:6" x14ac:dyDescent="0.25">
      <c r="A126" s="9" t="s">
        <v>124</v>
      </c>
      <c r="B126" s="7">
        <v>-31.8035</v>
      </c>
      <c r="C126" s="7">
        <v>-64.414000000000001</v>
      </c>
      <c r="D126" s="19">
        <v>44336</v>
      </c>
      <c r="E126" s="9" t="s">
        <v>262</v>
      </c>
      <c r="F126" s="21"/>
    </row>
    <row r="127" spans="1:6" x14ac:dyDescent="0.25">
      <c r="A127" s="9" t="s">
        <v>125</v>
      </c>
      <c r="B127" s="7">
        <v>-33.142000000000003</v>
      </c>
      <c r="C127" s="7">
        <v>-63.279800000000002</v>
      </c>
      <c r="D127" s="19">
        <v>45033</v>
      </c>
      <c r="E127" s="9" t="s">
        <v>262</v>
      </c>
      <c r="F127" s="21"/>
    </row>
    <row r="128" spans="1:6" x14ac:dyDescent="0.25">
      <c r="A128" s="9" t="s">
        <v>126</v>
      </c>
      <c r="B128" s="7">
        <v>-34.095300000000002</v>
      </c>
      <c r="C128" s="7">
        <v>-61.628300000000003</v>
      </c>
      <c r="D128" s="19">
        <v>41049</v>
      </c>
      <c r="E128" s="9" t="s">
        <v>262</v>
      </c>
      <c r="F128" s="21"/>
    </row>
    <row r="129" spans="1:6" x14ac:dyDescent="0.25">
      <c r="A129" s="9" t="s">
        <v>127</v>
      </c>
      <c r="B129" s="7">
        <v>-33.298099999999998</v>
      </c>
      <c r="C129" s="7">
        <v>-61.184800000000003</v>
      </c>
      <c r="D129" s="19">
        <v>41674</v>
      </c>
      <c r="E129" s="9" t="s">
        <v>262</v>
      </c>
      <c r="F129" s="21"/>
    </row>
    <row r="130" spans="1:6" x14ac:dyDescent="0.25">
      <c r="A130" s="9" t="s">
        <v>128</v>
      </c>
      <c r="B130" s="7">
        <v>-32.994700000000002</v>
      </c>
      <c r="C130" s="7">
        <v>-60.6511</v>
      </c>
      <c r="D130" s="19">
        <v>42403</v>
      </c>
      <c r="E130" s="9" t="s">
        <v>262</v>
      </c>
      <c r="F130" s="21"/>
    </row>
    <row r="131" spans="1:6" x14ac:dyDescent="0.25">
      <c r="A131" s="9" t="s">
        <v>129</v>
      </c>
      <c r="B131" s="7">
        <v>-33.476100000000002</v>
      </c>
      <c r="C131" s="7">
        <v>-60.716099999999997</v>
      </c>
      <c r="D131" s="19">
        <v>44859</v>
      </c>
      <c r="E131" s="9" t="s">
        <v>262</v>
      </c>
      <c r="F131" s="21"/>
    </row>
    <row r="132" spans="1:6" x14ac:dyDescent="0.25">
      <c r="A132" s="9" t="s">
        <v>130</v>
      </c>
      <c r="B132" s="7">
        <v>-32.7455</v>
      </c>
      <c r="C132" s="7">
        <v>-61.792499999999997</v>
      </c>
      <c r="D132" s="19">
        <v>44981</v>
      </c>
      <c r="E132" s="9" t="s">
        <v>262</v>
      </c>
      <c r="F132" s="21"/>
    </row>
    <row r="133" spans="1:6" x14ac:dyDescent="0.25">
      <c r="A133" s="9" t="s">
        <v>131</v>
      </c>
      <c r="B133" s="7">
        <v>-33.880899999999997</v>
      </c>
      <c r="C133" s="7">
        <v>-62.841299999999997</v>
      </c>
      <c r="D133" s="19">
        <v>44313</v>
      </c>
      <c r="E133" s="9" t="s">
        <v>262</v>
      </c>
      <c r="F133" s="21"/>
    </row>
    <row r="134" spans="1:6" x14ac:dyDescent="0.25">
      <c r="A134" s="9" t="s">
        <v>132</v>
      </c>
      <c r="B134" s="7">
        <v>-33.146099999999997</v>
      </c>
      <c r="C134" s="7">
        <v>-62.8538</v>
      </c>
      <c r="D134" s="19">
        <v>43433</v>
      </c>
      <c r="E134" s="9" t="s">
        <v>262</v>
      </c>
      <c r="F134" s="21"/>
    </row>
    <row r="135" spans="1:6" x14ac:dyDescent="0.25">
      <c r="A135" s="9" t="s">
        <v>133</v>
      </c>
      <c r="B135" s="22">
        <v>-33.720500000000001</v>
      </c>
      <c r="C135" s="7">
        <v>-62.007899999999999</v>
      </c>
      <c r="D135" s="19">
        <v>43572</v>
      </c>
      <c r="E135" s="9" t="s">
        <v>262</v>
      </c>
      <c r="F135" s="21"/>
    </row>
    <row r="136" spans="1:6" x14ac:dyDescent="0.25">
      <c r="A136" s="9" t="s">
        <v>134</v>
      </c>
      <c r="B136" s="7">
        <v>-33.025700000000001</v>
      </c>
      <c r="C136" s="7">
        <v>-60.622</v>
      </c>
      <c r="D136" s="19">
        <v>43612</v>
      </c>
      <c r="E136" s="9" t="s">
        <v>262</v>
      </c>
      <c r="F136" s="21"/>
    </row>
    <row r="137" spans="1:6" x14ac:dyDescent="0.25">
      <c r="A137" s="9" t="s">
        <v>135</v>
      </c>
      <c r="B137" s="7">
        <v>-31.978100000000001</v>
      </c>
      <c r="C137" s="7">
        <v>-64.577699999999993</v>
      </c>
      <c r="D137" s="19">
        <v>45063</v>
      </c>
      <c r="E137" s="9" t="s">
        <v>262</v>
      </c>
      <c r="F137" s="21"/>
    </row>
    <row r="138" spans="1:6" x14ac:dyDescent="0.25">
      <c r="A138" s="9" t="s">
        <v>137</v>
      </c>
      <c r="B138" s="7">
        <v>-32.997500000000002</v>
      </c>
      <c r="C138" s="7">
        <v>-60.768000000000001</v>
      </c>
      <c r="D138" s="19">
        <v>45306</v>
      </c>
      <c r="E138" s="9" t="s">
        <v>262</v>
      </c>
      <c r="F138" s="21"/>
    </row>
    <row r="139" spans="1:6" x14ac:dyDescent="0.25">
      <c r="A139" s="9" t="s">
        <v>136</v>
      </c>
      <c r="B139" s="7">
        <v>-33.048999999999999</v>
      </c>
      <c r="C139" s="7">
        <v>-61.168100000000003</v>
      </c>
      <c r="D139" s="19">
        <v>44819</v>
      </c>
      <c r="E139" s="9" t="s">
        <v>262</v>
      </c>
      <c r="F139" s="21"/>
    </row>
    <row r="140" spans="1:6" x14ac:dyDescent="0.25">
      <c r="A140" s="9" t="s">
        <v>138</v>
      </c>
      <c r="B140" s="7">
        <v>-33.372500000000002</v>
      </c>
      <c r="C140" s="7">
        <v>-61.186999999999998</v>
      </c>
      <c r="D140" s="19">
        <v>44358</v>
      </c>
      <c r="E140" s="9" t="s">
        <v>262</v>
      </c>
      <c r="F140" s="21"/>
    </row>
  </sheetData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8CE8-E1A4-482A-90EA-48D338BE90D8}">
  <dimension ref="A1:E387"/>
  <sheetViews>
    <sheetView zoomScaleNormal="100" workbookViewId="0">
      <selection activeCell="F1" sqref="F1:F1048576"/>
    </sheetView>
  </sheetViews>
  <sheetFormatPr defaultColWidth="9.140625" defaultRowHeight="15" x14ac:dyDescent="0.25"/>
  <cols>
    <col min="1" max="1" width="13.5703125" style="9" bestFit="1" customWidth="1"/>
    <col min="2" max="2" width="16.85546875" style="9" bestFit="1" customWidth="1"/>
    <col min="3" max="3" width="14.42578125" style="9" bestFit="1" customWidth="1"/>
    <col min="4" max="4" width="8.7109375" style="9" bestFit="1" customWidth="1"/>
    <col min="5" max="5" width="10.7109375" style="23" bestFit="1" customWidth="1"/>
    <col min="7" max="7" width="17" customWidth="1"/>
    <col min="8" max="8" width="9.7109375" bestFit="1" customWidth="1"/>
  </cols>
  <sheetData>
    <row r="1" spans="1:5" s="24" customFormat="1" x14ac:dyDescent="0.25">
      <c r="A1" s="6" t="s">
        <v>260</v>
      </c>
      <c r="B1" s="6" t="s">
        <v>261</v>
      </c>
      <c r="C1" s="6" t="s">
        <v>258</v>
      </c>
      <c r="D1" s="6" t="s">
        <v>259</v>
      </c>
      <c r="E1" s="6" t="s">
        <v>257</v>
      </c>
    </row>
    <row r="2" spans="1:5" x14ac:dyDescent="0.25">
      <c r="A2" s="2" t="s">
        <v>264</v>
      </c>
      <c r="B2" s="9" t="s">
        <v>263</v>
      </c>
      <c r="C2" s="7">
        <v>-31.730399999999999</v>
      </c>
      <c r="D2" s="7">
        <v>-65.014300000000006</v>
      </c>
      <c r="E2" s="19"/>
    </row>
    <row r="3" spans="1:5" x14ac:dyDescent="0.25">
      <c r="A3" s="2" t="s">
        <v>265</v>
      </c>
      <c r="B3" s="9" t="s">
        <v>263</v>
      </c>
      <c r="C3" s="7">
        <v>-31.824359999999999</v>
      </c>
      <c r="D3" s="7">
        <v>-64.971720000000005</v>
      </c>
      <c r="E3" s="19"/>
    </row>
    <row r="4" spans="1:5" x14ac:dyDescent="0.25">
      <c r="A4" s="2" t="s">
        <v>266</v>
      </c>
      <c r="B4" s="9" t="s">
        <v>263</v>
      </c>
      <c r="C4" s="7">
        <v>-31.824339999999999</v>
      </c>
      <c r="D4" s="7">
        <v>-64.97166</v>
      </c>
      <c r="E4" s="19"/>
    </row>
    <row r="5" spans="1:5" x14ac:dyDescent="0.25">
      <c r="A5" s="2" t="s">
        <v>267</v>
      </c>
      <c r="B5" s="9" t="s">
        <v>263</v>
      </c>
      <c r="C5" s="7">
        <v>-31.82498</v>
      </c>
      <c r="D5" s="7">
        <v>-64.971459999999993</v>
      </c>
      <c r="E5" s="19"/>
    </row>
    <row r="6" spans="1:5" x14ac:dyDescent="0.25">
      <c r="A6" s="2" t="s">
        <v>268</v>
      </c>
      <c r="B6" s="9" t="s">
        <v>263</v>
      </c>
      <c r="C6" s="7">
        <v>-31.825500000000002</v>
      </c>
      <c r="D6" s="7">
        <v>-64.9602</v>
      </c>
      <c r="E6" s="19"/>
    </row>
    <row r="7" spans="1:5" x14ac:dyDescent="0.25">
      <c r="A7" s="2" t="s">
        <v>269</v>
      </c>
      <c r="B7" s="9" t="s">
        <v>263</v>
      </c>
      <c r="C7" s="7">
        <v>-31.624690000000001</v>
      </c>
      <c r="D7" s="7">
        <v>-64.707759999999993</v>
      </c>
      <c r="E7" s="19"/>
    </row>
    <row r="8" spans="1:5" x14ac:dyDescent="0.25">
      <c r="A8" s="2" t="s">
        <v>270</v>
      </c>
      <c r="B8" s="9" t="s">
        <v>263</v>
      </c>
      <c r="C8" s="7">
        <v>-32.015059999999998</v>
      </c>
      <c r="D8" s="7">
        <v>-64.764399999999995</v>
      </c>
      <c r="E8" s="19"/>
    </row>
    <row r="9" spans="1:5" x14ac:dyDescent="0.25">
      <c r="A9" s="2" t="s">
        <v>271</v>
      </c>
      <c r="B9" s="9" t="s">
        <v>263</v>
      </c>
      <c r="C9" s="7">
        <v>-32.3337</v>
      </c>
      <c r="D9" s="7">
        <v>-65.024090000000001</v>
      </c>
      <c r="E9" s="19"/>
    </row>
    <row r="10" spans="1:5" x14ac:dyDescent="0.25">
      <c r="A10" s="2" t="s">
        <v>272</v>
      </c>
      <c r="B10" s="9" t="s">
        <v>263</v>
      </c>
      <c r="C10" s="7">
        <v>-32.34216</v>
      </c>
      <c r="D10" s="7">
        <v>-65.024370000000005</v>
      </c>
      <c r="E10" s="19"/>
    </row>
    <row r="11" spans="1:5" x14ac:dyDescent="0.25">
      <c r="A11" s="2" t="s">
        <v>273</v>
      </c>
      <c r="B11" s="9" t="s">
        <v>263</v>
      </c>
      <c r="C11" s="7">
        <v>-32.370480000000001</v>
      </c>
      <c r="D11" s="7">
        <v>-64.931539999999998</v>
      </c>
      <c r="E11" s="19"/>
    </row>
    <row r="12" spans="1:5" x14ac:dyDescent="0.25">
      <c r="A12" s="2" t="s">
        <v>274</v>
      </c>
      <c r="B12" s="9" t="s">
        <v>263</v>
      </c>
      <c r="C12" s="7">
        <v>-32.408560000000001</v>
      </c>
      <c r="D12" s="7">
        <v>-64.973339999999993</v>
      </c>
      <c r="E12" s="19"/>
    </row>
    <row r="13" spans="1:5" x14ac:dyDescent="0.25">
      <c r="A13" s="2" t="s">
        <v>275</v>
      </c>
      <c r="B13" s="9" t="s">
        <v>263</v>
      </c>
      <c r="C13" s="7">
        <v>-33.28369</v>
      </c>
      <c r="D13" s="7">
        <v>-64.814260000000004</v>
      </c>
      <c r="E13" s="19"/>
    </row>
    <row r="14" spans="1:5" x14ac:dyDescent="0.25">
      <c r="A14" s="2" t="s">
        <v>276</v>
      </c>
      <c r="B14" s="9" t="s">
        <v>263</v>
      </c>
      <c r="C14" s="7">
        <v>-33.387149999999998</v>
      </c>
      <c r="D14" s="7">
        <v>-64.849289999999996</v>
      </c>
      <c r="E14" s="19"/>
    </row>
    <row r="15" spans="1:5" x14ac:dyDescent="0.25">
      <c r="A15" s="2" t="s">
        <v>277</v>
      </c>
      <c r="B15" s="9" t="s">
        <v>263</v>
      </c>
      <c r="C15" s="7">
        <v>-33.175620000000002</v>
      </c>
      <c r="D15" s="7">
        <v>-64.553650000000005</v>
      </c>
      <c r="E15" s="19"/>
    </row>
    <row r="16" spans="1:5" x14ac:dyDescent="0.25">
      <c r="A16" s="2" t="s">
        <v>278</v>
      </c>
      <c r="B16" s="9" t="s">
        <v>263</v>
      </c>
      <c r="C16" s="7">
        <v>-33.387059999999998</v>
      </c>
      <c r="D16" s="7">
        <v>-64.724710000000002</v>
      </c>
      <c r="E16" s="19"/>
    </row>
    <row r="17" spans="1:5" x14ac:dyDescent="0.25">
      <c r="A17" s="2" t="s">
        <v>279</v>
      </c>
      <c r="B17" s="9" t="s">
        <v>263</v>
      </c>
      <c r="C17" s="7">
        <v>-33.39443</v>
      </c>
      <c r="D17" s="7">
        <v>-64.711060000000003</v>
      </c>
      <c r="E17" s="19"/>
    </row>
    <row r="18" spans="1:5" x14ac:dyDescent="0.25">
      <c r="A18" s="2" t="s">
        <v>280</v>
      </c>
      <c r="B18" s="9" t="s">
        <v>263</v>
      </c>
      <c r="C18" s="7">
        <v>-33.114669999999997</v>
      </c>
      <c r="D18" s="7">
        <v>-64.399259999999998</v>
      </c>
      <c r="E18" s="19"/>
    </row>
    <row r="19" spans="1:5" x14ac:dyDescent="0.25">
      <c r="A19" s="2" t="s">
        <v>281</v>
      </c>
      <c r="B19" s="9" t="s">
        <v>263</v>
      </c>
      <c r="C19" s="7">
        <v>-33.45232</v>
      </c>
      <c r="D19" s="7">
        <v>-64.62021</v>
      </c>
      <c r="E19" s="19"/>
    </row>
    <row r="20" spans="1:5" x14ac:dyDescent="0.25">
      <c r="A20" s="2" t="s">
        <v>282</v>
      </c>
      <c r="B20" s="9" t="s">
        <v>263</v>
      </c>
      <c r="C20" s="7">
        <v>-33.129539999999999</v>
      </c>
      <c r="D20" s="7">
        <v>-64.353939999999994</v>
      </c>
      <c r="E20" s="19"/>
    </row>
    <row r="21" spans="1:5" x14ac:dyDescent="0.25">
      <c r="A21" s="2" t="s">
        <v>283</v>
      </c>
      <c r="B21" s="9" t="s">
        <v>263</v>
      </c>
      <c r="C21" s="7">
        <v>-33.626469999999998</v>
      </c>
      <c r="D21" s="7">
        <v>-64.604470000000006</v>
      </c>
      <c r="E21" s="19"/>
    </row>
    <row r="22" spans="1:5" x14ac:dyDescent="0.25">
      <c r="A22" s="2" t="s">
        <v>284</v>
      </c>
      <c r="B22" s="9" t="s">
        <v>263</v>
      </c>
      <c r="C22" s="7">
        <v>-33.920369999999998</v>
      </c>
      <c r="D22" s="7">
        <v>-64.431790000000007</v>
      </c>
      <c r="E22" s="19"/>
    </row>
    <row r="23" spans="1:5" x14ac:dyDescent="0.25">
      <c r="A23" s="2" t="s">
        <v>285</v>
      </c>
      <c r="B23" s="9" t="s">
        <v>263</v>
      </c>
      <c r="C23" s="7">
        <v>-33.937379999999997</v>
      </c>
      <c r="D23" s="7">
        <v>-64.370980000000003</v>
      </c>
      <c r="E23" s="19"/>
    </row>
    <row r="24" spans="1:5" x14ac:dyDescent="0.25">
      <c r="A24" s="2" t="s">
        <v>286</v>
      </c>
      <c r="B24" s="9" t="s">
        <v>263</v>
      </c>
      <c r="C24" s="7">
        <v>-32.095239999999997</v>
      </c>
      <c r="D24" s="7">
        <v>-64.756410000000002</v>
      </c>
      <c r="E24" s="19"/>
    </row>
    <row r="25" spans="1:5" x14ac:dyDescent="0.25">
      <c r="A25" s="2" t="s">
        <v>287</v>
      </c>
      <c r="B25" s="9" t="s">
        <v>263</v>
      </c>
      <c r="C25" s="7">
        <v>-32.52901</v>
      </c>
      <c r="D25" s="7">
        <v>-64.590369999999993</v>
      </c>
      <c r="E25" s="19"/>
    </row>
    <row r="26" spans="1:5" x14ac:dyDescent="0.25">
      <c r="A26" s="2" t="s">
        <v>288</v>
      </c>
      <c r="B26" s="9" t="s">
        <v>263</v>
      </c>
      <c r="C26" s="7">
        <v>-33.150759999999998</v>
      </c>
      <c r="D26" s="7">
        <v>-64.35633</v>
      </c>
      <c r="E26" s="19"/>
    </row>
    <row r="27" spans="1:5" x14ac:dyDescent="0.25">
      <c r="A27" s="2" t="s">
        <v>289</v>
      </c>
      <c r="B27" s="9" t="s">
        <v>263</v>
      </c>
      <c r="C27" s="7">
        <v>-33.151090000000003</v>
      </c>
      <c r="D27" s="7">
        <v>-64.354730000000004</v>
      </c>
      <c r="E27" s="19"/>
    </row>
    <row r="28" spans="1:5" x14ac:dyDescent="0.25">
      <c r="A28" s="2" t="s">
        <v>290</v>
      </c>
      <c r="B28" s="9" t="s">
        <v>263</v>
      </c>
      <c r="C28" s="7">
        <v>-33.622</v>
      </c>
      <c r="D28" s="7">
        <v>-64.587000000000003</v>
      </c>
      <c r="E28" s="19"/>
    </row>
    <row r="29" spans="1:5" x14ac:dyDescent="0.25">
      <c r="A29" s="2" t="s">
        <v>291</v>
      </c>
      <c r="B29" s="9" t="s">
        <v>263</v>
      </c>
      <c r="C29" s="7">
        <v>-33.120350000000002</v>
      </c>
      <c r="D29" s="7">
        <v>-64.348240000000004</v>
      </c>
      <c r="E29" s="19"/>
    </row>
    <row r="30" spans="1:5" x14ac:dyDescent="0.25">
      <c r="A30" s="2" t="s">
        <v>292</v>
      </c>
      <c r="B30" s="9" t="s">
        <v>263</v>
      </c>
      <c r="C30" s="7">
        <v>-31.96349</v>
      </c>
      <c r="D30" s="7">
        <v>-64.647130000000004</v>
      </c>
      <c r="E30" s="19"/>
    </row>
    <row r="31" spans="1:5" x14ac:dyDescent="0.25">
      <c r="A31" s="2" t="s">
        <v>293</v>
      </c>
      <c r="B31" s="9" t="s">
        <v>263</v>
      </c>
      <c r="C31" s="7">
        <v>-32.601570000000002</v>
      </c>
      <c r="D31" s="7">
        <v>-64.374430000000004</v>
      </c>
      <c r="E31" s="19"/>
    </row>
    <row r="32" spans="1:5" x14ac:dyDescent="0.25">
      <c r="A32" s="2" t="s">
        <v>294</v>
      </c>
      <c r="B32" s="9" t="s">
        <v>263</v>
      </c>
      <c r="C32" s="7">
        <v>-33.123289999999997</v>
      </c>
      <c r="D32" s="7">
        <v>-64.348330000000004</v>
      </c>
      <c r="E32" s="19"/>
    </row>
    <row r="33" spans="1:5" x14ac:dyDescent="0.25">
      <c r="A33" s="2" t="s">
        <v>295</v>
      </c>
      <c r="B33" s="9" t="s">
        <v>263</v>
      </c>
      <c r="C33" s="7">
        <v>-31.80246</v>
      </c>
      <c r="D33" s="7">
        <v>-64.5548</v>
      </c>
      <c r="E33" s="19"/>
    </row>
    <row r="34" spans="1:5" x14ac:dyDescent="0.25">
      <c r="A34" s="2" t="s">
        <v>296</v>
      </c>
      <c r="B34" s="9" t="s">
        <v>263</v>
      </c>
      <c r="C34" s="7">
        <v>-31.773849999999999</v>
      </c>
      <c r="D34" s="7">
        <v>-64.541989999999998</v>
      </c>
      <c r="E34" s="19"/>
    </row>
    <row r="35" spans="1:5" x14ac:dyDescent="0.25">
      <c r="A35" s="2" t="s">
        <v>297</v>
      </c>
      <c r="B35" s="9" t="s">
        <v>263</v>
      </c>
      <c r="C35" s="7">
        <v>-31.983889999999999</v>
      </c>
      <c r="D35" s="7">
        <v>-64.571560000000005</v>
      </c>
      <c r="E35" s="19"/>
    </row>
    <row r="36" spans="1:5" x14ac:dyDescent="0.25">
      <c r="A36" s="2" t="s">
        <v>298</v>
      </c>
      <c r="B36" s="9" t="s">
        <v>263</v>
      </c>
      <c r="C36" s="7">
        <v>-33.109319999999997</v>
      </c>
      <c r="D36" s="7">
        <v>-64.340249999999997</v>
      </c>
      <c r="E36" s="19"/>
    </row>
    <row r="37" spans="1:5" x14ac:dyDescent="0.25">
      <c r="A37" s="2" t="s">
        <v>299</v>
      </c>
      <c r="B37" s="9" t="s">
        <v>263</v>
      </c>
      <c r="C37" s="7">
        <v>-32.15663</v>
      </c>
      <c r="D37" s="7">
        <v>-64.508340000000004</v>
      </c>
      <c r="E37" s="19"/>
    </row>
    <row r="38" spans="1:5" x14ac:dyDescent="0.25">
      <c r="A38" s="2" t="s">
        <v>300</v>
      </c>
      <c r="B38" s="9" t="s">
        <v>263</v>
      </c>
      <c r="C38" s="7">
        <v>-33.11927</v>
      </c>
      <c r="D38" s="7">
        <v>-64.343530000000001</v>
      </c>
      <c r="E38" s="19"/>
    </row>
    <row r="39" spans="1:5" x14ac:dyDescent="0.25">
      <c r="A39" s="2" t="s">
        <v>301</v>
      </c>
      <c r="B39" s="9" t="s">
        <v>263</v>
      </c>
      <c r="C39" s="7">
        <v>-33.12379</v>
      </c>
      <c r="D39" s="7">
        <v>-64.345460000000003</v>
      </c>
      <c r="E39" s="19"/>
    </row>
    <row r="40" spans="1:5" x14ac:dyDescent="0.25">
      <c r="A40" s="2" t="s">
        <v>302</v>
      </c>
      <c r="B40" s="9" t="s">
        <v>263</v>
      </c>
      <c r="C40" s="7">
        <v>-34.039859999999997</v>
      </c>
      <c r="D40" s="7">
        <v>-64.005430000000004</v>
      </c>
      <c r="E40" s="19"/>
    </row>
    <row r="41" spans="1:5" x14ac:dyDescent="0.25">
      <c r="A41" s="2" t="s">
        <v>303</v>
      </c>
      <c r="B41" s="9" t="s">
        <v>263</v>
      </c>
      <c r="C41" s="7">
        <v>-31.647839999999999</v>
      </c>
      <c r="D41" s="7">
        <v>-64.483080000000001</v>
      </c>
      <c r="E41" s="19"/>
    </row>
    <row r="42" spans="1:5" x14ac:dyDescent="0.25">
      <c r="A42" s="2" t="s">
        <v>304</v>
      </c>
      <c r="B42" s="9" t="s">
        <v>263</v>
      </c>
      <c r="C42" s="7">
        <v>-32.195</v>
      </c>
      <c r="D42" s="7">
        <v>-64.454660000000004</v>
      </c>
      <c r="E42" s="19"/>
    </row>
    <row r="43" spans="1:5" x14ac:dyDescent="0.25">
      <c r="A43" s="2" t="s">
        <v>305</v>
      </c>
      <c r="B43" s="9" t="s">
        <v>263</v>
      </c>
      <c r="C43" s="7">
        <v>-32.194989999999997</v>
      </c>
      <c r="D43" s="7">
        <v>-64.454599999999999</v>
      </c>
      <c r="E43" s="19"/>
    </row>
    <row r="44" spans="1:5" x14ac:dyDescent="0.25">
      <c r="A44" s="2" t="s">
        <v>306</v>
      </c>
      <c r="B44" s="9" t="s">
        <v>263</v>
      </c>
      <c r="C44" s="7">
        <v>-33.097810000000003</v>
      </c>
      <c r="D44" s="7">
        <v>-64.330129999999997</v>
      </c>
      <c r="E44" s="19"/>
    </row>
    <row r="45" spans="1:5" x14ac:dyDescent="0.25">
      <c r="A45" s="2" t="s">
        <v>307</v>
      </c>
      <c r="B45" s="9" t="s">
        <v>263</v>
      </c>
      <c r="C45" s="7">
        <v>-34.307540000000003</v>
      </c>
      <c r="D45" s="7">
        <v>-63.861980000000003</v>
      </c>
      <c r="E45" s="19"/>
    </row>
    <row r="46" spans="1:5" x14ac:dyDescent="0.25">
      <c r="A46" s="2" t="s">
        <v>308</v>
      </c>
      <c r="B46" s="9" t="s">
        <v>263</v>
      </c>
      <c r="C46" s="7">
        <v>-31.733409999999999</v>
      </c>
      <c r="D46" s="7">
        <v>-64.462199999999996</v>
      </c>
      <c r="E46" s="19"/>
    </row>
    <row r="47" spans="1:5" x14ac:dyDescent="0.25">
      <c r="A47" s="2" t="s">
        <v>309</v>
      </c>
      <c r="B47" s="9" t="s">
        <v>263</v>
      </c>
      <c r="C47" s="7">
        <v>-31.734660000000002</v>
      </c>
      <c r="D47" s="7">
        <v>-64.460279999999997</v>
      </c>
      <c r="E47" s="19"/>
    </row>
    <row r="48" spans="1:5" x14ac:dyDescent="0.25">
      <c r="A48" s="2" t="s">
        <v>310</v>
      </c>
      <c r="B48" s="9" t="s">
        <v>263</v>
      </c>
      <c r="C48" s="7">
        <v>-31.7377</v>
      </c>
      <c r="D48" s="7">
        <v>-64.452799999999996</v>
      </c>
      <c r="E48" s="19"/>
    </row>
    <row r="49" spans="1:5" x14ac:dyDescent="0.25">
      <c r="A49" s="2" t="s">
        <v>311</v>
      </c>
      <c r="B49" s="9" t="s">
        <v>263</v>
      </c>
      <c r="C49" s="7">
        <v>-31.731439999999999</v>
      </c>
      <c r="D49" s="7">
        <v>-64.449719999999999</v>
      </c>
      <c r="E49" s="19"/>
    </row>
    <row r="50" spans="1:5" x14ac:dyDescent="0.25">
      <c r="A50" s="2" t="s">
        <v>312</v>
      </c>
      <c r="B50" s="9" t="s">
        <v>263</v>
      </c>
      <c r="C50" s="7">
        <v>-31.644449999999999</v>
      </c>
      <c r="D50" s="7">
        <v>-64.441659999999999</v>
      </c>
      <c r="E50" s="19"/>
    </row>
    <row r="51" spans="1:5" x14ac:dyDescent="0.25">
      <c r="A51" s="2" t="s">
        <v>313</v>
      </c>
      <c r="B51" s="9" t="s">
        <v>263</v>
      </c>
      <c r="C51" s="7">
        <v>-32.217039999999997</v>
      </c>
      <c r="D51" s="7">
        <v>-64.329089999999994</v>
      </c>
      <c r="E51" s="19"/>
    </row>
    <row r="52" spans="1:5" x14ac:dyDescent="0.25">
      <c r="A52" s="2" t="s">
        <v>314</v>
      </c>
      <c r="B52" s="9" t="s">
        <v>263</v>
      </c>
      <c r="C52" s="7">
        <v>-34.070149999999998</v>
      </c>
      <c r="D52" s="7">
        <v>-63.930990000000001</v>
      </c>
      <c r="E52" s="19"/>
    </row>
    <row r="53" spans="1:5" x14ac:dyDescent="0.25">
      <c r="A53" s="2" t="s">
        <v>315</v>
      </c>
      <c r="B53" s="9" t="s">
        <v>263</v>
      </c>
      <c r="C53" s="7">
        <v>-34.493160000000003</v>
      </c>
      <c r="D53" s="7">
        <v>-63.683459999999997</v>
      </c>
      <c r="E53" s="19"/>
    </row>
    <row r="54" spans="1:5" x14ac:dyDescent="0.25">
      <c r="A54" s="2" t="s">
        <v>316</v>
      </c>
      <c r="B54" s="9" t="s">
        <v>263</v>
      </c>
      <c r="C54" s="7">
        <v>-31.65822</v>
      </c>
      <c r="D54" s="7">
        <v>-64.431730000000002</v>
      </c>
      <c r="E54" s="19"/>
    </row>
    <row r="55" spans="1:5" x14ac:dyDescent="0.25">
      <c r="A55" s="2" t="s">
        <v>317</v>
      </c>
      <c r="B55" s="9" t="s">
        <v>263</v>
      </c>
      <c r="C55" s="7">
        <v>-31.65954</v>
      </c>
      <c r="D55" s="7">
        <v>-64.430850000000007</v>
      </c>
      <c r="E55" s="19"/>
    </row>
    <row r="56" spans="1:5" x14ac:dyDescent="0.25">
      <c r="A56" s="2" t="s">
        <v>318</v>
      </c>
      <c r="B56" s="9" t="s">
        <v>263</v>
      </c>
      <c r="C56" s="7">
        <v>-31.65943</v>
      </c>
      <c r="D56" s="7">
        <v>-64.43074</v>
      </c>
      <c r="E56" s="19"/>
    </row>
    <row r="57" spans="1:5" x14ac:dyDescent="0.25">
      <c r="A57" s="2" t="s">
        <v>319</v>
      </c>
      <c r="B57" s="9" t="s">
        <v>263</v>
      </c>
      <c r="C57" s="7">
        <v>-31.66958</v>
      </c>
      <c r="D57" s="7">
        <v>-64.430530000000005</v>
      </c>
      <c r="E57" s="19"/>
    </row>
    <row r="58" spans="1:5" x14ac:dyDescent="0.25">
      <c r="A58" s="2" t="s">
        <v>320</v>
      </c>
      <c r="B58" s="9" t="s">
        <v>263</v>
      </c>
      <c r="C58" s="7">
        <v>-31.73498</v>
      </c>
      <c r="D58" s="7">
        <v>-64.4392</v>
      </c>
      <c r="E58" s="19"/>
    </row>
    <row r="59" spans="1:5" x14ac:dyDescent="0.25">
      <c r="A59" s="2" t="s">
        <v>321</v>
      </c>
      <c r="B59" s="9" t="s">
        <v>263</v>
      </c>
      <c r="C59" s="7">
        <v>-31.941880000000001</v>
      </c>
      <c r="D59" s="7">
        <v>-64.366349999999997</v>
      </c>
      <c r="E59" s="19"/>
    </row>
    <row r="60" spans="1:5" x14ac:dyDescent="0.25">
      <c r="A60" s="2" t="s">
        <v>322</v>
      </c>
      <c r="B60" s="9" t="s">
        <v>263</v>
      </c>
      <c r="C60" s="7">
        <v>-33.127000000000002</v>
      </c>
      <c r="D60" s="7">
        <v>-64.343279999999993</v>
      </c>
      <c r="E60" s="19"/>
    </row>
    <row r="61" spans="1:5" x14ac:dyDescent="0.25">
      <c r="A61" s="2" t="s">
        <v>323</v>
      </c>
      <c r="B61" s="9" t="s">
        <v>263</v>
      </c>
      <c r="C61" s="7">
        <v>-33.357590000000002</v>
      </c>
      <c r="D61" s="7">
        <v>-64.161289999999994</v>
      </c>
      <c r="E61" s="19"/>
    </row>
    <row r="62" spans="1:5" x14ac:dyDescent="0.25">
      <c r="A62" s="2" t="s">
        <v>324</v>
      </c>
      <c r="B62" s="9" t="s">
        <v>263</v>
      </c>
      <c r="C62" s="7">
        <v>-31.657409999999999</v>
      </c>
      <c r="D62" s="7">
        <v>-64.428759999999997</v>
      </c>
      <c r="E62" s="19"/>
    </row>
    <row r="63" spans="1:5" x14ac:dyDescent="0.25">
      <c r="A63" s="2" t="s">
        <v>325</v>
      </c>
      <c r="B63" s="9" t="s">
        <v>263</v>
      </c>
      <c r="C63" s="7">
        <v>-31.729330000000001</v>
      </c>
      <c r="D63" s="7">
        <v>-64.426169999999999</v>
      </c>
      <c r="E63" s="19"/>
    </row>
    <row r="64" spans="1:5" x14ac:dyDescent="0.25">
      <c r="A64" s="2" t="s">
        <v>326</v>
      </c>
      <c r="B64" s="9" t="s">
        <v>263</v>
      </c>
      <c r="C64" s="7">
        <v>-31.862670000000001</v>
      </c>
      <c r="D64" s="7">
        <v>-64.379859999999994</v>
      </c>
      <c r="E64" s="19"/>
    </row>
    <row r="65" spans="1:5" x14ac:dyDescent="0.25">
      <c r="A65" s="2" t="s">
        <v>327</v>
      </c>
      <c r="B65" s="9" t="s">
        <v>263</v>
      </c>
      <c r="C65" s="7">
        <v>-31.94397</v>
      </c>
      <c r="D65" s="7">
        <v>-64.364009999999993</v>
      </c>
      <c r="E65" s="19"/>
    </row>
    <row r="66" spans="1:5" x14ac:dyDescent="0.25">
      <c r="A66" s="2" t="s">
        <v>328</v>
      </c>
      <c r="B66" s="9" t="s">
        <v>263</v>
      </c>
      <c r="C66" s="7">
        <v>-32.02966</v>
      </c>
      <c r="D66" s="7">
        <v>-64.355549999999994</v>
      </c>
      <c r="E66" s="19"/>
    </row>
    <row r="67" spans="1:5" x14ac:dyDescent="0.25">
      <c r="A67" s="2" t="s">
        <v>329</v>
      </c>
      <c r="B67" s="9" t="s">
        <v>263</v>
      </c>
      <c r="C67" s="7">
        <v>-32.479210000000002</v>
      </c>
      <c r="D67" s="7">
        <v>-64.113919999999993</v>
      </c>
      <c r="E67" s="19"/>
    </row>
    <row r="68" spans="1:5" x14ac:dyDescent="0.25">
      <c r="A68" s="2" t="s">
        <v>330</v>
      </c>
      <c r="B68" s="9" t="s">
        <v>263</v>
      </c>
      <c r="C68" s="7">
        <v>-33.096670000000003</v>
      </c>
      <c r="D68" s="7">
        <v>-64.305199999999999</v>
      </c>
      <c r="E68" s="19"/>
    </row>
    <row r="69" spans="1:5" x14ac:dyDescent="0.25">
      <c r="A69" s="2" t="s">
        <v>331</v>
      </c>
      <c r="B69" s="9" t="s">
        <v>263</v>
      </c>
      <c r="C69" s="7">
        <v>-33.634819999999998</v>
      </c>
      <c r="D69" s="7">
        <v>-64.020910000000001</v>
      </c>
      <c r="E69" s="19"/>
    </row>
    <row r="70" spans="1:5" x14ac:dyDescent="0.25">
      <c r="A70" s="2" t="s">
        <v>332</v>
      </c>
      <c r="B70" s="9" t="s">
        <v>263</v>
      </c>
      <c r="C70" s="7">
        <v>-34.001930000000002</v>
      </c>
      <c r="D70" s="7">
        <v>-63.916809999999998</v>
      </c>
      <c r="E70" s="19"/>
    </row>
    <row r="71" spans="1:5" x14ac:dyDescent="0.25">
      <c r="A71" s="2" t="s">
        <v>333</v>
      </c>
      <c r="B71" s="9" t="s">
        <v>263</v>
      </c>
      <c r="C71" s="7">
        <v>-32.187159999999999</v>
      </c>
      <c r="D71" s="7">
        <v>-64.251980000000003</v>
      </c>
      <c r="E71" s="19"/>
    </row>
    <row r="72" spans="1:5" x14ac:dyDescent="0.25">
      <c r="A72" s="2" t="s">
        <v>334</v>
      </c>
      <c r="B72" s="9" t="s">
        <v>263</v>
      </c>
      <c r="C72" s="7">
        <v>-33.69876</v>
      </c>
      <c r="D72" s="7">
        <v>-63.969880000000003</v>
      </c>
      <c r="E72" s="19"/>
    </row>
    <row r="73" spans="1:5" x14ac:dyDescent="0.25">
      <c r="A73" s="2" t="s">
        <v>335</v>
      </c>
      <c r="B73" s="9" t="s">
        <v>263</v>
      </c>
      <c r="C73" s="7">
        <v>-31.753499999999999</v>
      </c>
      <c r="D73" s="7">
        <v>-64.365889999999993</v>
      </c>
      <c r="E73" s="19"/>
    </row>
    <row r="74" spans="1:5" x14ac:dyDescent="0.25">
      <c r="A74" s="2" t="s">
        <v>336</v>
      </c>
      <c r="B74" s="9" t="s">
        <v>263</v>
      </c>
      <c r="C74" s="7">
        <v>-32.478540000000002</v>
      </c>
      <c r="D74" s="7">
        <v>-64.113159999999993</v>
      </c>
      <c r="E74" s="19"/>
    </row>
    <row r="75" spans="1:5" x14ac:dyDescent="0.25">
      <c r="A75" s="2" t="s">
        <v>337</v>
      </c>
      <c r="B75" s="9" t="s">
        <v>263</v>
      </c>
      <c r="C75" s="7">
        <v>-33.124299999999998</v>
      </c>
      <c r="D75" s="7">
        <v>-64.340339999999998</v>
      </c>
      <c r="E75" s="19"/>
    </row>
    <row r="76" spans="1:5" x14ac:dyDescent="0.25">
      <c r="A76" s="2" t="s">
        <v>338</v>
      </c>
      <c r="B76" s="9" t="s">
        <v>263</v>
      </c>
      <c r="C76" s="7">
        <v>-33.698</v>
      </c>
      <c r="D76" s="7">
        <v>-63.968000000000004</v>
      </c>
      <c r="E76" s="19"/>
    </row>
    <row r="77" spans="1:5" x14ac:dyDescent="0.25">
      <c r="A77" s="2" t="s">
        <v>339</v>
      </c>
      <c r="B77" s="9" t="s">
        <v>263</v>
      </c>
      <c r="C77" s="7">
        <v>-31.831230000000001</v>
      </c>
      <c r="D77" s="7">
        <v>-64.271709999999999</v>
      </c>
      <c r="E77" s="19"/>
    </row>
    <row r="78" spans="1:5" x14ac:dyDescent="0.25">
      <c r="A78" s="2" t="s">
        <v>340</v>
      </c>
      <c r="B78" s="9" t="s">
        <v>263</v>
      </c>
      <c r="C78" s="7">
        <v>-31.90447</v>
      </c>
      <c r="D78" s="7">
        <v>-64.244879999999995</v>
      </c>
      <c r="E78" s="19"/>
    </row>
    <row r="79" spans="1:5" x14ac:dyDescent="0.25">
      <c r="A79" s="2" t="s">
        <v>341</v>
      </c>
      <c r="B79" s="9" t="s">
        <v>263</v>
      </c>
      <c r="C79" s="7">
        <v>-31.91891</v>
      </c>
      <c r="D79" s="7">
        <v>-64.233649999999997</v>
      </c>
      <c r="E79" s="19"/>
    </row>
    <row r="80" spans="1:5" x14ac:dyDescent="0.25">
      <c r="A80" s="2" t="s">
        <v>342</v>
      </c>
      <c r="B80" s="9" t="s">
        <v>263</v>
      </c>
      <c r="C80" s="7">
        <v>-32.17</v>
      </c>
      <c r="D80" s="7">
        <v>-64.134</v>
      </c>
      <c r="E80" s="19"/>
    </row>
    <row r="81" spans="1:5" x14ac:dyDescent="0.25">
      <c r="A81" s="2" t="s">
        <v>343</v>
      </c>
      <c r="B81" s="9" t="s">
        <v>263</v>
      </c>
      <c r="C81" s="7">
        <v>-32.17</v>
      </c>
      <c r="D81" s="7">
        <v>-64.134</v>
      </c>
      <c r="E81" s="19"/>
    </row>
    <row r="82" spans="1:5" x14ac:dyDescent="0.25">
      <c r="A82" s="2" t="s">
        <v>344</v>
      </c>
      <c r="B82" s="9" t="s">
        <v>263</v>
      </c>
      <c r="C82" s="7">
        <v>-32.300089999999997</v>
      </c>
      <c r="D82" s="7">
        <v>-64.103020000000001</v>
      </c>
      <c r="E82" s="19"/>
    </row>
    <row r="83" spans="1:5" x14ac:dyDescent="0.25">
      <c r="A83" s="2" t="s">
        <v>345</v>
      </c>
      <c r="B83" s="9" t="s">
        <v>263</v>
      </c>
      <c r="C83" s="7">
        <v>-33.110639999999997</v>
      </c>
      <c r="D83" s="7">
        <v>-64.297479999999993</v>
      </c>
      <c r="E83" s="19"/>
    </row>
    <row r="84" spans="1:5" x14ac:dyDescent="0.25">
      <c r="A84" s="2" t="s">
        <v>346</v>
      </c>
      <c r="B84" s="9" t="s">
        <v>263</v>
      </c>
      <c r="C84" s="7">
        <v>-31.702549999999999</v>
      </c>
      <c r="D84" s="7">
        <v>-64.303129999999996</v>
      </c>
      <c r="E84" s="19"/>
    </row>
    <row r="85" spans="1:5" x14ac:dyDescent="0.25">
      <c r="A85" s="2" t="s">
        <v>347</v>
      </c>
      <c r="B85" s="9" t="s">
        <v>263</v>
      </c>
      <c r="C85" s="7">
        <v>-31.91816</v>
      </c>
      <c r="D85" s="7">
        <v>-64.210470000000001</v>
      </c>
      <c r="E85" s="19"/>
    </row>
    <row r="86" spans="1:5" x14ac:dyDescent="0.25">
      <c r="A86" s="2" t="s">
        <v>348</v>
      </c>
      <c r="B86" s="9" t="s">
        <v>263</v>
      </c>
      <c r="C86" s="7">
        <v>-31.92933</v>
      </c>
      <c r="D86" s="7">
        <v>-64.215540000000004</v>
      </c>
      <c r="E86" s="19"/>
    </row>
    <row r="87" spans="1:5" x14ac:dyDescent="0.25">
      <c r="A87" s="2" t="s">
        <v>349</v>
      </c>
      <c r="B87" s="9" t="s">
        <v>263</v>
      </c>
      <c r="C87" s="7">
        <v>-32.028709999999997</v>
      </c>
      <c r="D87" s="7">
        <v>-64.189930000000004</v>
      </c>
      <c r="E87" s="19"/>
    </row>
    <row r="88" spans="1:5" x14ac:dyDescent="0.25">
      <c r="A88" s="2" t="s">
        <v>350</v>
      </c>
      <c r="B88" s="9" t="s">
        <v>263</v>
      </c>
      <c r="C88" s="7">
        <v>-32.169499999999999</v>
      </c>
      <c r="D88" s="7">
        <v>-64.12809</v>
      </c>
      <c r="E88" s="19"/>
    </row>
    <row r="89" spans="1:5" x14ac:dyDescent="0.25">
      <c r="A89" s="2" t="s">
        <v>351</v>
      </c>
      <c r="B89" s="9" t="s">
        <v>263</v>
      </c>
      <c r="C89" s="7">
        <v>-32.205370000000002</v>
      </c>
      <c r="D89" s="7">
        <v>-64.113640000000004</v>
      </c>
      <c r="E89" s="19"/>
    </row>
    <row r="90" spans="1:5" x14ac:dyDescent="0.25">
      <c r="A90" s="2" t="s">
        <v>352</v>
      </c>
      <c r="B90" s="9" t="s">
        <v>263</v>
      </c>
      <c r="C90" s="7">
        <v>-32.478369999999998</v>
      </c>
      <c r="D90" s="7">
        <v>-64.113069999999993</v>
      </c>
      <c r="E90" s="19"/>
    </row>
    <row r="91" spans="1:5" x14ac:dyDescent="0.25">
      <c r="A91" s="2" t="s">
        <v>353</v>
      </c>
      <c r="B91" s="9" t="s">
        <v>263</v>
      </c>
      <c r="C91" s="7">
        <v>-32.478479999999998</v>
      </c>
      <c r="D91" s="7">
        <v>-64.113010000000003</v>
      </c>
      <c r="E91" s="19"/>
    </row>
    <row r="92" spans="1:5" x14ac:dyDescent="0.25">
      <c r="A92" s="2" t="s">
        <v>354</v>
      </c>
      <c r="B92" s="9" t="s">
        <v>263</v>
      </c>
      <c r="C92" s="7">
        <v>-33.122</v>
      </c>
      <c r="D92" s="7">
        <v>-64.337000000000003</v>
      </c>
      <c r="E92" s="19"/>
    </row>
    <row r="93" spans="1:5" x14ac:dyDescent="0.25">
      <c r="A93" s="2" t="s">
        <v>355</v>
      </c>
      <c r="B93" s="9" t="s">
        <v>263</v>
      </c>
      <c r="C93" s="7">
        <v>-32.18</v>
      </c>
      <c r="D93" s="7">
        <v>-64.113</v>
      </c>
      <c r="E93" s="19"/>
    </row>
    <row r="94" spans="1:5" x14ac:dyDescent="0.25">
      <c r="A94" s="2" t="s">
        <v>356</v>
      </c>
      <c r="B94" s="9" t="s">
        <v>263</v>
      </c>
      <c r="C94" s="7">
        <v>-32.172029999999999</v>
      </c>
      <c r="D94" s="7">
        <v>-64.111969999999999</v>
      </c>
      <c r="E94" s="19"/>
    </row>
    <row r="95" spans="1:5" x14ac:dyDescent="0.25">
      <c r="A95" s="2" t="s">
        <v>357</v>
      </c>
      <c r="B95" s="9" t="s">
        <v>263</v>
      </c>
      <c r="C95" s="7">
        <v>-32.325000000000003</v>
      </c>
      <c r="D95" s="7">
        <v>-64.040000000000006</v>
      </c>
      <c r="E95" s="19"/>
    </row>
    <row r="96" spans="1:5" x14ac:dyDescent="0.25">
      <c r="A96" s="2" t="s">
        <v>358</v>
      </c>
      <c r="B96" s="9" t="s">
        <v>263</v>
      </c>
      <c r="C96" s="7">
        <v>-33.276870000000002</v>
      </c>
      <c r="D96" s="7">
        <v>-63.963059999999999</v>
      </c>
      <c r="E96" s="19"/>
    </row>
    <row r="97" spans="1:5" x14ac:dyDescent="0.25">
      <c r="A97" s="2" t="s">
        <v>359</v>
      </c>
      <c r="B97" s="9" t="s">
        <v>263</v>
      </c>
      <c r="C97" s="7">
        <v>-31.91986</v>
      </c>
      <c r="D97" s="7">
        <v>-64.052310000000006</v>
      </c>
      <c r="E97" s="19"/>
    </row>
    <row r="98" spans="1:5" x14ac:dyDescent="0.25">
      <c r="A98" s="2" t="s">
        <v>360</v>
      </c>
      <c r="B98" s="9" t="s">
        <v>263</v>
      </c>
      <c r="C98" s="7">
        <v>-32.704590000000003</v>
      </c>
      <c r="D98" s="7">
        <v>-63.861280000000001</v>
      </c>
      <c r="E98" s="19"/>
    </row>
    <row r="99" spans="1:5" x14ac:dyDescent="0.25">
      <c r="A99" s="2" t="s">
        <v>361</v>
      </c>
      <c r="B99" s="9" t="s">
        <v>263</v>
      </c>
      <c r="C99" s="7">
        <v>-33.636629999999997</v>
      </c>
      <c r="D99" s="7">
        <v>-63.768900000000002</v>
      </c>
      <c r="E99" s="19"/>
    </row>
    <row r="100" spans="1:5" x14ac:dyDescent="0.25">
      <c r="A100" s="2" t="s">
        <v>362</v>
      </c>
      <c r="B100" s="9" t="s">
        <v>263</v>
      </c>
      <c r="C100" s="7">
        <v>-32.230589999999999</v>
      </c>
      <c r="D100" s="7">
        <v>-63.993780000000001</v>
      </c>
      <c r="E100" s="19"/>
    </row>
    <row r="101" spans="1:5" x14ac:dyDescent="0.25">
      <c r="A101" s="2" t="s">
        <v>363</v>
      </c>
      <c r="B101" s="9" t="s">
        <v>263</v>
      </c>
      <c r="C101" s="7">
        <v>-32.376379999999997</v>
      </c>
      <c r="D101" s="7">
        <v>-63.943919999999999</v>
      </c>
      <c r="E101" s="19"/>
    </row>
    <row r="102" spans="1:5" x14ac:dyDescent="0.25">
      <c r="A102" s="2" t="s">
        <v>364</v>
      </c>
      <c r="B102" s="9" t="s">
        <v>263</v>
      </c>
      <c r="C102" s="7">
        <v>-33.653280000000002</v>
      </c>
      <c r="D102" s="7">
        <v>-63.733370000000001</v>
      </c>
      <c r="E102" s="19"/>
    </row>
    <row r="103" spans="1:5" x14ac:dyDescent="0.25">
      <c r="A103" s="2" t="s">
        <v>365</v>
      </c>
      <c r="B103" s="9" t="s">
        <v>263</v>
      </c>
      <c r="C103" s="7">
        <v>-31.643730000000001</v>
      </c>
      <c r="D103" s="7">
        <v>-63.89931</v>
      </c>
      <c r="E103" s="19"/>
    </row>
    <row r="104" spans="1:5" x14ac:dyDescent="0.25">
      <c r="A104" s="2" t="s">
        <v>366</v>
      </c>
      <c r="B104" s="9" t="s">
        <v>263</v>
      </c>
      <c r="C104" s="7">
        <v>-31.650490000000001</v>
      </c>
      <c r="D104" s="7">
        <v>-63.898809999999997</v>
      </c>
      <c r="E104" s="19"/>
    </row>
    <row r="105" spans="1:5" x14ac:dyDescent="0.25">
      <c r="A105" s="2" t="s">
        <v>367</v>
      </c>
      <c r="B105" s="9" t="s">
        <v>263</v>
      </c>
      <c r="C105" s="7">
        <v>-32.699669999999998</v>
      </c>
      <c r="D105" s="7">
        <v>-63.70966</v>
      </c>
      <c r="E105" s="19"/>
    </row>
    <row r="106" spans="1:5" x14ac:dyDescent="0.25">
      <c r="A106" s="2" t="s">
        <v>368</v>
      </c>
      <c r="B106" s="9" t="s">
        <v>263</v>
      </c>
      <c r="C106" s="7">
        <v>-33.350020000000001</v>
      </c>
      <c r="D106" s="7">
        <v>-63.715690000000002</v>
      </c>
      <c r="E106" s="19"/>
    </row>
    <row r="107" spans="1:5" x14ac:dyDescent="0.25">
      <c r="A107" s="2" t="s">
        <v>369</v>
      </c>
      <c r="B107" s="9" t="s">
        <v>263</v>
      </c>
      <c r="C107" s="7">
        <v>-34.133560000000003</v>
      </c>
      <c r="D107" s="7">
        <v>-63.396509999999999</v>
      </c>
      <c r="E107" s="19"/>
    </row>
    <row r="108" spans="1:5" x14ac:dyDescent="0.25">
      <c r="A108" s="2" t="s">
        <v>370</v>
      </c>
      <c r="B108" s="9" t="s">
        <v>263</v>
      </c>
      <c r="C108" s="7">
        <v>-34.133679999999998</v>
      </c>
      <c r="D108" s="7">
        <v>-63.3964</v>
      </c>
      <c r="E108" s="19"/>
    </row>
    <row r="109" spans="1:5" x14ac:dyDescent="0.25">
      <c r="A109" s="2" t="s">
        <v>371</v>
      </c>
      <c r="B109" s="9" t="s">
        <v>263</v>
      </c>
      <c r="C109" s="7">
        <v>-31.65297</v>
      </c>
      <c r="D109" s="7">
        <v>-63.790430000000001</v>
      </c>
      <c r="E109" s="19"/>
    </row>
    <row r="110" spans="1:5" x14ac:dyDescent="0.25">
      <c r="A110" s="2" t="s">
        <v>372</v>
      </c>
      <c r="B110" s="9" t="s">
        <v>263</v>
      </c>
      <c r="C110" s="7">
        <v>-31.645869999999999</v>
      </c>
      <c r="D110" s="7">
        <v>-63.759070000000001</v>
      </c>
      <c r="E110" s="19"/>
    </row>
    <row r="111" spans="1:5" x14ac:dyDescent="0.25">
      <c r="A111" s="2" t="s">
        <v>373</v>
      </c>
      <c r="B111" s="9" t="s">
        <v>263</v>
      </c>
      <c r="C111" s="7">
        <v>-34.011650000000003</v>
      </c>
      <c r="D111" s="7">
        <v>-63.440689999999996</v>
      </c>
      <c r="E111" s="19"/>
    </row>
    <row r="112" spans="1:5" x14ac:dyDescent="0.25">
      <c r="A112" s="2" t="s">
        <v>374</v>
      </c>
      <c r="B112" s="9" t="s">
        <v>263</v>
      </c>
      <c r="C112" s="7">
        <v>-31.91179</v>
      </c>
      <c r="D112" s="7">
        <v>-63.678469999999997</v>
      </c>
      <c r="E112" s="19"/>
    </row>
    <row r="113" spans="1:5" x14ac:dyDescent="0.25">
      <c r="A113" s="2" t="s">
        <v>375</v>
      </c>
      <c r="B113" s="9" t="s">
        <v>263</v>
      </c>
      <c r="C113" s="7">
        <v>-32.435000000000002</v>
      </c>
      <c r="D113" s="7">
        <v>-63.722000000000001</v>
      </c>
      <c r="E113" s="19"/>
    </row>
    <row r="114" spans="1:5" x14ac:dyDescent="0.25">
      <c r="A114" s="2" t="s">
        <v>376</v>
      </c>
      <c r="B114" s="9" t="s">
        <v>263</v>
      </c>
      <c r="C114" s="7">
        <v>-32.610340000000001</v>
      </c>
      <c r="D114" s="7">
        <v>-63.57687</v>
      </c>
      <c r="E114" s="19"/>
    </row>
    <row r="115" spans="1:5" x14ac:dyDescent="0.25">
      <c r="A115" s="2" t="s">
        <v>377</v>
      </c>
      <c r="B115" s="9" t="s">
        <v>263</v>
      </c>
      <c r="C115" s="7">
        <v>-33.903700000000001</v>
      </c>
      <c r="D115" s="7">
        <v>-63.486170000000001</v>
      </c>
      <c r="E115" s="19"/>
    </row>
    <row r="116" spans="1:5" x14ac:dyDescent="0.25">
      <c r="A116" s="2" t="s">
        <v>378</v>
      </c>
      <c r="B116" s="9" t="s">
        <v>263</v>
      </c>
      <c r="C116" s="7">
        <v>-33.20335</v>
      </c>
      <c r="D116" s="7">
        <v>-63.396000000000001</v>
      </c>
      <c r="E116" s="19"/>
    </row>
    <row r="117" spans="1:5" x14ac:dyDescent="0.25">
      <c r="A117" s="2" t="s">
        <v>379</v>
      </c>
      <c r="B117" s="9" t="s">
        <v>263</v>
      </c>
      <c r="C117" s="7">
        <v>-33.07761</v>
      </c>
      <c r="D117" s="7">
        <v>-63.279170000000001</v>
      </c>
      <c r="E117" s="19"/>
    </row>
    <row r="118" spans="1:5" x14ac:dyDescent="0.25">
      <c r="A118" s="2" t="s">
        <v>380</v>
      </c>
      <c r="B118" s="9" t="s">
        <v>263</v>
      </c>
      <c r="C118" s="7">
        <v>-31.647410000000001</v>
      </c>
      <c r="D118" s="7">
        <v>-63.35642</v>
      </c>
      <c r="E118" s="19"/>
    </row>
    <row r="119" spans="1:5" x14ac:dyDescent="0.25">
      <c r="A119" s="2" t="s">
        <v>381</v>
      </c>
      <c r="B119" s="9" t="s">
        <v>263</v>
      </c>
      <c r="C119" s="7">
        <v>-31.64752</v>
      </c>
      <c r="D119" s="7">
        <v>-63.356400000000001</v>
      </c>
      <c r="E119" s="19"/>
    </row>
    <row r="120" spans="1:5" x14ac:dyDescent="0.25">
      <c r="A120" s="2" t="s">
        <v>382</v>
      </c>
      <c r="B120" s="9" t="s">
        <v>263</v>
      </c>
      <c r="C120" s="7">
        <v>-31.861660000000001</v>
      </c>
      <c r="D120" s="7">
        <v>-63.278370000000002</v>
      </c>
      <c r="E120" s="19"/>
    </row>
    <row r="121" spans="1:5" x14ac:dyDescent="0.25">
      <c r="A121" s="2" t="s">
        <v>383</v>
      </c>
      <c r="B121" s="9" t="s">
        <v>263</v>
      </c>
      <c r="C121" s="7">
        <v>-31.861059999999998</v>
      </c>
      <c r="D121" s="7">
        <v>-63.260019999999997</v>
      </c>
      <c r="E121" s="19"/>
    </row>
    <row r="122" spans="1:5" x14ac:dyDescent="0.25">
      <c r="A122" s="2" t="s">
        <v>384</v>
      </c>
      <c r="B122" s="9" t="s">
        <v>263</v>
      </c>
      <c r="C122" s="7">
        <v>-32.048369999999998</v>
      </c>
      <c r="D122" s="7">
        <v>-63.20017</v>
      </c>
      <c r="E122" s="19"/>
    </row>
    <row r="123" spans="1:5" x14ac:dyDescent="0.25">
      <c r="A123" s="2" t="s">
        <v>385</v>
      </c>
      <c r="B123" s="9" t="s">
        <v>263</v>
      </c>
      <c r="C123" s="7">
        <v>-32.387520000000002</v>
      </c>
      <c r="D123" s="7">
        <v>-63.248100000000001</v>
      </c>
      <c r="E123" s="19"/>
    </row>
    <row r="124" spans="1:5" x14ac:dyDescent="0.25">
      <c r="A124" s="2" t="s">
        <v>386</v>
      </c>
      <c r="B124" s="9" t="s">
        <v>263</v>
      </c>
      <c r="C124" s="7">
        <v>-32.42212</v>
      </c>
      <c r="D124" s="7">
        <v>-63.266120000000001</v>
      </c>
      <c r="E124" s="19"/>
    </row>
    <row r="125" spans="1:5" x14ac:dyDescent="0.25">
      <c r="A125" s="2" t="s">
        <v>387</v>
      </c>
      <c r="B125" s="9" t="s">
        <v>263</v>
      </c>
      <c r="C125" s="7">
        <v>-32.422060000000002</v>
      </c>
      <c r="D125" s="7">
        <v>-63.265979999999999</v>
      </c>
      <c r="E125" s="19"/>
    </row>
    <row r="126" spans="1:5" x14ac:dyDescent="0.25">
      <c r="A126" s="2" t="s">
        <v>388</v>
      </c>
      <c r="B126" s="9" t="s">
        <v>263</v>
      </c>
      <c r="C126" s="7">
        <v>-32.458309999999997</v>
      </c>
      <c r="D126" s="7">
        <v>-63.246989999999997</v>
      </c>
      <c r="E126" s="19"/>
    </row>
    <row r="127" spans="1:5" x14ac:dyDescent="0.25">
      <c r="A127" s="2" t="s">
        <v>389</v>
      </c>
      <c r="B127" s="9" t="s">
        <v>263</v>
      </c>
      <c r="C127" s="7">
        <v>-34.172600000000003</v>
      </c>
      <c r="D127" s="7">
        <v>-63.151739999999997</v>
      </c>
      <c r="E127" s="19"/>
    </row>
    <row r="128" spans="1:5" x14ac:dyDescent="0.25">
      <c r="A128" s="2" t="s">
        <v>390</v>
      </c>
      <c r="B128" s="9" t="s">
        <v>263</v>
      </c>
      <c r="C128" s="7">
        <v>-31.650559999999999</v>
      </c>
      <c r="D128" s="7">
        <v>-63.345269999999999</v>
      </c>
      <c r="E128" s="19"/>
    </row>
    <row r="129" spans="1:5" x14ac:dyDescent="0.25">
      <c r="A129" s="2" t="s">
        <v>391</v>
      </c>
      <c r="B129" s="9" t="s">
        <v>263</v>
      </c>
      <c r="C129" s="7">
        <v>-31.647819999999999</v>
      </c>
      <c r="D129" s="7">
        <v>-63.327869999999997</v>
      </c>
      <c r="E129" s="19"/>
    </row>
    <row r="130" spans="1:5" x14ac:dyDescent="0.25">
      <c r="A130" s="2" t="s">
        <v>392</v>
      </c>
      <c r="B130" s="9" t="s">
        <v>263</v>
      </c>
      <c r="C130" s="7">
        <v>-31.82235</v>
      </c>
      <c r="D130" s="7">
        <v>-63.240380000000002</v>
      </c>
      <c r="E130" s="19"/>
    </row>
    <row r="131" spans="1:5" x14ac:dyDescent="0.25">
      <c r="A131" s="2" t="s">
        <v>393</v>
      </c>
      <c r="B131" s="9" t="s">
        <v>263</v>
      </c>
      <c r="C131" s="7">
        <v>-32.393889999999999</v>
      </c>
      <c r="D131" s="7">
        <v>-63.248930000000001</v>
      </c>
      <c r="E131" s="19"/>
    </row>
    <row r="132" spans="1:5" x14ac:dyDescent="0.25">
      <c r="A132" s="2" t="s">
        <v>394</v>
      </c>
      <c r="B132" s="9" t="s">
        <v>263</v>
      </c>
      <c r="C132" s="7">
        <v>-33.932369999999999</v>
      </c>
      <c r="D132" s="7">
        <v>-63.109180000000002</v>
      </c>
      <c r="E132" s="19"/>
    </row>
    <row r="133" spans="1:5" x14ac:dyDescent="0.25">
      <c r="A133" s="2" t="s">
        <v>395</v>
      </c>
      <c r="B133" s="9" t="s">
        <v>263</v>
      </c>
      <c r="C133" s="7">
        <v>-32.130659999999999</v>
      </c>
      <c r="D133" s="7">
        <v>-63.026470000000003</v>
      </c>
      <c r="E133" s="19"/>
    </row>
    <row r="134" spans="1:5" x14ac:dyDescent="0.25">
      <c r="A134" s="2" t="s">
        <v>396</v>
      </c>
      <c r="B134" s="9" t="s">
        <v>263</v>
      </c>
      <c r="C134" s="7">
        <v>-33.833579999999998</v>
      </c>
      <c r="D134" s="7">
        <v>-63.070270000000001</v>
      </c>
      <c r="E134" s="19"/>
    </row>
    <row r="135" spans="1:5" x14ac:dyDescent="0.25">
      <c r="A135" s="2" t="s">
        <v>397</v>
      </c>
      <c r="B135" s="9" t="s">
        <v>263</v>
      </c>
      <c r="C135" s="7">
        <v>-31.66675</v>
      </c>
      <c r="D135" s="7">
        <v>-63.213329999999999</v>
      </c>
      <c r="E135" s="19"/>
    </row>
    <row r="136" spans="1:5" x14ac:dyDescent="0.25">
      <c r="A136" s="2" t="s">
        <v>398</v>
      </c>
      <c r="B136" s="9" t="s">
        <v>263</v>
      </c>
      <c r="C136" s="7">
        <v>-31.952660000000002</v>
      </c>
      <c r="D136" s="7">
        <v>-62.95919</v>
      </c>
      <c r="E136" s="19"/>
    </row>
    <row r="137" spans="1:5" x14ac:dyDescent="0.25">
      <c r="A137" s="2" t="s">
        <v>399</v>
      </c>
      <c r="B137" s="9" t="s">
        <v>263</v>
      </c>
      <c r="C137" s="7">
        <v>-31.964849999999998</v>
      </c>
      <c r="D137" s="7">
        <v>-62.95581</v>
      </c>
      <c r="E137" s="19"/>
    </row>
    <row r="138" spans="1:5" x14ac:dyDescent="0.25">
      <c r="A138" s="2" t="s">
        <v>400</v>
      </c>
      <c r="B138" s="9" t="s">
        <v>263</v>
      </c>
      <c r="C138" s="7">
        <v>-32.723610000000001</v>
      </c>
      <c r="D138" s="7">
        <v>-62.90354</v>
      </c>
      <c r="E138" s="19"/>
    </row>
    <row r="139" spans="1:5" x14ac:dyDescent="0.25">
      <c r="A139" s="2" t="s">
        <v>401</v>
      </c>
      <c r="B139" s="9" t="s">
        <v>263</v>
      </c>
      <c r="C139" s="7">
        <v>-32.8949</v>
      </c>
      <c r="D139" s="7">
        <v>-62.793500000000002</v>
      </c>
      <c r="E139" s="19"/>
    </row>
    <row r="140" spans="1:5" x14ac:dyDescent="0.25">
      <c r="A140" s="2" t="s">
        <v>402</v>
      </c>
      <c r="B140" s="9" t="s">
        <v>263</v>
      </c>
      <c r="C140" s="7">
        <v>-31.66367</v>
      </c>
      <c r="D140" s="7">
        <v>-63.05339</v>
      </c>
      <c r="E140" s="19"/>
    </row>
    <row r="141" spans="1:5" x14ac:dyDescent="0.25">
      <c r="A141" s="2" t="s">
        <v>403</v>
      </c>
      <c r="B141" s="9" t="s">
        <v>263</v>
      </c>
      <c r="C141" s="7">
        <v>-31.664739999999998</v>
      </c>
      <c r="D141" s="7">
        <v>-63.053620000000002</v>
      </c>
      <c r="E141" s="19"/>
    </row>
    <row r="142" spans="1:5" x14ac:dyDescent="0.25">
      <c r="A142" s="2" t="s">
        <v>404</v>
      </c>
      <c r="B142" s="9" t="s">
        <v>263</v>
      </c>
      <c r="C142" s="7">
        <v>-31.635760000000001</v>
      </c>
      <c r="D142" s="7">
        <v>-62.993160000000003</v>
      </c>
      <c r="E142" s="19"/>
    </row>
    <row r="143" spans="1:5" x14ac:dyDescent="0.25">
      <c r="A143" s="2" t="s">
        <v>405</v>
      </c>
      <c r="B143" s="9" t="s">
        <v>263</v>
      </c>
      <c r="C143" s="7">
        <v>-32.591749999999998</v>
      </c>
      <c r="D143" s="7">
        <v>-62.836840000000002</v>
      </c>
      <c r="E143" s="19"/>
    </row>
    <row r="144" spans="1:5" x14ac:dyDescent="0.25">
      <c r="A144" s="2" t="s">
        <v>406</v>
      </c>
      <c r="B144" s="9" t="s">
        <v>263</v>
      </c>
      <c r="C144" s="7">
        <v>-32.976190000000003</v>
      </c>
      <c r="D144" s="7">
        <v>-62.639949999999999</v>
      </c>
      <c r="E144" s="19"/>
    </row>
    <row r="145" spans="1:5" x14ac:dyDescent="0.25">
      <c r="A145" s="2" t="s">
        <v>407</v>
      </c>
      <c r="B145" s="9" t="s">
        <v>263</v>
      </c>
      <c r="C145" s="7">
        <v>-33.311349999999997</v>
      </c>
      <c r="D145" s="7">
        <v>-62.59395</v>
      </c>
      <c r="E145" s="19"/>
    </row>
    <row r="146" spans="1:5" x14ac:dyDescent="0.25">
      <c r="A146" s="2" t="s">
        <v>408</v>
      </c>
      <c r="B146" s="9" t="s">
        <v>263</v>
      </c>
      <c r="C146" s="7">
        <v>-34.27402</v>
      </c>
      <c r="D146" s="7">
        <v>-62.71848</v>
      </c>
      <c r="E146" s="19"/>
    </row>
    <row r="147" spans="1:5" x14ac:dyDescent="0.25">
      <c r="A147" s="2" t="s">
        <v>409</v>
      </c>
      <c r="B147" s="9" t="s">
        <v>263</v>
      </c>
      <c r="C147" s="7">
        <v>-34.274430000000002</v>
      </c>
      <c r="D147" s="7">
        <v>-62.718299999999999</v>
      </c>
      <c r="E147" s="19"/>
    </row>
    <row r="148" spans="1:5" x14ac:dyDescent="0.25">
      <c r="A148" s="2" t="s">
        <v>410</v>
      </c>
      <c r="B148" s="9" t="s">
        <v>263</v>
      </c>
      <c r="C148" s="7">
        <v>-32.890099999999997</v>
      </c>
      <c r="D148" s="7">
        <v>-62.680160000000001</v>
      </c>
      <c r="E148" s="19"/>
    </row>
    <row r="149" spans="1:5" x14ac:dyDescent="0.25">
      <c r="A149" s="2" t="s">
        <v>411</v>
      </c>
      <c r="B149" s="9" t="s">
        <v>263</v>
      </c>
      <c r="C149" s="7">
        <v>-32.89</v>
      </c>
      <c r="D149" s="7">
        <v>-62.677</v>
      </c>
      <c r="E149" s="19"/>
    </row>
    <row r="150" spans="1:5" x14ac:dyDescent="0.25">
      <c r="A150" s="2" t="s">
        <v>412</v>
      </c>
      <c r="B150" s="9" t="s">
        <v>263</v>
      </c>
      <c r="C150" s="7">
        <v>-32.916429999999998</v>
      </c>
      <c r="D150" s="7">
        <v>-62.669759999999997</v>
      </c>
      <c r="E150" s="19"/>
    </row>
    <row r="151" spans="1:5" x14ac:dyDescent="0.25">
      <c r="A151" s="2" t="s">
        <v>413</v>
      </c>
      <c r="B151" s="9" t="s">
        <v>263</v>
      </c>
      <c r="C151" s="7">
        <v>-33.630769999999998</v>
      </c>
      <c r="D151" s="7">
        <v>-62.65502</v>
      </c>
      <c r="E151" s="19"/>
    </row>
    <row r="152" spans="1:5" x14ac:dyDescent="0.25">
      <c r="A152" s="2" t="s">
        <v>414</v>
      </c>
      <c r="B152" s="9" t="s">
        <v>263</v>
      </c>
      <c r="C152" s="7">
        <v>-34.274039999999999</v>
      </c>
      <c r="D152" s="7">
        <v>-62.71837</v>
      </c>
      <c r="E152" s="19"/>
    </row>
    <row r="153" spans="1:5" x14ac:dyDescent="0.25">
      <c r="A153" s="2" t="s">
        <v>415</v>
      </c>
      <c r="B153" s="9" t="s">
        <v>263</v>
      </c>
      <c r="C153" s="7">
        <v>-31.6342</v>
      </c>
      <c r="D153" s="7">
        <v>-62.990499999999997</v>
      </c>
      <c r="E153" s="19"/>
    </row>
    <row r="154" spans="1:5" x14ac:dyDescent="0.25">
      <c r="A154" s="2" t="s">
        <v>416</v>
      </c>
      <c r="B154" s="9" t="s">
        <v>263</v>
      </c>
      <c r="C154" s="7">
        <v>-32.943309999999997</v>
      </c>
      <c r="D154" s="7">
        <v>-62.641669999999998</v>
      </c>
      <c r="E154" s="19"/>
    </row>
    <row r="155" spans="1:5" x14ac:dyDescent="0.25">
      <c r="A155" s="2" t="s">
        <v>417</v>
      </c>
      <c r="B155" s="9" t="s">
        <v>263</v>
      </c>
      <c r="C155" s="7">
        <v>-33.375120000000003</v>
      </c>
      <c r="D155" s="7">
        <v>-62.542879999999997</v>
      </c>
      <c r="E155" s="19"/>
    </row>
    <row r="156" spans="1:5" x14ac:dyDescent="0.25">
      <c r="A156" s="2" t="s">
        <v>418</v>
      </c>
      <c r="B156" s="9" t="s">
        <v>263</v>
      </c>
      <c r="C156" s="7">
        <v>-33.599640000000001</v>
      </c>
      <c r="D156" s="7">
        <v>-62.630279999999999</v>
      </c>
      <c r="E156" s="19"/>
    </row>
    <row r="157" spans="1:5" x14ac:dyDescent="0.25">
      <c r="A157" s="2" t="s">
        <v>419</v>
      </c>
      <c r="B157" s="9" t="s">
        <v>263</v>
      </c>
      <c r="C157" s="7">
        <v>-34.274050000000003</v>
      </c>
      <c r="D157" s="7">
        <v>-62.718269999999997</v>
      </c>
      <c r="E157" s="19"/>
    </row>
    <row r="158" spans="1:5" x14ac:dyDescent="0.25">
      <c r="A158" s="2" t="s">
        <v>420</v>
      </c>
      <c r="B158" s="9" t="s">
        <v>263</v>
      </c>
      <c r="C158" s="7">
        <v>-34.274099999999997</v>
      </c>
      <c r="D158" s="7">
        <v>-62.718249999999998</v>
      </c>
      <c r="E158" s="19"/>
    </row>
    <row r="159" spans="1:5" x14ac:dyDescent="0.25">
      <c r="A159" s="2" t="s">
        <v>421</v>
      </c>
      <c r="B159" s="9" t="s">
        <v>263</v>
      </c>
      <c r="C159" s="7">
        <v>-32.622999999999998</v>
      </c>
      <c r="D159" s="7">
        <v>-62.698999999999998</v>
      </c>
      <c r="E159" s="19"/>
    </row>
    <row r="160" spans="1:5" x14ac:dyDescent="0.25">
      <c r="A160" s="2" t="s">
        <v>422</v>
      </c>
      <c r="B160" s="9" t="s">
        <v>263</v>
      </c>
      <c r="C160" s="7">
        <v>-34.276780000000002</v>
      </c>
      <c r="D160" s="7">
        <v>-62.709609999999998</v>
      </c>
      <c r="E160" s="19"/>
    </row>
    <row r="161" spans="1:5" x14ac:dyDescent="0.25">
      <c r="A161" s="2" t="s">
        <v>423</v>
      </c>
      <c r="B161" s="9" t="s">
        <v>263</v>
      </c>
      <c r="C161" s="7">
        <v>-31.814900000000002</v>
      </c>
      <c r="D161" s="7">
        <v>-62.667909999999999</v>
      </c>
      <c r="E161" s="19"/>
    </row>
    <row r="162" spans="1:5" x14ac:dyDescent="0.25">
      <c r="A162" s="2" t="s">
        <v>424</v>
      </c>
      <c r="B162" s="9" t="s">
        <v>263</v>
      </c>
      <c r="C162" s="7">
        <v>-31.814910000000001</v>
      </c>
      <c r="D162" s="7">
        <v>-62.667349999999999</v>
      </c>
      <c r="E162" s="19"/>
    </row>
    <row r="163" spans="1:5" x14ac:dyDescent="0.25">
      <c r="A163" s="2" t="s">
        <v>425</v>
      </c>
      <c r="B163" s="9" t="s">
        <v>263</v>
      </c>
      <c r="C163" s="7">
        <v>-31.80152</v>
      </c>
      <c r="D163" s="7">
        <v>-62.61994</v>
      </c>
      <c r="E163" s="19"/>
    </row>
    <row r="164" spans="1:5" x14ac:dyDescent="0.25">
      <c r="A164" s="2" t="s">
        <v>426</v>
      </c>
      <c r="B164" s="9" t="s">
        <v>263</v>
      </c>
      <c r="C164" s="7">
        <v>-32.719670000000001</v>
      </c>
      <c r="D164" s="7">
        <v>-62.520200000000003</v>
      </c>
      <c r="E164" s="19"/>
    </row>
    <row r="165" spans="1:5" x14ac:dyDescent="0.25">
      <c r="A165" s="2" t="s">
        <v>427</v>
      </c>
      <c r="B165" s="9" t="s">
        <v>263</v>
      </c>
      <c r="C165" s="7">
        <v>-32.877600000000001</v>
      </c>
      <c r="D165" s="7">
        <v>-62.545009999999998</v>
      </c>
      <c r="E165" s="19"/>
    </row>
    <row r="166" spans="1:5" x14ac:dyDescent="0.25">
      <c r="A166" s="2" t="s">
        <v>428</v>
      </c>
      <c r="B166" s="9" t="s">
        <v>263</v>
      </c>
      <c r="C166" s="7">
        <v>-31.80311</v>
      </c>
      <c r="D166" s="7">
        <v>-62.613660000000003</v>
      </c>
      <c r="E166" s="19"/>
    </row>
    <row r="167" spans="1:5" x14ac:dyDescent="0.25">
      <c r="A167" s="2" t="s">
        <v>429</v>
      </c>
      <c r="B167" s="9" t="s">
        <v>263</v>
      </c>
      <c r="C167" s="7">
        <v>-31.806000000000001</v>
      </c>
      <c r="D167" s="7">
        <v>-62.613</v>
      </c>
      <c r="E167" s="19"/>
    </row>
    <row r="168" spans="1:5" x14ac:dyDescent="0.25">
      <c r="A168" s="2" t="s">
        <v>430</v>
      </c>
      <c r="B168" s="9" t="s">
        <v>263</v>
      </c>
      <c r="C168" s="7">
        <v>-32.632089999999998</v>
      </c>
      <c r="D168" s="7">
        <v>-62.476559999999999</v>
      </c>
      <c r="E168" s="19"/>
    </row>
    <row r="169" spans="1:5" x14ac:dyDescent="0.25">
      <c r="A169" s="2" t="s">
        <v>431</v>
      </c>
      <c r="B169" s="9" t="s">
        <v>263</v>
      </c>
      <c r="C169" s="7">
        <v>-33.239420000000003</v>
      </c>
      <c r="D169" s="7">
        <v>-62.402900000000002</v>
      </c>
      <c r="E169" s="19"/>
    </row>
    <row r="170" spans="1:5" x14ac:dyDescent="0.25">
      <c r="A170" s="2" t="s">
        <v>432</v>
      </c>
      <c r="B170" s="9" t="s">
        <v>263</v>
      </c>
      <c r="C170" s="7">
        <v>-33.238120000000002</v>
      </c>
      <c r="D170" s="7">
        <v>-62.401870000000002</v>
      </c>
      <c r="E170" s="19"/>
    </row>
    <row r="171" spans="1:5" x14ac:dyDescent="0.25">
      <c r="A171" s="2" t="s">
        <v>433</v>
      </c>
      <c r="B171" s="9" t="s">
        <v>263</v>
      </c>
      <c r="C171" s="7">
        <v>-33.468260000000001</v>
      </c>
      <c r="D171" s="7">
        <v>-62.31841</v>
      </c>
      <c r="E171" s="19"/>
    </row>
    <row r="172" spans="1:5" x14ac:dyDescent="0.25">
      <c r="A172" s="2" t="s">
        <v>434</v>
      </c>
      <c r="B172" s="9" t="s">
        <v>263</v>
      </c>
      <c r="C172" s="7">
        <v>-31.96781</v>
      </c>
      <c r="D172" s="7">
        <v>-62.304850000000002</v>
      </c>
      <c r="E172" s="19"/>
    </row>
    <row r="173" spans="1:5" x14ac:dyDescent="0.25">
      <c r="A173" s="2" t="s">
        <v>435</v>
      </c>
      <c r="B173" s="9" t="s">
        <v>263</v>
      </c>
      <c r="C173" s="7">
        <v>-34.260039999999996</v>
      </c>
      <c r="D173" s="7">
        <v>-62.482170000000004</v>
      </c>
      <c r="E173" s="19"/>
    </row>
    <row r="174" spans="1:5" x14ac:dyDescent="0.25">
      <c r="A174" s="2" t="s">
        <v>436</v>
      </c>
      <c r="B174" s="9" t="s">
        <v>263</v>
      </c>
      <c r="C174" s="7">
        <v>-32.37603</v>
      </c>
      <c r="D174" s="7">
        <v>-62.303269999999998</v>
      </c>
      <c r="E174" s="19"/>
    </row>
    <row r="175" spans="1:5" x14ac:dyDescent="0.25">
      <c r="A175" s="2" t="s">
        <v>437</v>
      </c>
      <c r="B175" s="9" t="s">
        <v>263</v>
      </c>
      <c r="C175" s="7">
        <v>-32.488869999999999</v>
      </c>
      <c r="D175" s="7">
        <v>-62.296729999999997</v>
      </c>
      <c r="E175" s="19"/>
    </row>
    <row r="176" spans="1:5" x14ac:dyDescent="0.25">
      <c r="A176" s="2" t="s">
        <v>438</v>
      </c>
      <c r="B176" s="9" t="s">
        <v>263</v>
      </c>
      <c r="C176" s="7">
        <v>-32.618690000000001</v>
      </c>
      <c r="D176" s="7">
        <v>-62.314320000000002</v>
      </c>
      <c r="E176" s="19"/>
    </row>
    <row r="177" spans="1:5" x14ac:dyDescent="0.25">
      <c r="A177" s="2" t="s">
        <v>439</v>
      </c>
      <c r="B177" s="9" t="s">
        <v>263</v>
      </c>
      <c r="C177" s="7">
        <v>-31.966850000000001</v>
      </c>
      <c r="D177" s="7">
        <v>-62.304079999999999</v>
      </c>
      <c r="E177" s="19"/>
    </row>
    <row r="178" spans="1:5" x14ac:dyDescent="0.25">
      <c r="A178" s="2" t="s">
        <v>440</v>
      </c>
      <c r="B178" s="9" t="s">
        <v>263</v>
      </c>
      <c r="C178" s="7">
        <v>-32.641620000000003</v>
      </c>
      <c r="D178" s="7">
        <v>-62.305889999999998</v>
      </c>
      <c r="E178" s="19"/>
    </row>
    <row r="179" spans="1:5" x14ac:dyDescent="0.25">
      <c r="A179" s="2" t="s">
        <v>441</v>
      </c>
      <c r="B179" s="9" t="s">
        <v>263</v>
      </c>
      <c r="C179" s="7">
        <v>-33.873519999999999</v>
      </c>
      <c r="D179" s="7">
        <v>-62.178370000000001</v>
      </c>
      <c r="E179" s="19"/>
    </row>
    <row r="180" spans="1:5" x14ac:dyDescent="0.25">
      <c r="A180" s="2" t="s">
        <v>442</v>
      </c>
      <c r="B180" s="9" t="s">
        <v>263</v>
      </c>
      <c r="C180" s="7">
        <v>-32.70973</v>
      </c>
      <c r="D180" s="7">
        <v>-62.264380000000003</v>
      </c>
      <c r="E180" s="19"/>
    </row>
    <row r="181" spans="1:5" x14ac:dyDescent="0.25">
      <c r="A181" s="2" t="s">
        <v>443</v>
      </c>
      <c r="B181" s="9" t="s">
        <v>263</v>
      </c>
      <c r="C181" s="7">
        <v>-32.83925</v>
      </c>
      <c r="D181" s="7">
        <v>-62.261899999999997</v>
      </c>
      <c r="E181" s="19"/>
    </row>
    <row r="182" spans="1:5" x14ac:dyDescent="0.25">
      <c r="A182" s="2" t="s">
        <v>444</v>
      </c>
      <c r="B182" s="9" t="s">
        <v>263</v>
      </c>
      <c r="C182" s="7">
        <v>-33.289560000000002</v>
      </c>
      <c r="D182" s="7">
        <v>-62.187759999999997</v>
      </c>
      <c r="E182" s="19"/>
    </row>
    <row r="183" spans="1:5" x14ac:dyDescent="0.25">
      <c r="A183" s="2" t="s">
        <v>445</v>
      </c>
      <c r="B183" s="9" t="s">
        <v>263</v>
      </c>
      <c r="C183" s="7">
        <v>-34.185079999999999</v>
      </c>
      <c r="D183" s="7">
        <v>-62.310189999999999</v>
      </c>
      <c r="E183" s="19"/>
    </row>
    <row r="184" spans="1:5" x14ac:dyDescent="0.25">
      <c r="A184" s="2" t="s">
        <v>446</v>
      </c>
      <c r="B184" s="9" t="s">
        <v>263</v>
      </c>
      <c r="C184" s="7">
        <v>-34.226100000000002</v>
      </c>
      <c r="D184" s="7">
        <v>-62.35783</v>
      </c>
      <c r="E184" s="19"/>
    </row>
    <row r="185" spans="1:5" x14ac:dyDescent="0.25">
      <c r="A185" s="2" t="s">
        <v>447</v>
      </c>
      <c r="B185" s="9" t="s">
        <v>263</v>
      </c>
      <c r="C185" s="7">
        <v>-34.266150000000003</v>
      </c>
      <c r="D185" s="7">
        <v>-62.325629999999997</v>
      </c>
      <c r="E185" s="19"/>
    </row>
    <row r="186" spans="1:5" x14ac:dyDescent="0.25">
      <c r="A186" s="2" t="s">
        <v>448</v>
      </c>
      <c r="B186" s="9" t="s">
        <v>263</v>
      </c>
      <c r="C186" s="7">
        <v>-34.266469999999998</v>
      </c>
      <c r="D186" s="7">
        <v>-62.32347</v>
      </c>
      <c r="E186" s="19"/>
    </row>
    <row r="187" spans="1:5" x14ac:dyDescent="0.25">
      <c r="A187" s="2" t="s">
        <v>449</v>
      </c>
      <c r="B187" s="9" t="s">
        <v>263</v>
      </c>
      <c r="C187" s="7">
        <v>-34.266770000000001</v>
      </c>
      <c r="D187" s="7">
        <v>-62.323039999999999</v>
      </c>
      <c r="E187" s="19"/>
    </row>
    <row r="188" spans="1:5" x14ac:dyDescent="0.25">
      <c r="A188" s="2" t="s">
        <v>450</v>
      </c>
      <c r="B188" s="9" t="s">
        <v>263</v>
      </c>
      <c r="C188" s="7">
        <v>-32.692</v>
      </c>
      <c r="D188" s="7">
        <v>-62.113</v>
      </c>
      <c r="E188" s="19"/>
    </row>
    <row r="189" spans="1:5" x14ac:dyDescent="0.25">
      <c r="A189" s="2" t="s">
        <v>451</v>
      </c>
      <c r="B189" s="9" t="s">
        <v>263</v>
      </c>
      <c r="C189" s="7">
        <v>-34.575000000000003</v>
      </c>
      <c r="D189" s="7">
        <v>-61.9833</v>
      </c>
      <c r="E189" s="19"/>
    </row>
    <row r="190" spans="1:5" x14ac:dyDescent="0.25">
      <c r="A190" s="2" t="s">
        <v>452</v>
      </c>
      <c r="B190" s="9" t="s">
        <v>263</v>
      </c>
      <c r="C190" s="7">
        <v>-32.360599999999998</v>
      </c>
      <c r="D190" s="7">
        <v>-61.938560000000003</v>
      </c>
      <c r="E190" s="19"/>
    </row>
    <row r="191" spans="1:5" x14ac:dyDescent="0.25">
      <c r="A191" s="2" t="s">
        <v>453</v>
      </c>
      <c r="B191" s="9" t="s">
        <v>263</v>
      </c>
      <c r="C191" s="7">
        <v>-32.265720000000002</v>
      </c>
      <c r="D191" s="7">
        <v>-61.901049999999998</v>
      </c>
      <c r="E191" s="19"/>
    </row>
    <row r="192" spans="1:5" x14ac:dyDescent="0.25">
      <c r="A192" s="2" t="s">
        <v>454</v>
      </c>
      <c r="B192" s="9" t="s">
        <v>263</v>
      </c>
      <c r="C192" s="7">
        <v>-32.265700000000002</v>
      </c>
      <c r="D192" s="7">
        <v>-61.901020000000003</v>
      </c>
      <c r="E192" s="19"/>
    </row>
    <row r="193" spans="1:5" x14ac:dyDescent="0.25">
      <c r="A193" s="2" t="s">
        <v>455</v>
      </c>
      <c r="B193" s="9" t="s">
        <v>263</v>
      </c>
      <c r="C193" s="7">
        <v>-32.807470000000002</v>
      </c>
      <c r="D193" s="7">
        <v>-62.140120000000003</v>
      </c>
      <c r="E193" s="19"/>
    </row>
    <row r="194" spans="1:5" x14ac:dyDescent="0.25">
      <c r="A194" s="2" t="s">
        <v>456</v>
      </c>
      <c r="B194" s="9" t="s">
        <v>263</v>
      </c>
      <c r="C194" s="7">
        <v>-33.755000000000003</v>
      </c>
      <c r="D194" s="7">
        <v>-61.97</v>
      </c>
      <c r="E194" s="19"/>
    </row>
    <row r="195" spans="1:5" x14ac:dyDescent="0.25">
      <c r="A195" s="2" t="s">
        <v>457</v>
      </c>
      <c r="B195" s="9" t="s">
        <v>263</v>
      </c>
      <c r="C195" s="7">
        <v>-33.747999999999998</v>
      </c>
      <c r="D195" s="7">
        <v>-61.967550000000003</v>
      </c>
      <c r="E195" s="19"/>
    </row>
    <row r="196" spans="1:5" x14ac:dyDescent="0.25">
      <c r="A196" s="2" t="s">
        <v>458</v>
      </c>
      <c r="B196" s="9" t="s">
        <v>263</v>
      </c>
      <c r="C196" s="7">
        <v>-33.984090000000002</v>
      </c>
      <c r="D196" s="7">
        <v>-62.020659999999999</v>
      </c>
      <c r="E196" s="19"/>
    </row>
    <row r="197" spans="1:5" x14ac:dyDescent="0.25">
      <c r="A197" s="2" t="s">
        <v>459</v>
      </c>
      <c r="B197" s="9" t="s">
        <v>263</v>
      </c>
      <c r="C197" s="7">
        <v>-32.37753</v>
      </c>
      <c r="D197" s="7">
        <v>-61.927570000000003</v>
      </c>
      <c r="E197" s="19"/>
    </row>
    <row r="198" spans="1:5" x14ac:dyDescent="0.25">
      <c r="A198" s="2" t="s">
        <v>460</v>
      </c>
      <c r="B198" s="9" t="s">
        <v>263</v>
      </c>
      <c r="C198" s="7">
        <v>-32.378790000000002</v>
      </c>
      <c r="D198" s="7">
        <v>-61.926659999999998</v>
      </c>
      <c r="E198" s="19"/>
    </row>
    <row r="199" spans="1:5" x14ac:dyDescent="0.25">
      <c r="A199" s="2" t="s">
        <v>461</v>
      </c>
      <c r="B199" s="9" t="s">
        <v>263</v>
      </c>
      <c r="C199" s="7">
        <v>-33.418930000000003</v>
      </c>
      <c r="D199" s="7">
        <v>-61.992139999999999</v>
      </c>
      <c r="E199" s="19"/>
    </row>
    <row r="200" spans="1:5" x14ac:dyDescent="0.25">
      <c r="A200" s="2" t="s">
        <v>462</v>
      </c>
      <c r="B200" s="9" t="s">
        <v>263</v>
      </c>
      <c r="C200" s="7">
        <v>-34.326259999999998</v>
      </c>
      <c r="D200" s="7">
        <v>-62.052750000000003</v>
      </c>
      <c r="E200" s="19"/>
    </row>
    <row r="201" spans="1:5" x14ac:dyDescent="0.25">
      <c r="A201" s="2" t="s">
        <v>463</v>
      </c>
      <c r="B201" s="9" t="s">
        <v>263</v>
      </c>
      <c r="C201" s="7">
        <v>-34.324849999999998</v>
      </c>
      <c r="D201" s="7">
        <v>-62.052669999999999</v>
      </c>
      <c r="E201" s="19"/>
    </row>
    <row r="202" spans="1:5" x14ac:dyDescent="0.25">
      <c r="A202" s="2" t="s">
        <v>464</v>
      </c>
      <c r="B202" s="9" t="s">
        <v>263</v>
      </c>
      <c r="C202" s="7">
        <v>-32.379620000000003</v>
      </c>
      <c r="D202" s="7">
        <v>-61.920349999999999</v>
      </c>
      <c r="E202" s="19"/>
    </row>
    <row r="203" spans="1:5" x14ac:dyDescent="0.25">
      <c r="A203" s="2" t="s">
        <v>465</v>
      </c>
      <c r="B203" s="9" t="s">
        <v>263</v>
      </c>
      <c r="C203" s="7">
        <v>-32.43844</v>
      </c>
      <c r="D203" s="7">
        <v>-61.929630000000003</v>
      </c>
      <c r="E203" s="19"/>
    </row>
    <row r="204" spans="1:5" x14ac:dyDescent="0.25">
      <c r="A204" s="2" t="s">
        <v>466</v>
      </c>
      <c r="B204" s="9" t="s">
        <v>263</v>
      </c>
      <c r="C204" s="7">
        <v>-32.981299999999997</v>
      </c>
      <c r="D204" s="7">
        <v>-62.028939999999999</v>
      </c>
      <c r="E204" s="19"/>
    </row>
    <row r="205" spans="1:5" x14ac:dyDescent="0.25">
      <c r="A205" s="2" t="s">
        <v>467</v>
      </c>
      <c r="B205" s="9" t="s">
        <v>263</v>
      </c>
      <c r="C205" s="7">
        <v>-33.182479999999998</v>
      </c>
      <c r="D205" s="7">
        <v>-61.95655</v>
      </c>
      <c r="E205" s="19"/>
    </row>
    <row r="206" spans="1:5" x14ac:dyDescent="0.25">
      <c r="A206" s="2" t="s">
        <v>468</v>
      </c>
      <c r="B206" s="9" t="s">
        <v>263</v>
      </c>
      <c r="C206" s="7">
        <v>-33.181849999999997</v>
      </c>
      <c r="D206" s="7">
        <v>-61.955590000000001</v>
      </c>
      <c r="E206" s="19"/>
    </row>
    <row r="207" spans="1:5" x14ac:dyDescent="0.25">
      <c r="A207" s="2" t="s">
        <v>469</v>
      </c>
      <c r="B207" s="9" t="s">
        <v>263</v>
      </c>
      <c r="C207" s="7">
        <v>-33.616579999999999</v>
      </c>
      <c r="D207" s="7">
        <v>-61.877899999999997</v>
      </c>
      <c r="E207" s="19"/>
    </row>
    <row r="208" spans="1:5" x14ac:dyDescent="0.25">
      <c r="A208" s="2" t="s">
        <v>470</v>
      </c>
      <c r="B208" s="9" t="s">
        <v>263</v>
      </c>
      <c r="C208" s="7">
        <v>-33.177999999999997</v>
      </c>
      <c r="D208" s="7">
        <v>-61.915999999999997</v>
      </c>
      <c r="E208" s="19"/>
    </row>
    <row r="209" spans="1:5" x14ac:dyDescent="0.25">
      <c r="A209" s="2" t="s">
        <v>471</v>
      </c>
      <c r="B209" s="9" t="s">
        <v>263</v>
      </c>
      <c r="C209" s="7">
        <v>-33.616909999999997</v>
      </c>
      <c r="D209" s="7">
        <v>-61.795029999999997</v>
      </c>
      <c r="E209" s="19"/>
    </row>
    <row r="210" spans="1:5" x14ac:dyDescent="0.25">
      <c r="A210" s="2" t="s">
        <v>472</v>
      </c>
      <c r="B210" s="9" t="s">
        <v>263</v>
      </c>
      <c r="C210" s="7">
        <v>-33.898339999999997</v>
      </c>
      <c r="D210" s="7">
        <v>-61.82714</v>
      </c>
      <c r="E210" s="19"/>
    </row>
    <row r="211" spans="1:5" x14ac:dyDescent="0.25">
      <c r="A211" s="2" t="s">
        <v>473</v>
      </c>
      <c r="B211" s="9" t="s">
        <v>263</v>
      </c>
      <c r="C211" s="7">
        <v>-34.441130000000001</v>
      </c>
      <c r="D211" s="7">
        <v>-61.811630000000001</v>
      </c>
      <c r="E211" s="19"/>
    </row>
    <row r="212" spans="1:5" x14ac:dyDescent="0.25">
      <c r="A212" s="2" t="s">
        <v>474</v>
      </c>
      <c r="B212" s="9" t="s">
        <v>263</v>
      </c>
      <c r="C212" s="7">
        <v>-34.440750000000001</v>
      </c>
      <c r="D212" s="7">
        <v>-61.810270000000003</v>
      </c>
      <c r="E212" s="19"/>
    </row>
    <row r="213" spans="1:5" x14ac:dyDescent="0.25">
      <c r="A213" s="2" t="s">
        <v>475</v>
      </c>
      <c r="B213" s="9" t="s">
        <v>263</v>
      </c>
      <c r="C213" s="7">
        <v>-34.444659999999999</v>
      </c>
      <c r="D213" s="7">
        <v>-61.80742</v>
      </c>
      <c r="E213" s="19"/>
    </row>
    <row r="214" spans="1:5" x14ac:dyDescent="0.25">
      <c r="A214" s="2" t="s">
        <v>476</v>
      </c>
      <c r="B214" s="9" t="s">
        <v>263</v>
      </c>
      <c r="C214" s="7">
        <v>-33.01</v>
      </c>
      <c r="D214" s="7">
        <v>-61.811</v>
      </c>
      <c r="E214" s="19"/>
    </row>
    <row r="215" spans="1:5" x14ac:dyDescent="0.25">
      <c r="A215" s="2" t="s">
        <v>477</v>
      </c>
      <c r="B215" s="9" t="s">
        <v>263</v>
      </c>
      <c r="C215" s="7">
        <v>-33.094000000000001</v>
      </c>
      <c r="D215" s="7">
        <v>-61.795000000000002</v>
      </c>
      <c r="E215" s="19"/>
    </row>
    <row r="216" spans="1:5" x14ac:dyDescent="0.25">
      <c r="A216" s="2" t="s">
        <v>478</v>
      </c>
      <c r="B216" s="9" t="s">
        <v>263</v>
      </c>
      <c r="C216" s="7">
        <v>-33.841709999999999</v>
      </c>
      <c r="D216" s="7">
        <v>-61.778190000000002</v>
      </c>
      <c r="E216" s="19"/>
    </row>
    <row r="217" spans="1:5" x14ac:dyDescent="0.25">
      <c r="A217" s="2" t="s">
        <v>479</v>
      </c>
      <c r="B217" s="9" t="s">
        <v>263</v>
      </c>
      <c r="C217" s="7">
        <v>-34.382109999999997</v>
      </c>
      <c r="D217" s="7">
        <v>-61.759270000000001</v>
      </c>
      <c r="E217" s="19"/>
    </row>
    <row r="218" spans="1:5" x14ac:dyDescent="0.25">
      <c r="A218" s="2" t="s">
        <v>480</v>
      </c>
      <c r="B218" s="9" t="s">
        <v>263</v>
      </c>
      <c r="C218" s="7">
        <v>-32.201999999999998</v>
      </c>
      <c r="D218" s="7">
        <v>-61.704000000000001</v>
      </c>
      <c r="E218" s="19"/>
    </row>
    <row r="219" spans="1:5" x14ac:dyDescent="0.25">
      <c r="A219" s="2" t="s">
        <v>481</v>
      </c>
      <c r="B219" s="9" t="s">
        <v>263</v>
      </c>
      <c r="C219" s="7">
        <v>-32.202750000000002</v>
      </c>
      <c r="D219" s="7">
        <v>-61.697679999999998</v>
      </c>
      <c r="E219" s="19"/>
    </row>
    <row r="220" spans="1:5" x14ac:dyDescent="0.25">
      <c r="A220" s="2" t="s">
        <v>482</v>
      </c>
      <c r="B220" s="9" t="s">
        <v>263</v>
      </c>
      <c r="C220" s="7">
        <v>-32.401249999999997</v>
      </c>
      <c r="D220" s="7">
        <v>-61.853619999999999</v>
      </c>
      <c r="E220" s="19"/>
    </row>
    <row r="221" spans="1:5" x14ac:dyDescent="0.25">
      <c r="A221" s="2" t="s">
        <v>483</v>
      </c>
      <c r="B221" s="9" t="s">
        <v>263</v>
      </c>
      <c r="C221" s="7">
        <v>-32.446680000000001</v>
      </c>
      <c r="D221" s="7">
        <v>-61.83784</v>
      </c>
      <c r="E221" s="19"/>
    </row>
    <row r="222" spans="1:5" x14ac:dyDescent="0.25">
      <c r="A222" s="2" t="s">
        <v>484</v>
      </c>
      <c r="B222" s="9" t="s">
        <v>263</v>
      </c>
      <c r="C222" s="7">
        <v>-32.746749999999999</v>
      </c>
      <c r="D222" s="7">
        <v>-61.791930000000001</v>
      </c>
      <c r="E222" s="19"/>
    </row>
    <row r="223" spans="1:5" x14ac:dyDescent="0.25">
      <c r="A223" s="2" t="s">
        <v>485</v>
      </c>
      <c r="B223" s="9" t="s">
        <v>263</v>
      </c>
      <c r="C223" s="7">
        <v>-33.007840000000002</v>
      </c>
      <c r="D223" s="7">
        <v>-61.798090000000002</v>
      </c>
      <c r="E223" s="19"/>
    </row>
    <row r="224" spans="1:5" x14ac:dyDescent="0.25">
      <c r="A224" s="2" t="s">
        <v>486</v>
      </c>
      <c r="B224" s="9" t="s">
        <v>263</v>
      </c>
      <c r="C224" s="7">
        <v>-33.094160000000002</v>
      </c>
      <c r="D224" s="7">
        <v>-61.794780000000003</v>
      </c>
      <c r="E224" s="19"/>
    </row>
    <row r="225" spans="1:5" x14ac:dyDescent="0.25">
      <c r="A225" s="2" t="s">
        <v>487</v>
      </c>
      <c r="B225" s="9" t="s">
        <v>263</v>
      </c>
      <c r="C225" s="7">
        <v>-33.242910000000002</v>
      </c>
      <c r="D225" s="7">
        <v>-61.756709999999998</v>
      </c>
      <c r="E225" s="19"/>
    </row>
    <row r="226" spans="1:5" x14ac:dyDescent="0.25">
      <c r="A226" s="2" t="s">
        <v>488</v>
      </c>
      <c r="B226" s="9" t="s">
        <v>263</v>
      </c>
      <c r="C226" s="7">
        <v>-34.3705</v>
      </c>
      <c r="D226" s="7">
        <v>-61.7393</v>
      </c>
      <c r="E226" s="19"/>
    </row>
    <row r="227" spans="1:5" x14ac:dyDescent="0.25">
      <c r="A227" s="2" t="s">
        <v>489</v>
      </c>
      <c r="B227" s="9" t="s">
        <v>263</v>
      </c>
      <c r="C227" s="7">
        <v>-32.593229999999998</v>
      </c>
      <c r="D227" s="7">
        <v>-61.762079999999997</v>
      </c>
      <c r="E227" s="19"/>
    </row>
    <row r="228" spans="1:5" x14ac:dyDescent="0.25">
      <c r="A228" s="2" t="s">
        <v>490</v>
      </c>
      <c r="B228" s="9" t="s">
        <v>263</v>
      </c>
      <c r="C228" s="7">
        <v>-33.094079999999998</v>
      </c>
      <c r="D228" s="7">
        <v>-61.79477</v>
      </c>
      <c r="E228" s="19"/>
    </row>
    <row r="229" spans="1:5" x14ac:dyDescent="0.25">
      <c r="A229" s="2" t="s">
        <v>491</v>
      </c>
      <c r="B229" s="9" t="s">
        <v>263</v>
      </c>
      <c r="C229" s="7">
        <v>-33.09413</v>
      </c>
      <c r="D229" s="7">
        <v>-61.794759999999997</v>
      </c>
      <c r="E229" s="19"/>
    </row>
    <row r="230" spans="1:5" x14ac:dyDescent="0.25">
      <c r="A230" s="2" t="s">
        <v>492</v>
      </c>
      <c r="B230" s="9" t="s">
        <v>263</v>
      </c>
      <c r="C230" s="7">
        <v>-33.4649</v>
      </c>
      <c r="D230" s="7">
        <v>-61.712789999999998</v>
      </c>
      <c r="E230" s="19"/>
    </row>
    <row r="231" spans="1:5" x14ac:dyDescent="0.25">
      <c r="A231" s="2" t="s">
        <v>493</v>
      </c>
      <c r="B231" s="9" t="s">
        <v>263</v>
      </c>
      <c r="C231" s="7">
        <v>-34.363</v>
      </c>
      <c r="D231" s="7">
        <v>-61.73639</v>
      </c>
      <c r="E231" s="19"/>
    </row>
    <row r="232" spans="1:5" x14ac:dyDescent="0.25">
      <c r="A232" s="2" t="s">
        <v>494</v>
      </c>
      <c r="B232" s="9" t="s">
        <v>263</v>
      </c>
      <c r="C232" s="7">
        <v>-32.865659999999998</v>
      </c>
      <c r="D232" s="7">
        <v>-61.667360000000002</v>
      </c>
      <c r="E232" s="19"/>
    </row>
    <row r="233" spans="1:5" x14ac:dyDescent="0.25">
      <c r="A233" s="2" t="s">
        <v>495</v>
      </c>
      <c r="B233" s="9" t="s">
        <v>263</v>
      </c>
      <c r="C233" s="7">
        <v>-33.094029999999997</v>
      </c>
      <c r="D233" s="7">
        <v>-61.794719999999998</v>
      </c>
      <c r="E233" s="19"/>
    </row>
    <row r="234" spans="1:5" x14ac:dyDescent="0.25">
      <c r="A234" s="2" t="s">
        <v>496</v>
      </c>
      <c r="B234" s="9" t="s">
        <v>263</v>
      </c>
      <c r="C234" s="7">
        <v>-33.094110000000001</v>
      </c>
      <c r="D234" s="7">
        <v>-61.794690000000003</v>
      </c>
      <c r="E234" s="19"/>
    </row>
    <row r="235" spans="1:5" x14ac:dyDescent="0.25">
      <c r="A235" s="2" t="s">
        <v>497</v>
      </c>
      <c r="B235" s="9" t="s">
        <v>263</v>
      </c>
      <c r="C235" s="7">
        <v>-32.250709999999998</v>
      </c>
      <c r="D235" s="7">
        <v>-61.658149999999999</v>
      </c>
      <c r="E235" s="19"/>
    </row>
    <row r="236" spans="1:5" x14ac:dyDescent="0.25">
      <c r="A236" s="2" t="s">
        <v>498</v>
      </c>
      <c r="B236" s="9" t="s">
        <v>263</v>
      </c>
      <c r="C236" s="7">
        <v>-32.708959999999998</v>
      </c>
      <c r="D236" s="7">
        <v>-61.620489999999997</v>
      </c>
      <c r="E236" s="19"/>
    </row>
    <row r="237" spans="1:5" x14ac:dyDescent="0.25">
      <c r="A237" s="2" t="s">
        <v>499</v>
      </c>
      <c r="B237" s="9" t="s">
        <v>263</v>
      </c>
      <c r="C237" s="7">
        <v>-33.69802</v>
      </c>
      <c r="D237" s="7">
        <v>-61.603749999999998</v>
      </c>
      <c r="E237" s="19"/>
    </row>
    <row r="238" spans="1:5" x14ac:dyDescent="0.25">
      <c r="A238" s="2" t="s">
        <v>500</v>
      </c>
      <c r="B238" s="9" t="s">
        <v>263</v>
      </c>
      <c r="C238" s="7">
        <v>-34.516629999999999</v>
      </c>
      <c r="D238" s="7">
        <v>-61.584299999999999</v>
      </c>
      <c r="E238" s="19"/>
    </row>
    <row r="239" spans="1:5" x14ac:dyDescent="0.25">
      <c r="A239" s="2" t="s">
        <v>501</v>
      </c>
      <c r="B239" s="9" t="s">
        <v>263</v>
      </c>
      <c r="C239" s="7">
        <v>-32.393039999999999</v>
      </c>
      <c r="D239" s="7">
        <v>-61.778579999999998</v>
      </c>
      <c r="E239" s="19"/>
    </row>
    <row r="240" spans="1:5" x14ac:dyDescent="0.25">
      <c r="A240" s="2" t="s">
        <v>502</v>
      </c>
      <c r="B240" s="9" t="s">
        <v>263</v>
      </c>
      <c r="C240" s="7">
        <v>-32.490189999999998</v>
      </c>
      <c r="D240" s="7">
        <v>-61.632150000000003</v>
      </c>
      <c r="E240" s="19"/>
    </row>
    <row r="241" spans="1:5" x14ac:dyDescent="0.25">
      <c r="A241" s="2" t="s">
        <v>503</v>
      </c>
      <c r="B241" s="9" t="s">
        <v>263</v>
      </c>
      <c r="C241" s="7">
        <v>-33.119320000000002</v>
      </c>
      <c r="D241" s="7">
        <v>-61.706989999999998</v>
      </c>
      <c r="E241" s="19"/>
    </row>
    <row r="242" spans="1:5" x14ac:dyDescent="0.25">
      <c r="A242" s="2" t="s">
        <v>504</v>
      </c>
      <c r="B242" s="9" t="s">
        <v>263</v>
      </c>
      <c r="C242" s="7">
        <v>-33.119320000000002</v>
      </c>
      <c r="D242" s="7">
        <v>-61.706960000000002</v>
      </c>
      <c r="E242" s="19"/>
    </row>
    <row r="243" spans="1:5" x14ac:dyDescent="0.25">
      <c r="A243" s="2" t="s">
        <v>505</v>
      </c>
      <c r="B243" s="9" t="s">
        <v>263</v>
      </c>
      <c r="C243" s="7">
        <v>-32.253329999999998</v>
      </c>
      <c r="D243" s="7">
        <v>-61.504800000000003</v>
      </c>
      <c r="E243" s="19"/>
    </row>
    <row r="244" spans="1:5" x14ac:dyDescent="0.25">
      <c r="A244" s="2" t="s">
        <v>506</v>
      </c>
      <c r="B244" s="9" t="s">
        <v>263</v>
      </c>
      <c r="C244" s="7">
        <v>-32.27552</v>
      </c>
      <c r="D244" s="7">
        <v>-61.51979</v>
      </c>
      <c r="E244" s="19"/>
    </row>
    <row r="245" spans="1:5" x14ac:dyDescent="0.25">
      <c r="A245" s="2" t="s">
        <v>507</v>
      </c>
      <c r="B245" s="9" t="s">
        <v>263</v>
      </c>
      <c r="C245" s="7">
        <v>-32.419249999999998</v>
      </c>
      <c r="D245" s="7">
        <v>-61.679760000000002</v>
      </c>
      <c r="E245" s="19"/>
    </row>
    <row r="246" spans="1:5" x14ac:dyDescent="0.25">
      <c r="A246" s="2" t="s">
        <v>508</v>
      </c>
      <c r="B246" s="9" t="s">
        <v>263</v>
      </c>
      <c r="C246" s="7">
        <v>-32.926229999999997</v>
      </c>
      <c r="D246" s="7">
        <v>-61.545160000000003</v>
      </c>
      <c r="E246" s="19"/>
    </row>
    <row r="247" spans="1:5" x14ac:dyDescent="0.25">
      <c r="A247" s="2" t="s">
        <v>509</v>
      </c>
      <c r="B247" s="9" t="s">
        <v>263</v>
      </c>
      <c r="C247" s="7">
        <v>-33.116790000000002</v>
      </c>
      <c r="D247" s="7">
        <v>-61.708869999999997</v>
      </c>
      <c r="E247" s="19"/>
    </row>
    <row r="248" spans="1:5" x14ac:dyDescent="0.25">
      <c r="A248" s="2" t="s">
        <v>510</v>
      </c>
      <c r="B248" s="9" t="s">
        <v>263</v>
      </c>
      <c r="C248" s="7">
        <v>-33.856870000000001</v>
      </c>
      <c r="D248" s="7">
        <v>-61.476280000000003</v>
      </c>
      <c r="E248" s="19"/>
    </row>
    <row r="249" spans="1:5" x14ac:dyDescent="0.25">
      <c r="A249" s="2" t="s">
        <v>511</v>
      </c>
      <c r="B249" s="9" t="s">
        <v>263</v>
      </c>
      <c r="C249" s="7">
        <v>-32.383369999999999</v>
      </c>
      <c r="D249" s="7">
        <v>-61.657449999999997</v>
      </c>
      <c r="E249" s="19"/>
    </row>
    <row r="250" spans="1:5" x14ac:dyDescent="0.25">
      <c r="A250" s="2" t="s">
        <v>512</v>
      </c>
      <c r="B250" s="9" t="s">
        <v>263</v>
      </c>
      <c r="C250" s="7">
        <v>-32.485840000000003</v>
      </c>
      <c r="D250" s="7">
        <v>-61.575310000000002</v>
      </c>
      <c r="E250" s="19"/>
    </row>
    <row r="251" spans="1:5" x14ac:dyDescent="0.25">
      <c r="A251" s="2" t="s">
        <v>513</v>
      </c>
      <c r="B251" s="9" t="s">
        <v>263</v>
      </c>
      <c r="C251" s="7">
        <v>-32.486040000000003</v>
      </c>
      <c r="D251" s="7">
        <v>-61.575229999999998</v>
      </c>
      <c r="E251" s="19"/>
    </row>
    <row r="252" spans="1:5" x14ac:dyDescent="0.25">
      <c r="A252" s="2" t="s">
        <v>514</v>
      </c>
      <c r="B252" s="9" t="s">
        <v>263</v>
      </c>
      <c r="C252" s="7">
        <v>-32.476999999999997</v>
      </c>
      <c r="D252" s="7">
        <v>-61.572000000000003</v>
      </c>
      <c r="E252" s="19"/>
    </row>
    <row r="253" spans="1:5" x14ac:dyDescent="0.25">
      <c r="A253" s="2" t="s">
        <v>515</v>
      </c>
      <c r="B253" s="9" t="s">
        <v>263</v>
      </c>
      <c r="C253" s="7">
        <v>-32.473950000000002</v>
      </c>
      <c r="D253" s="7">
        <v>-61.567740000000001</v>
      </c>
      <c r="E253" s="19"/>
    </row>
    <row r="254" spans="1:5" x14ac:dyDescent="0.25">
      <c r="A254" s="2" t="s">
        <v>516</v>
      </c>
      <c r="B254" s="9" t="s">
        <v>263</v>
      </c>
      <c r="C254" s="7">
        <v>-32.683109999999999</v>
      </c>
      <c r="D254" s="7">
        <v>-61.520119999999999</v>
      </c>
      <c r="E254" s="19"/>
    </row>
    <row r="255" spans="1:5" x14ac:dyDescent="0.25">
      <c r="A255" s="2" t="s">
        <v>517</v>
      </c>
      <c r="B255" s="9" t="s">
        <v>263</v>
      </c>
      <c r="C255" s="7">
        <v>-33.110570000000003</v>
      </c>
      <c r="D255" s="7">
        <v>-61.702120000000001</v>
      </c>
      <c r="E255" s="19"/>
    </row>
    <row r="256" spans="1:5" x14ac:dyDescent="0.25">
      <c r="A256" s="2" t="s">
        <v>518</v>
      </c>
      <c r="B256" s="9" t="s">
        <v>263</v>
      </c>
      <c r="C256" s="7">
        <v>-33.434890000000003</v>
      </c>
      <c r="D256" s="7">
        <v>-61.485140000000001</v>
      </c>
      <c r="E256" s="19"/>
    </row>
    <row r="257" spans="1:5" x14ac:dyDescent="0.25">
      <c r="A257" s="2" t="s">
        <v>519</v>
      </c>
      <c r="B257" s="9" t="s">
        <v>263</v>
      </c>
      <c r="C257" s="7">
        <v>-33.450000000000003</v>
      </c>
      <c r="D257" s="7">
        <v>-61.4833</v>
      </c>
      <c r="E257" s="19"/>
    </row>
    <row r="258" spans="1:5" x14ac:dyDescent="0.25">
      <c r="A258" s="2" t="s">
        <v>520</v>
      </c>
      <c r="B258" s="9" t="s">
        <v>263</v>
      </c>
      <c r="C258" s="7">
        <v>-34.486899999999999</v>
      </c>
      <c r="D258" s="7">
        <v>-61.490070000000003</v>
      </c>
      <c r="E258" s="19"/>
    </row>
    <row r="259" spans="1:5" x14ac:dyDescent="0.25">
      <c r="A259" s="2" t="s">
        <v>521</v>
      </c>
      <c r="B259" s="9" t="s">
        <v>263</v>
      </c>
      <c r="C259" s="7">
        <v>-34.488280000000003</v>
      </c>
      <c r="D259" s="7">
        <v>-61.490569999999998</v>
      </c>
      <c r="E259" s="19"/>
    </row>
    <row r="260" spans="1:5" x14ac:dyDescent="0.25">
      <c r="A260" s="2" t="s">
        <v>522</v>
      </c>
      <c r="B260" s="9" t="s">
        <v>263</v>
      </c>
      <c r="C260" s="7">
        <v>-32.27037</v>
      </c>
      <c r="D260" s="7">
        <v>-61.432470000000002</v>
      </c>
      <c r="E260" s="19"/>
    </row>
    <row r="261" spans="1:5" x14ac:dyDescent="0.25">
      <c r="A261" s="2" t="s">
        <v>523</v>
      </c>
      <c r="B261" s="9" t="s">
        <v>263</v>
      </c>
      <c r="C261" s="7">
        <v>-32.897309999999997</v>
      </c>
      <c r="D261" s="7">
        <v>-61.504899999999999</v>
      </c>
      <c r="E261" s="19"/>
    </row>
    <row r="262" spans="1:5" x14ac:dyDescent="0.25">
      <c r="A262" s="2" t="s">
        <v>524</v>
      </c>
      <c r="B262" s="9" t="s">
        <v>263</v>
      </c>
      <c r="C262" s="7">
        <v>-33.428550000000001</v>
      </c>
      <c r="D262" s="7">
        <v>-61.470770000000002</v>
      </c>
      <c r="E262" s="19"/>
    </row>
    <row r="263" spans="1:5" x14ac:dyDescent="0.25">
      <c r="A263" s="2" t="s">
        <v>525</v>
      </c>
      <c r="B263" s="9" t="s">
        <v>263</v>
      </c>
      <c r="C263" s="7">
        <v>-33.657550000000001</v>
      </c>
      <c r="D263" s="7">
        <v>-61.454279999999997</v>
      </c>
      <c r="E263" s="19"/>
    </row>
    <row r="264" spans="1:5" x14ac:dyDescent="0.25">
      <c r="A264" s="2" t="s">
        <v>526</v>
      </c>
      <c r="B264" s="9" t="s">
        <v>263</v>
      </c>
      <c r="C264" s="7">
        <v>-33.817999999999998</v>
      </c>
      <c r="D264" s="7">
        <v>-61.432000000000002</v>
      </c>
      <c r="E264" s="19"/>
    </row>
    <row r="265" spans="1:5" x14ac:dyDescent="0.25">
      <c r="A265" s="2" t="s">
        <v>527</v>
      </c>
      <c r="B265" s="9" t="s">
        <v>263</v>
      </c>
      <c r="C265" s="7">
        <v>-32.323709999999998</v>
      </c>
      <c r="D265" s="7">
        <v>-61.478729999999999</v>
      </c>
      <c r="E265" s="19"/>
    </row>
    <row r="266" spans="1:5" x14ac:dyDescent="0.25">
      <c r="A266" s="2" t="s">
        <v>528</v>
      </c>
      <c r="B266" s="9" t="s">
        <v>263</v>
      </c>
      <c r="C266" s="7">
        <v>-33.146079999999998</v>
      </c>
      <c r="D266" s="7">
        <v>-61.465170000000001</v>
      </c>
      <c r="E266" s="19"/>
    </row>
    <row r="267" spans="1:5" x14ac:dyDescent="0.25">
      <c r="A267" s="2" t="s">
        <v>529</v>
      </c>
      <c r="B267" s="9" t="s">
        <v>263</v>
      </c>
      <c r="C267" s="7">
        <v>-33.836239999999997</v>
      </c>
      <c r="D267" s="7">
        <v>-61.406010000000002</v>
      </c>
      <c r="E267" s="19"/>
    </row>
    <row r="268" spans="1:5" x14ac:dyDescent="0.25">
      <c r="A268" s="2" t="s">
        <v>530</v>
      </c>
      <c r="B268" s="9" t="s">
        <v>263</v>
      </c>
      <c r="C268" s="7">
        <v>-33.834240000000001</v>
      </c>
      <c r="D268" s="7">
        <v>-61.403919999999999</v>
      </c>
      <c r="E268" s="19"/>
    </row>
    <row r="269" spans="1:5" x14ac:dyDescent="0.25">
      <c r="A269" s="2" t="s">
        <v>531</v>
      </c>
      <c r="B269" s="9" t="s">
        <v>263</v>
      </c>
      <c r="C269" s="7">
        <v>-33.973649999999999</v>
      </c>
      <c r="D269" s="7">
        <v>-61.300609999999999</v>
      </c>
      <c r="E269" s="19"/>
    </row>
    <row r="270" spans="1:5" x14ac:dyDescent="0.25">
      <c r="A270" s="2" t="s">
        <v>532</v>
      </c>
      <c r="B270" s="9" t="s">
        <v>263</v>
      </c>
      <c r="C270" s="7">
        <v>-32.311770000000003</v>
      </c>
      <c r="D270" s="7">
        <v>-61.399250000000002</v>
      </c>
      <c r="E270" s="19"/>
    </row>
    <row r="271" spans="1:5" x14ac:dyDescent="0.25">
      <c r="A271" s="2" t="s">
        <v>533</v>
      </c>
      <c r="B271" s="9" t="s">
        <v>263</v>
      </c>
      <c r="C271" s="7">
        <v>-32.823309999999999</v>
      </c>
      <c r="D271" s="7">
        <v>-61.389659999999999</v>
      </c>
      <c r="E271" s="19"/>
    </row>
    <row r="272" spans="1:5" x14ac:dyDescent="0.25">
      <c r="A272" s="2" t="s">
        <v>534</v>
      </c>
      <c r="B272" s="9" t="s">
        <v>263</v>
      </c>
      <c r="C272" s="7">
        <v>-33.248280000000001</v>
      </c>
      <c r="D272" s="7">
        <v>-61.360309999999998</v>
      </c>
      <c r="E272" s="19"/>
    </row>
    <row r="273" spans="1:5" x14ac:dyDescent="0.25">
      <c r="A273" s="2" t="s">
        <v>535</v>
      </c>
      <c r="B273" s="9" t="s">
        <v>263</v>
      </c>
      <c r="C273" s="7">
        <v>-32.358789999999999</v>
      </c>
      <c r="D273" s="7">
        <v>-61.343789999999998</v>
      </c>
      <c r="E273" s="19"/>
    </row>
    <row r="274" spans="1:5" x14ac:dyDescent="0.25">
      <c r="A274" s="2" t="s">
        <v>536</v>
      </c>
      <c r="B274" s="9" t="s">
        <v>263</v>
      </c>
      <c r="C274" s="7">
        <v>-33.24832</v>
      </c>
      <c r="D274" s="7">
        <v>-61.36018</v>
      </c>
      <c r="E274" s="19"/>
    </row>
    <row r="275" spans="1:5" x14ac:dyDescent="0.25">
      <c r="A275" s="2" t="s">
        <v>537</v>
      </c>
      <c r="B275" s="9" t="s">
        <v>263</v>
      </c>
      <c r="C275" s="7">
        <v>-33.2483</v>
      </c>
      <c r="D275" s="7">
        <v>-61.360129999999998</v>
      </c>
      <c r="E275" s="19"/>
    </row>
    <row r="276" spans="1:5" x14ac:dyDescent="0.25">
      <c r="A276" s="2" t="s">
        <v>538</v>
      </c>
      <c r="B276" s="9" t="s">
        <v>263</v>
      </c>
      <c r="C276" s="7">
        <v>-33.239739999999998</v>
      </c>
      <c r="D276" s="7">
        <v>-61.347589999999997</v>
      </c>
      <c r="E276" s="19"/>
    </row>
    <row r="277" spans="1:5" x14ac:dyDescent="0.25">
      <c r="A277" s="2" t="s">
        <v>539</v>
      </c>
      <c r="B277" s="9" t="s">
        <v>263</v>
      </c>
      <c r="C277" s="7">
        <v>-33.818300000000001</v>
      </c>
      <c r="D277" s="7">
        <v>-61.365650000000002</v>
      </c>
      <c r="E277" s="19"/>
    </row>
    <row r="278" spans="1:5" x14ac:dyDescent="0.25">
      <c r="A278" s="2" t="s">
        <v>540</v>
      </c>
      <c r="B278" s="9" t="s">
        <v>263</v>
      </c>
      <c r="C278" s="7">
        <v>-33.880690000000001</v>
      </c>
      <c r="D278" s="7">
        <v>-61.323990000000002</v>
      </c>
      <c r="E278" s="19"/>
    </row>
    <row r="279" spans="1:5" x14ac:dyDescent="0.25">
      <c r="A279" s="2" t="s">
        <v>541</v>
      </c>
      <c r="B279" s="9" t="s">
        <v>263</v>
      </c>
      <c r="C279" s="7">
        <v>-32.365229999999997</v>
      </c>
      <c r="D279" s="7">
        <v>-61.34825</v>
      </c>
      <c r="E279" s="19"/>
    </row>
    <row r="280" spans="1:5" x14ac:dyDescent="0.25">
      <c r="A280" s="2" t="s">
        <v>542</v>
      </c>
      <c r="B280" s="9" t="s">
        <v>263</v>
      </c>
      <c r="C280" s="7">
        <v>-32.426389999999998</v>
      </c>
      <c r="D280" s="7">
        <v>-61.310740000000003</v>
      </c>
      <c r="E280" s="19"/>
    </row>
    <row r="281" spans="1:5" x14ac:dyDescent="0.25">
      <c r="A281" s="2" t="s">
        <v>543</v>
      </c>
      <c r="B281" s="9" t="s">
        <v>263</v>
      </c>
      <c r="C281" s="7">
        <v>-32.426929999999999</v>
      </c>
      <c r="D281" s="7">
        <v>-61.309780000000003</v>
      </c>
      <c r="E281" s="19"/>
    </row>
    <row r="282" spans="1:5" x14ac:dyDescent="0.25">
      <c r="A282" s="2" t="s">
        <v>544</v>
      </c>
      <c r="B282" s="9" t="s">
        <v>263</v>
      </c>
      <c r="C282" s="7">
        <v>-32.737349999999999</v>
      </c>
      <c r="D282" s="7">
        <v>-61.291910000000001</v>
      </c>
      <c r="E282" s="19"/>
    </row>
    <row r="283" spans="1:5" x14ac:dyDescent="0.25">
      <c r="A283" s="2" t="s">
        <v>545</v>
      </c>
      <c r="B283" s="9" t="s">
        <v>263</v>
      </c>
      <c r="C283" s="7">
        <v>-33.809339999999999</v>
      </c>
      <c r="D283" s="7">
        <v>-61.336080000000003</v>
      </c>
      <c r="E283" s="19"/>
    </row>
    <row r="284" spans="1:5" x14ac:dyDescent="0.25">
      <c r="A284" s="2" t="s">
        <v>546</v>
      </c>
      <c r="B284" s="9" t="s">
        <v>263</v>
      </c>
      <c r="C284" s="7">
        <v>-34.27364</v>
      </c>
      <c r="D284" s="7">
        <v>-61.127540000000003</v>
      </c>
      <c r="E284" s="19"/>
    </row>
    <row r="285" spans="1:5" x14ac:dyDescent="0.25">
      <c r="A285" s="2" t="s">
        <v>547</v>
      </c>
      <c r="B285" s="9" t="s">
        <v>263</v>
      </c>
      <c r="C285" s="7">
        <v>-33.080649999999999</v>
      </c>
      <c r="D285" s="7">
        <v>-61.212130000000002</v>
      </c>
      <c r="E285" s="19"/>
    </row>
    <row r="286" spans="1:5" x14ac:dyDescent="0.25">
      <c r="A286" s="2" t="s">
        <v>548</v>
      </c>
      <c r="B286" s="9" t="s">
        <v>263</v>
      </c>
      <c r="C286" s="7">
        <v>-33.305309999999999</v>
      </c>
      <c r="D286" s="7">
        <v>-61.228149999999999</v>
      </c>
      <c r="E286" s="19"/>
    </row>
    <row r="287" spans="1:5" x14ac:dyDescent="0.25">
      <c r="A287" s="2" t="s">
        <v>549</v>
      </c>
      <c r="B287" s="9" t="s">
        <v>263</v>
      </c>
      <c r="C287" s="7">
        <v>-33.158760000000001</v>
      </c>
      <c r="D287" s="7">
        <v>-61.192610000000002</v>
      </c>
      <c r="E287" s="19"/>
    </row>
    <row r="288" spans="1:5" x14ac:dyDescent="0.25">
      <c r="A288" s="2" t="s">
        <v>550</v>
      </c>
      <c r="B288" s="9" t="s">
        <v>263</v>
      </c>
      <c r="C288" s="7">
        <v>-34.546720000000001</v>
      </c>
      <c r="D288" s="7">
        <v>-61.166150000000002</v>
      </c>
      <c r="E288" s="19"/>
    </row>
    <row r="289" spans="1:5" x14ac:dyDescent="0.25">
      <c r="A289" s="2" t="s">
        <v>551</v>
      </c>
      <c r="B289" s="9" t="s">
        <v>263</v>
      </c>
      <c r="C289" s="7">
        <v>-32.584099999999999</v>
      </c>
      <c r="D289" s="7">
        <v>-61.175620000000002</v>
      </c>
      <c r="E289" s="19"/>
    </row>
    <row r="290" spans="1:5" x14ac:dyDescent="0.25">
      <c r="A290" s="2" t="s">
        <v>552</v>
      </c>
      <c r="B290" s="9" t="s">
        <v>263</v>
      </c>
      <c r="C290" s="7">
        <v>-32.861870000000003</v>
      </c>
      <c r="D290" s="7">
        <v>-61.164940000000001</v>
      </c>
      <c r="E290" s="19"/>
    </row>
    <row r="291" spans="1:5" x14ac:dyDescent="0.25">
      <c r="A291" s="2" t="s">
        <v>553</v>
      </c>
      <c r="B291" s="9" t="s">
        <v>263</v>
      </c>
      <c r="C291" s="7">
        <v>-33.3748</v>
      </c>
      <c r="D291" s="7">
        <v>-61.18524</v>
      </c>
      <c r="E291" s="19"/>
    </row>
    <row r="292" spans="1:5" x14ac:dyDescent="0.25">
      <c r="A292" s="2" t="s">
        <v>554</v>
      </c>
      <c r="B292" s="9" t="s">
        <v>263</v>
      </c>
      <c r="C292" s="7">
        <v>-34.458570000000002</v>
      </c>
      <c r="D292" s="7">
        <v>-61.064999999999998</v>
      </c>
      <c r="E292" s="19"/>
    </row>
    <row r="293" spans="1:5" x14ac:dyDescent="0.25">
      <c r="A293" s="2" t="s">
        <v>555</v>
      </c>
      <c r="B293" s="9" t="s">
        <v>263</v>
      </c>
      <c r="C293" s="7">
        <v>-34.577779999999997</v>
      </c>
      <c r="D293" s="7">
        <v>-61.030110000000001</v>
      </c>
      <c r="E293" s="19"/>
    </row>
    <row r="294" spans="1:5" x14ac:dyDescent="0.25">
      <c r="A294" s="2" t="s">
        <v>556</v>
      </c>
      <c r="B294" s="9" t="s">
        <v>263</v>
      </c>
      <c r="C294" s="7">
        <v>-34.710590000000003</v>
      </c>
      <c r="D294" s="7">
        <v>-61.114899999999999</v>
      </c>
      <c r="E294" s="19"/>
    </row>
    <row r="295" spans="1:5" x14ac:dyDescent="0.25">
      <c r="A295" s="2" t="s">
        <v>557</v>
      </c>
      <c r="B295" s="9" t="s">
        <v>263</v>
      </c>
      <c r="C295" s="7">
        <v>-34.716430000000003</v>
      </c>
      <c r="D295" s="7">
        <v>-61.119860000000003</v>
      </c>
      <c r="E295" s="19"/>
    </row>
    <row r="296" spans="1:5" x14ac:dyDescent="0.25">
      <c r="A296" s="2" t="s">
        <v>558</v>
      </c>
      <c r="B296" s="9" t="s">
        <v>263</v>
      </c>
      <c r="C296" s="7">
        <v>-32.65654</v>
      </c>
      <c r="D296" s="7">
        <v>-61.134399999999999</v>
      </c>
      <c r="E296" s="19"/>
    </row>
    <row r="297" spans="1:5" x14ac:dyDescent="0.25">
      <c r="A297" s="2" t="s">
        <v>559</v>
      </c>
      <c r="B297" s="9" t="s">
        <v>263</v>
      </c>
      <c r="C297" s="7">
        <v>-33.036670000000001</v>
      </c>
      <c r="D297" s="7">
        <v>-61.160319999999999</v>
      </c>
      <c r="E297" s="19"/>
    </row>
    <row r="298" spans="1:5" x14ac:dyDescent="0.25">
      <c r="A298" s="2" t="s">
        <v>560</v>
      </c>
      <c r="B298" s="9" t="s">
        <v>263</v>
      </c>
      <c r="C298" s="7">
        <v>-34.576160000000002</v>
      </c>
      <c r="D298" s="7">
        <v>-61.027560000000001</v>
      </c>
      <c r="E298" s="19"/>
    </row>
    <row r="299" spans="1:5" x14ac:dyDescent="0.25">
      <c r="A299" s="2" t="s">
        <v>561</v>
      </c>
      <c r="B299" s="9" t="s">
        <v>263</v>
      </c>
      <c r="C299" s="7">
        <v>-33.373170000000002</v>
      </c>
      <c r="D299" s="7">
        <v>-61.177970000000002</v>
      </c>
      <c r="E299" s="19"/>
    </row>
    <row r="300" spans="1:5" x14ac:dyDescent="0.25">
      <c r="A300" s="2" t="s">
        <v>562</v>
      </c>
      <c r="B300" s="9" t="s">
        <v>263</v>
      </c>
      <c r="C300" s="7">
        <v>-34.656889999999997</v>
      </c>
      <c r="D300" s="7">
        <v>-61.044620000000002</v>
      </c>
      <c r="E300" s="19"/>
    </row>
    <row r="301" spans="1:5" x14ac:dyDescent="0.25">
      <c r="A301" s="2" t="s">
        <v>563</v>
      </c>
      <c r="B301" s="9" t="s">
        <v>263</v>
      </c>
      <c r="C301" s="7">
        <v>-32.553489999999996</v>
      </c>
      <c r="D301" s="7">
        <v>-61.011859999999999</v>
      </c>
      <c r="E301" s="19"/>
    </row>
    <row r="302" spans="1:5" x14ac:dyDescent="0.25">
      <c r="A302" s="2" t="s">
        <v>564</v>
      </c>
      <c r="B302" s="9" t="s">
        <v>263</v>
      </c>
      <c r="C302" s="7">
        <v>-34.007089999999998</v>
      </c>
      <c r="D302" s="7">
        <v>-60.875120000000003</v>
      </c>
      <c r="E302" s="19"/>
    </row>
    <row r="303" spans="1:5" x14ac:dyDescent="0.25">
      <c r="A303" s="2" t="s">
        <v>565</v>
      </c>
      <c r="B303" s="9" t="s">
        <v>263</v>
      </c>
      <c r="C303" s="7">
        <v>-34.562779999999997</v>
      </c>
      <c r="D303" s="7">
        <v>-60.951700000000002</v>
      </c>
      <c r="E303" s="19"/>
    </row>
    <row r="304" spans="1:5" x14ac:dyDescent="0.25">
      <c r="A304" s="2" t="s">
        <v>566</v>
      </c>
      <c r="B304" s="9" t="s">
        <v>263</v>
      </c>
      <c r="C304" s="7">
        <v>-34.621760000000002</v>
      </c>
      <c r="D304" s="7">
        <v>-60.97683</v>
      </c>
      <c r="E304" s="19"/>
    </row>
    <row r="305" spans="1:5" x14ac:dyDescent="0.25">
      <c r="A305" s="2" t="s">
        <v>567</v>
      </c>
      <c r="B305" s="9" t="s">
        <v>263</v>
      </c>
      <c r="C305" s="7">
        <v>-32.36636</v>
      </c>
      <c r="D305" s="7">
        <v>-60.936959999999999</v>
      </c>
      <c r="E305" s="19"/>
    </row>
    <row r="306" spans="1:5" x14ac:dyDescent="0.25">
      <c r="A306" s="2" t="s">
        <v>568</v>
      </c>
      <c r="B306" s="9" t="s">
        <v>263</v>
      </c>
      <c r="C306" s="7">
        <v>-32.604050000000001</v>
      </c>
      <c r="D306" s="7">
        <v>-60.952440000000003</v>
      </c>
      <c r="E306" s="19"/>
    </row>
    <row r="307" spans="1:5" x14ac:dyDescent="0.25">
      <c r="A307" s="2" t="s">
        <v>569</v>
      </c>
      <c r="B307" s="9" t="s">
        <v>263</v>
      </c>
      <c r="C307" s="7">
        <v>-34.593919999999997</v>
      </c>
      <c r="D307" s="7">
        <v>-60.946449999999999</v>
      </c>
      <c r="E307" s="19"/>
    </row>
    <row r="308" spans="1:5" x14ac:dyDescent="0.25">
      <c r="A308" s="2" t="s">
        <v>570</v>
      </c>
      <c r="B308" s="9" t="s">
        <v>263</v>
      </c>
      <c r="C308" s="7">
        <v>-34.621740000000003</v>
      </c>
      <c r="D308" s="7">
        <v>-60.97681</v>
      </c>
      <c r="E308" s="19"/>
    </row>
    <row r="309" spans="1:5" x14ac:dyDescent="0.25">
      <c r="A309" s="2" t="s">
        <v>571</v>
      </c>
      <c r="B309" s="9" t="s">
        <v>263</v>
      </c>
      <c r="C309" s="7">
        <v>-32.895850000000003</v>
      </c>
      <c r="D309" s="7">
        <v>-60.899749999999997</v>
      </c>
      <c r="E309" s="19"/>
    </row>
    <row r="310" spans="1:5" x14ac:dyDescent="0.25">
      <c r="A310" s="2" t="s">
        <v>572</v>
      </c>
      <c r="B310" s="9" t="s">
        <v>263</v>
      </c>
      <c r="C310" s="7">
        <v>-33.913960000000003</v>
      </c>
      <c r="D310" s="7">
        <v>-60.836190000000002</v>
      </c>
      <c r="E310" s="19"/>
    </row>
    <row r="311" spans="1:5" x14ac:dyDescent="0.25">
      <c r="A311" s="2" t="s">
        <v>573</v>
      </c>
      <c r="B311" s="9" t="s">
        <v>263</v>
      </c>
      <c r="C311" s="7">
        <v>-34.588540000000002</v>
      </c>
      <c r="D311" s="7">
        <v>-60.932160000000003</v>
      </c>
      <c r="E311" s="19"/>
    </row>
    <row r="312" spans="1:5" x14ac:dyDescent="0.25">
      <c r="A312" s="2" t="s">
        <v>574</v>
      </c>
      <c r="B312" s="9" t="s">
        <v>263</v>
      </c>
      <c r="C312" s="7">
        <v>-34.601570000000002</v>
      </c>
      <c r="D312" s="7">
        <v>-60.944789999999998</v>
      </c>
      <c r="E312" s="19"/>
    </row>
    <row r="313" spans="1:5" x14ac:dyDescent="0.25">
      <c r="A313" s="2" t="s">
        <v>575</v>
      </c>
      <c r="B313" s="9" t="s">
        <v>263</v>
      </c>
      <c r="C313" s="7">
        <v>-32.572650000000003</v>
      </c>
      <c r="D313" s="7">
        <v>-60.851909999999997</v>
      </c>
      <c r="E313" s="19"/>
    </row>
    <row r="314" spans="1:5" x14ac:dyDescent="0.25">
      <c r="A314" s="2" t="s">
        <v>576</v>
      </c>
      <c r="B314" s="9" t="s">
        <v>263</v>
      </c>
      <c r="C314" s="7">
        <v>-32.918210000000002</v>
      </c>
      <c r="D314" s="7">
        <v>-60.872</v>
      </c>
      <c r="E314" s="19"/>
    </row>
    <row r="315" spans="1:5" x14ac:dyDescent="0.25">
      <c r="A315" s="2" t="s">
        <v>577</v>
      </c>
      <c r="B315" s="9" t="s">
        <v>263</v>
      </c>
      <c r="C315" s="7">
        <v>-32.918970000000002</v>
      </c>
      <c r="D315" s="7">
        <v>-60.862130000000001</v>
      </c>
      <c r="E315" s="19"/>
    </row>
    <row r="316" spans="1:5" x14ac:dyDescent="0.25">
      <c r="A316" s="2" t="s">
        <v>578</v>
      </c>
      <c r="B316" s="9" t="s">
        <v>263</v>
      </c>
      <c r="C316" s="7">
        <v>-33.58137</v>
      </c>
      <c r="D316" s="7">
        <v>-60.750680000000003</v>
      </c>
      <c r="E316" s="19"/>
    </row>
    <row r="317" spans="1:5" x14ac:dyDescent="0.25">
      <c r="A317" s="2" t="s">
        <v>579</v>
      </c>
      <c r="B317" s="9" t="s">
        <v>263</v>
      </c>
      <c r="C317" s="7">
        <v>-33.99409</v>
      </c>
      <c r="D317" s="7">
        <v>-60.731009999999998</v>
      </c>
      <c r="E317" s="19"/>
    </row>
    <row r="318" spans="1:5" x14ac:dyDescent="0.25">
      <c r="A318" s="2" t="s">
        <v>580</v>
      </c>
      <c r="B318" s="9" t="s">
        <v>263</v>
      </c>
      <c r="C318" s="7">
        <v>-32.619759999999999</v>
      </c>
      <c r="D318" s="7">
        <v>-60.760739999999998</v>
      </c>
      <c r="E318" s="19"/>
    </row>
    <row r="319" spans="1:5" x14ac:dyDescent="0.25">
      <c r="A319" s="2" t="s">
        <v>581</v>
      </c>
      <c r="B319" s="9" t="s">
        <v>263</v>
      </c>
      <c r="C319" s="7">
        <v>-32.92653</v>
      </c>
      <c r="D319" s="7">
        <v>-60.83417</v>
      </c>
      <c r="E319" s="19"/>
    </row>
    <row r="320" spans="1:5" x14ac:dyDescent="0.25">
      <c r="A320" s="2" t="s">
        <v>582</v>
      </c>
      <c r="B320" s="9" t="s">
        <v>263</v>
      </c>
      <c r="C320" s="7">
        <v>-32.62556</v>
      </c>
      <c r="D320" s="7">
        <v>-60.759079999999997</v>
      </c>
      <c r="E320" s="19"/>
    </row>
    <row r="321" spans="1:5" x14ac:dyDescent="0.25">
      <c r="A321" s="2" t="s">
        <v>583</v>
      </c>
      <c r="B321" s="9" t="s">
        <v>263</v>
      </c>
      <c r="C321" s="7">
        <v>-32.84834</v>
      </c>
      <c r="D321" s="7">
        <v>-60.788780000000003</v>
      </c>
      <c r="E321" s="19"/>
    </row>
    <row r="322" spans="1:5" x14ac:dyDescent="0.25">
      <c r="A322" s="2" t="s">
        <v>584</v>
      </c>
      <c r="B322" s="9" t="s">
        <v>263</v>
      </c>
      <c r="C322" s="7">
        <v>-32.915999999999997</v>
      </c>
      <c r="D322" s="7">
        <v>-60.817390000000003</v>
      </c>
      <c r="E322" s="19"/>
    </row>
    <row r="323" spans="1:5" x14ac:dyDescent="0.25">
      <c r="A323" s="2" t="s">
        <v>585</v>
      </c>
      <c r="B323" s="9" t="s">
        <v>263</v>
      </c>
      <c r="C323" s="7">
        <v>-32.917270000000002</v>
      </c>
      <c r="D323" s="7">
        <v>-60.811279999999996</v>
      </c>
      <c r="E323" s="19"/>
    </row>
    <row r="324" spans="1:5" x14ac:dyDescent="0.25">
      <c r="A324" s="2" t="s">
        <v>586</v>
      </c>
      <c r="B324" s="9" t="s">
        <v>263</v>
      </c>
      <c r="C324" s="7">
        <v>-33.114060000000002</v>
      </c>
      <c r="D324" s="7">
        <v>-60.748179999999998</v>
      </c>
      <c r="E324" s="19"/>
    </row>
    <row r="325" spans="1:5" x14ac:dyDescent="0.25">
      <c r="A325" s="2" t="s">
        <v>587</v>
      </c>
      <c r="B325" s="9" t="s">
        <v>263</v>
      </c>
      <c r="C325" s="7">
        <v>-33.184190000000001</v>
      </c>
      <c r="D325" s="7">
        <v>-60.736269999999998</v>
      </c>
      <c r="E325" s="19"/>
    </row>
    <row r="326" spans="1:5" x14ac:dyDescent="0.25">
      <c r="A326" s="2" t="s">
        <v>588</v>
      </c>
      <c r="B326" s="9" t="s">
        <v>263</v>
      </c>
      <c r="C326" s="7">
        <v>-34.28152</v>
      </c>
      <c r="D326" s="7">
        <v>-60.563470000000002</v>
      </c>
      <c r="E326" s="19"/>
    </row>
    <row r="327" spans="1:5" x14ac:dyDescent="0.25">
      <c r="A327" s="2" t="s">
        <v>589</v>
      </c>
      <c r="B327" s="9" t="s">
        <v>263</v>
      </c>
      <c r="C327" s="7">
        <v>-33.084829999999997</v>
      </c>
      <c r="D327" s="7">
        <v>-60.733409999999999</v>
      </c>
      <c r="E327" s="19"/>
    </row>
    <row r="328" spans="1:5" x14ac:dyDescent="0.25">
      <c r="A328" s="2" t="s">
        <v>590</v>
      </c>
      <c r="B328" s="9" t="s">
        <v>263</v>
      </c>
      <c r="C328" s="7">
        <v>-33.08493</v>
      </c>
      <c r="D328" s="7">
        <v>-60.726559999999999</v>
      </c>
      <c r="E328" s="19"/>
    </row>
    <row r="329" spans="1:5" x14ac:dyDescent="0.25">
      <c r="A329" s="2" t="s">
        <v>591</v>
      </c>
      <c r="B329" s="9" t="s">
        <v>263</v>
      </c>
      <c r="C329" s="7">
        <v>-33.900820000000003</v>
      </c>
      <c r="D329" s="7">
        <v>-60.574779999999997</v>
      </c>
      <c r="E329" s="19"/>
    </row>
    <row r="330" spans="1:5" x14ac:dyDescent="0.25">
      <c r="A330" s="2" t="s">
        <v>592</v>
      </c>
      <c r="B330" s="9" t="s">
        <v>263</v>
      </c>
      <c r="C330" s="7">
        <v>-34.266860000000001</v>
      </c>
      <c r="D330" s="7">
        <v>-60.517829999999996</v>
      </c>
      <c r="E330" s="19"/>
    </row>
    <row r="331" spans="1:5" x14ac:dyDescent="0.25">
      <c r="A331" s="2" t="s">
        <v>593</v>
      </c>
      <c r="B331" s="9" t="s">
        <v>263</v>
      </c>
      <c r="C331" s="7">
        <v>-32.811520000000002</v>
      </c>
      <c r="D331" s="7">
        <v>-60.720779999999998</v>
      </c>
      <c r="E331" s="19"/>
    </row>
    <row r="332" spans="1:5" x14ac:dyDescent="0.25">
      <c r="A332" s="2" t="s">
        <v>594</v>
      </c>
      <c r="B332" s="9" t="s">
        <v>263</v>
      </c>
      <c r="C332" s="7">
        <v>-33.315019999999997</v>
      </c>
      <c r="D332" s="7">
        <v>-60.603369999999998</v>
      </c>
      <c r="E332" s="19"/>
    </row>
    <row r="333" spans="1:5" x14ac:dyDescent="0.25">
      <c r="A333" s="2" t="s">
        <v>595</v>
      </c>
      <c r="B333" s="9" t="s">
        <v>263</v>
      </c>
      <c r="C333" s="7">
        <v>-33.900919999999999</v>
      </c>
      <c r="D333" s="7">
        <v>-60.574570000000001</v>
      </c>
      <c r="E333" s="19"/>
    </row>
    <row r="334" spans="1:5" x14ac:dyDescent="0.25">
      <c r="A334" s="2" t="s">
        <v>596</v>
      </c>
      <c r="B334" s="9" t="s">
        <v>263</v>
      </c>
      <c r="C334" s="7">
        <v>-33.891280000000002</v>
      </c>
      <c r="D334" s="7">
        <v>-60.572830000000003</v>
      </c>
      <c r="E334" s="19"/>
    </row>
    <row r="335" spans="1:5" x14ac:dyDescent="0.25">
      <c r="A335" s="2" t="s">
        <v>597</v>
      </c>
      <c r="B335" s="9" t="s">
        <v>263</v>
      </c>
      <c r="C335" s="7">
        <v>-32.963839999999998</v>
      </c>
      <c r="D335" s="7">
        <v>-60.724449999999997</v>
      </c>
      <c r="E335" s="19"/>
    </row>
    <row r="336" spans="1:5" x14ac:dyDescent="0.25">
      <c r="A336" s="2" t="s">
        <v>598</v>
      </c>
      <c r="B336" s="9" t="s">
        <v>263</v>
      </c>
      <c r="C336" s="7">
        <v>-33.392989999999998</v>
      </c>
      <c r="D336" s="7">
        <v>-60.498130000000003</v>
      </c>
      <c r="E336" s="19"/>
    </row>
    <row r="337" spans="1:5" x14ac:dyDescent="0.25">
      <c r="A337" s="2" t="s">
        <v>599</v>
      </c>
      <c r="B337" s="9" t="s">
        <v>263</v>
      </c>
      <c r="C337" s="7">
        <v>-33.866590000000002</v>
      </c>
      <c r="D337" s="7">
        <v>-60.562930000000001</v>
      </c>
      <c r="E337" s="19"/>
    </row>
    <row r="338" spans="1:5" x14ac:dyDescent="0.25">
      <c r="A338" s="2" t="s">
        <v>600</v>
      </c>
      <c r="B338" s="9" t="s">
        <v>263</v>
      </c>
      <c r="C338" s="7">
        <v>-32.859909999999999</v>
      </c>
      <c r="D338" s="7">
        <v>-60.711489999999998</v>
      </c>
      <c r="E338" s="19"/>
    </row>
    <row r="339" spans="1:5" x14ac:dyDescent="0.25">
      <c r="A339" s="2" t="s">
        <v>601</v>
      </c>
      <c r="B339" s="9" t="s">
        <v>263</v>
      </c>
      <c r="C339" s="7">
        <v>-32.86036</v>
      </c>
      <c r="D339" s="7">
        <v>-60.706760000000003</v>
      </c>
      <c r="E339" s="19"/>
    </row>
    <row r="340" spans="1:5" x14ac:dyDescent="0.25">
      <c r="A340" s="2" t="s">
        <v>602</v>
      </c>
      <c r="B340" s="9" t="s">
        <v>263</v>
      </c>
      <c r="C340" s="7">
        <v>-32.923000000000002</v>
      </c>
      <c r="D340" s="7">
        <v>-60.786000000000001</v>
      </c>
      <c r="E340" s="19"/>
    </row>
    <row r="341" spans="1:5" x14ac:dyDescent="0.25">
      <c r="A341" s="2" t="s">
        <v>603</v>
      </c>
      <c r="B341" s="9" t="s">
        <v>263</v>
      </c>
      <c r="C341" s="7">
        <v>-32.925409999999999</v>
      </c>
      <c r="D341" s="7">
        <v>-60.771189999999997</v>
      </c>
      <c r="E341" s="19"/>
    </row>
    <row r="342" spans="1:5" x14ac:dyDescent="0.25">
      <c r="A342" s="2" t="s">
        <v>604</v>
      </c>
      <c r="B342" s="9" t="s">
        <v>263</v>
      </c>
      <c r="C342" s="7">
        <v>-33.103000000000002</v>
      </c>
      <c r="D342" s="7">
        <v>-60.570999999999998</v>
      </c>
      <c r="E342" s="19"/>
    </row>
    <row r="343" spans="1:5" x14ac:dyDescent="0.25">
      <c r="A343" s="2" t="s">
        <v>605</v>
      </c>
      <c r="B343" s="9" t="s">
        <v>263</v>
      </c>
      <c r="C343" s="7">
        <v>-33.109560000000002</v>
      </c>
      <c r="D343" s="7">
        <v>-60.552129999999998</v>
      </c>
      <c r="E343" s="19"/>
    </row>
    <row r="344" spans="1:5" x14ac:dyDescent="0.25">
      <c r="A344" s="2" t="s">
        <v>606</v>
      </c>
      <c r="B344" s="9" t="s">
        <v>263</v>
      </c>
      <c r="C344" s="7">
        <v>-33.159059999999997</v>
      </c>
      <c r="D344" s="7">
        <v>-60.519030000000001</v>
      </c>
      <c r="E344" s="19"/>
    </row>
    <row r="345" spans="1:5" x14ac:dyDescent="0.25">
      <c r="A345" s="2" t="s">
        <v>607</v>
      </c>
      <c r="B345" s="9" t="s">
        <v>263</v>
      </c>
      <c r="C345" s="7">
        <v>-33.603789999999996</v>
      </c>
      <c r="D345" s="7">
        <v>-60.382249999999999</v>
      </c>
      <c r="E345" s="19"/>
    </row>
    <row r="346" spans="1:5" x14ac:dyDescent="0.25">
      <c r="A346" s="2" t="s">
        <v>608</v>
      </c>
      <c r="B346" s="9" t="s">
        <v>263</v>
      </c>
      <c r="C346" s="7">
        <v>-33.895650000000003</v>
      </c>
      <c r="D346" s="7">
        <v>-60.556249999999999</v>
      </c>
      <c r="E346" s="19"/>
    </row>
    <row r="347" spans="1:5" x14ac:dyDescent="0.25">
      <c r="A347" s="2" t="s">
        <v>609</v>
      </c>
      <c r="B347" s="9" t="s">
        <v>263</v>
      </c>
      <c r="C347" s="7">
        <v>-32.898960000000002</v>
      </c>
      <c r="D347" s="7">
        <v>-60.692439999999998</v>
      </c>
      <c r="E347" s="19"/>
    </row>
    <row r="348" spans="1:5" x14ac:dyDescent="0.25">
      <c r="A348" s="2" t="s">
        <v>610</v>
      </c>
      <c r="B348" s="9" t="s">
        <v>263</v>
      </c>
      <c r="C348" s="7">
        <v>-32.899790000000003</v>
      </c>
      <c r="D348" s="7">
        <v>-60.692279999999997</v>
      </c>
      <c r="E348" s="19"/>
    </row>
    <row r="349" spans="1:5" x14ac:dyDescent="0.25">
      <c r="A349" s="2" t="s">
        <v>611</v>
      </c>
      <c r="B349" s="9" t="s">
        <v>263</v>
      </c>
      <c r="C349" s="7">
        <v>-32.929340000000003</v>
      </c>
      <c r="D349" s="7">
        <v>-60.737859999999998</v>
      </c>
      <c r="E349" s="19"/>
    </row>
    <row r="350" spans="1:5" x14ac:dyDescent="0.25">
      <c r="A350" s="2" t="s">
        <v>612</v>
      </c>
      <c r="B350" s="9" t="s">
        <v>263</v>
      </c>
      <c r="C350" s="7">
        <v>-32.937840000000001</v>
      </c>
      <c r="D350" s="7">
        <v>-60.731619999999999</v>
      </c>
      <c r="E350" s="19"/>
    </row>
    <row r="351" spans="1:5" x14ac:dyDescent="0.25">
      <c r="A351" s="2" t="s">
        <v>613</v>
      </c>
      <c r="B351" s="9" t="s">
        <v>263</v>
      </c>
      <c r="C351" s="7">
        <v>-32.934010000000001</v>
      </c>
      <c r="D351" s="7">
        <v>-60.717399999999998</v>
      </c>
      <c r="E351" s="19"/>
    </row>
    <row r="352" spans="1:5" x14ac:dyDescent="0.25">
      <c r="A352" s="2" t="s">
        <v>614</v>
      </c>
      <c r="B352" s="9" t="s">
        <v>263</v>
      </c>
      <c r="C352" s="7">
        <v>-32.93412</v>
      </c>
      <c r="D352" s="7">
        <v>-60.71754</v>
      </c>
      <c r="E352" s="19"/>
    </row>
    <row r="353" spans="1:5" x14ac:dyDescent="0.25">
      <c r="A353" s="2" t="s">
        <v>615</v>
      </c>
      <c r="B353" s="9" t="s">
        <v>263</v>
      </c>
      <c r="C353" s="7">
        <v>-32.934139999999999</v>
      </c>
      <c r="D353" s="7">
        <v>-60.71752</v>
      </c>
      <c r="E353" s="19"/>
    </row>
    <row r="354" spans="1:5" x14ac:dyDescent="0.25">
      <c r="A354" s="2" t="s">
        <v>616</v>
      </c>
      <c r="B354" s="9" t="s">
        <v>263</v>
      </c>
      <c r="C354" s="7">
        <v>-32.996299999999998</v>
      </c>
      <c r="D354" s="7">
        <v>-60.63944</v>
      </c>
      <c r="E354" s="19"/>
    </row>
    <row r="355" spans="1:5" x14ac:dyDescent="0.25">
      <c r="A355" s="2" t="s">
        <v>617</v>
      </c>
      <c r="B355" s="9" t="s">
        <v>263</v>
      </c>
      <c r="C355" s="7">
        <v>-33.107439999999997</v>
      </c>
      <c r="D355" s="7">
        <v>-60.552610000000001</v>
      </c>
      <c r="E355" s="19"/>
    </row>
    <row r="356" spans="1:5" x14ac:dyDescent="0.25">
      <c r="A356" s="2" t="s">
        <v>618</v>
      </c>
      <c r="B356" s="9" t="s">
        <v>263</v>
      </c>
      <c r="C356" s="7">
        <v>-32.90334</v>
      </c>
      <c r="D356" s="7">
        <v>-60.67803</v>
      </c>
      <c r="E356" s="19"/>
    </row>
    <row r="357" spans="1:5" x14ac:dyDescent="0.25">
      <c r="A357" s="2" t="s">
        <v>619</v>
      </c>
      <c r="B357" s="9" t="s">
        <v>263</v>
      </c>
      <c r="C357" s="7">
        <v>-32.929679999999998</v>
      </c>
      <c r="D357" s="7">
        <v>-60.678739999999998</v>
      </c>
      <c r="E357" s="19"/>
    </row>
    <row r="358" spans="1:5" x14ac:dyDescent="0.25">
      <c r="A358" s="2" t="s">
        <v>620</v>
      </c>
      <c r="B358" s="9" t="s">
        <v>263</v>
      </c>
      <c r="C358" s="7">
        <v>-32.947589999999998</v>
      </c>
      <c r="D358" s="7">
        <v>-60.673969999999997</v>
      </c>
      <c r="E358" s="19"/>
    </row>
    <row r="359" spans="1:5" x14ac:dyDescent="0.25">
      <c r="A359" s="2" t="s">
        <v>621</v>
      </c>
      <c r="B359" s="9" t="s">
        <v>263</v>
      </c>
      <c r="C359" s="7">
        <v>-32.937370000000001</v>
      </c>
      <c r="D359" s="7">
        <v>-60.6755</v>
      </c>
      <c r="E359" s="19"/>
    </row>
    <row r="360" spans="1:5" x14ac:dyDescent="0.25">
      <c r="A360" s="2" t="s">
        <v>622</v>
      </c>
      <c r="B360" s="9" t="s">
        <v>263</v>
      </c>
      <c r="C360" s="7">
        <v>-32.937370000000001</v>
      </c>
      <c r="D360" s="7">
        <v>-60.67548</v>
      </c>
      <c r="E360" s="19"/>
    </row>
    <row r="361" spans="1:5" x14ac:dyDescent="0.25">
      <c r="A361" s="2" t="s">
        <v>623</v>
      </c>
      <c r="B361" s="9" t="s">
        <v>263</v>
      </c>
      <c r="C361" s="7">
        <v>-32.937869999999997</v>
      </c>
      <c r="D361" s="7">
        <v>-60.672710000000002</v>
      </c>
      <c r="E361" s="19"/>
    </row>
    <row r="362" spans="1:5" x14ac:dyDescent="0.25">
      <c r="A362" s="2" t="s">
        <v>624</v>
      </c>
      <c r="B362" s="9" t="s">
        <v>263</v>
      </c>
      <c r="C362" s="7">
        <v>-32.953000000000003</v>
      </c>
      <c r="D362" s="7">
        <v>-60.668999999999997</v>
      </c>
      <c r="E362" s="19"/>
    </row>
    <row r="363" spans="1:5" x14ac:dyDescent="0.25">
      <c r="A363" s="2" t="s">
        <v>625</v>
      </c>
      <c r="B363" s="9" t="s">
        <v>263</v>
      </c>
      <c r="C363" s="7">
        <v>-32.968240000000002</v>
      </c>
      <c r="D363" s="7">
        <v>-60.653669999999998</v>
      </c>
      <c r="E363" s="19"/>
    </row>
    <row r="364" spans="1:5" x14ac:dyDescent="0.25">
      <c r="A364" s="2" t="s">
        <v>626</v>
      </c>
      <c r="B364" s="9" t="s">
        <v>263</v>
      </c>
      <c r="C364" s="7">
        <v>-32.968220000000002</v>
      </c>
      <c r="D364" s="7">
        <v>-60.653619999999997</v>
      </c>
      <c r="E364" s="19"/>
    </row>
    <row r="365" spans="1:5" x14ac:dyDescent="0.25">
      <c r="A365" s="2" t="s">
        <v>627</v>
      </c>
      <c r="B365" s="9" t="s">
        <v>263</v>
      </c>
      <c r="C365" s="7">
        <v>-32.968220000000002</v>
      </c>
      <c r="D365" s="7">
        <v>-60.653590000000001</v>
      </c>
      <c r="E365" s="19"/>
    </row>
    <row r="366" spans="1:5" x14ac:dyDescent="0.25">
      <c r="A366" s="2" t="s">
        <v>628</v>
      </c>
      <c r="B366" s="9" t="s">
        <v>263</v>
      </c>
      <c r="C366" s="7">
        <v>-32.968229999999998</v>
      </c>
      <c r="D366" s="7">
        <v>-60.65354</v>
      </c>
      <c r="E366" s="19"/>
    </row>
    <row r="367" spans="1:5" x14ac:dyDescent="0.25">
      <c r="A367" s="2" t="s">
        <v>629</v>
      </c>
      <c r="B367" s="9" t="s">
        <v>263</v>
      </c>
      <c r="C367" s="7">
        <v>-33.521859999999997</v>
      </c>
      <c r="D367" s="7">
        <v>-60.319839999999999</v>
      </c>
      <c r="E367" s="19"/>
    </row>
    <row r="368" spans="1:5" x14ac:dyDescent="0.25">
      <c r="A368" s="2" t="s">
        <v>630</v>
      </c>
      <c r="B368" s="9" t="s">
        <v>263</v>
      </c>
      <c r="C368" s="7">
        <v>-32.928240000000002</v>
      </c>
      <c r="D368" s="7">
        <v>-60.66292</v>
      </c>
      <c r="E368" s="19"/>
    </row>
    <row r="369" spans="1:5" x14ac:dyDescent="0.25">
      <c r="A369" s="2" t="s">
        <v>631</v>
      </c>
      <c r="B369" s="9" t="s">
        <v>263</v>
      </c>
      <c r="C369" s="7">
        <v>-32.93967</v>
      </c>
      <c r="D369" s="7">
        <v>-60.638120000000001</v>
      </c>
      <c r="E369" s="19"/>
    </row>
    <row r="370" spans="1:5" x14ac:dyDescent="0.25">
      <c r="A370" s="2" t="s">
        <v>632</v>
      </c>
      <c r="B370" s="9" t="s">
        <v>263</v>
      </c>
      <c r="C370" s="7">
        <v>-32.947560000000003</v>
      </c>
      <c r="D370" s="7">
        <v>-60.646299999999997</v>
      </c>
      <c r="E370" s="19"/>
    </row>
    <row r="371" spans="1:5" x14ac:dyDescent="0.25">
      <c r="A371" s="2" t="s">
        <v>633</v>
      </c>
      <c r="B371" s="9" t="s">
        <v>263</v>
      </c>
      <c r="C371" s="7">
        <v>-32.949759999999998</v>
      </c>
      <c r="D371" s="7">
        <v>-60.644710000000003</v>
      </c>
      <c r="E371" s="19"/>
    </row>
    <row r="372" spans="1:5" x14ac:dyDescent="0.25">
      <c r="A372" s="2" t="s">
        <v>634</v>
      </c>
      <c r="B372" s="9" t="s">
        <v>263</v>
      </c>
      <c r="C372" s="7">
        <v>-32.950000000000003</v>
      </c>
      <c r="D372" s="7">
        <v>-60.643000000000001</v>
      </c>
      <c r="E372" s="19"/>
    </row>
    <row r="373" spans="1:5" x14ac:dyDescent="0.25">
      <c r="A373" s="2" t="s">
        <v>635</v>
      </c>
      <c r="B373" s="9" t="s">
        <v>263</v>
      </c>
      <c r="C373" s="7">
        <v>-32.956580000000002</v>
      </c>
      <c r="D373" s="7">
        <v>-60.650120000000001</v>
      </c>
      <c r="E373" s="19"/>
    </row>
    <row r="374" spans="1:5" x14ac:dyDescent="0.25">
      <c r="A374" s="2" t="s">
        <v>636</v>
      </c>
      <c r="B374" s="9" t="s">
        <v>263</v>
      </c>
      <c r="C374" s="7">
        <v>-32.959960000000002</v>
      </c>
      <c r="D374" s="7">
        <v>-60.64228</v>
      </c>
      <c r="E374" s="19"/>
    </row>
    <row r="375" spans="1:5" x14ac:dyDescent="0.25">
      <c r="A375" s="2" t="s">
        <v>637</v>
      </c>
      <c r="B375" s="9" t="s">
        <v>263</v>
      </c>
      <c r="C375" s="7">
        <v>-32.954180000000001</v>
      </c>
      <c r="D375" s="7">
        <v>-60.634770000000003</v>
      </c>
      <c r="E375" s="19"/>
    </row>
    <row r="376" spans="1:5" x14ac:dyDescent="0.25">
      <c r="A376" s="2" t="s">
        <v>638</v>
      </c>
      <c r="B376" s="9" t="s">
        <v>263</v>
      </c>
      <c r="C376" s="7">
        <v>-32.958069999999999</v>
      </c>
      <c r="D376" s="7">
        <v>-60.636099999999999</v>
      </c>
      <c r="E376" s="19"/>
    </row>
    <row r="377" spans="1:5" x14ac:dyDescent="0.25">
      <c r="A377" s="2" t="s">
        <v>639</v>
      </c>
      <c r="B377" s="9" t="s">
        <v>263</v>
      </c>
      <c r="C377" s="7">
        <v>-33.12773</v>
      </c>
      <c r="D377" s="7">
        <v>-60.508510000000001</v>
      </c>
      <c r="E377" s="19"/>
    </row>
    <row r="378" spans="1:5" x14ac:dyDescent="0.25">
      <c r="A378" s="2" t="s">
        <v>640</v>
      </c>
      <c r="B378" s="9" t="s">
        <v>263</v>
      </c>
      <c r="C378" s="7">
        <v>-33.317830000000001</v>
      </c>
      <c r="D378" s="7">
        <v>-60.320799999999998</v>
      </c>
      <c r="E378" s="19"/>
    </row>
    <row r="379" spans="1:5" x14ac:dyDescent="0.25">
      <c r="A379" s="2" t="s">
        <v>641</v>
      </c>
      <c r="B379" s="9" t="s">
        <v>263</v>
      </c>
      <c r="C379" s="7">
        <v>-33.897959999999998</v>
      </c>
      <c r="D379" s="7">
        <v>-60.547260000000001</v>
      </c>
      <c r="E379" s="19"/>
    </row>
    <row r="380" spans="1:5" x14ac:dyDescent="0.25">
      <c r="A380" s="2" t="s">
        <v>642</v>
      </c>
      <c r="B380" s="9" t="s">
        <v>263</v>
      </c>
      <c r="C380" s="7">
        <v>-33.90522</v>
      </c>
      <c r="D380" s="7">
        <v>-60.524050000000003</v>
      </c>
      <c r="E380" s="19"/>
    </row>
    <row r="381" spans="1:5" x14ac:dyDescent="0.25">
      <c r="A381" s="2" t="s">
        <v>643</v>
      </c>
      <c r="B381" s="9" t="s">
        <v>263</v>
      </c>
      <c r="C381" s="7">
        <v>-32.941040000000001</v>
      </c>
      <c r="D381" s="7">
        <v>-60.635559999999998</v>
      </c>
      <c r="E381" s="19"/>
    </row>
    <row r="382" spans="1:5" x14ac:dyDescent="0.25">
      <c r="A382" s="2" t="s">
        <v>644</v>
      </c>
      <c r="B382" s="9" t="s">
        <v>263</v>
      </c>
      <c r="C382" s="7">
        <v>-33.32282</v>
      </c>
      <c r="D382" s="7">
        <v>-60.22486</v>
      </c>
      <c r="E382" s="19"/>
    </row>
    <row r="383" spans="1:5" x14ac:dyDescent="0.25">
      <c r="A383" s="2" t="s">
        <v>645</v>
      </c>
      <c r="B383" s="9" t="s">
        <v>263</v>
      </c>
      <c r="C383" s="7">
        <v>-33.337499999999999</v>
      </c>
      <c r="D383" s="7">
        <v>-60.218159999999997</v>
      </c>
      <c r="E383" s="19"/>
    </row>
    <row r="384" spans="1:5" x14ac:dyDescent="0.25">
      <c r="A384" s="2" t="s">
        <v>646</v>
      </c>
      <c r="B384" s="9" t="s">
        <v>263</v>
      </c>
      <c r="C384" s="7">
        <v>-33.339680000000001</v>
      </c>
      <c r="D384" s="7">
        <v>-60.216009999999997</v>
      </c>
      <c r="E384" s="19"/>
    </row>
    <row r="385" spans="1:5" x14ac:dyDescent="0.25">
      <c r="A385" s="2" t="s">
        <v>647</v>
      </c>
      <c r="B385" s="9" t="s">
        <v>263</v>
      </c>
      <c r="C385" s="7">
        <v>-33.3386</v>
      </c>
      <c r="D385" s="7">
        <v>-60.21414</v>
      </c>
      <c r="E385" s="19"/>
    </row>
    <row r="386" spans="1:5" x14ac:dyDescent="0.25">
      <c r="A386" s="2" t="s">
        <v>648</v>
      </c>
      <c r="B386" s="9" t="s">
        <v>263</v>
      </c>
      <c r="C386" s="7">
        <v>-33.336509999999997</v>
      </c>
      <c r="D386" s="7">
        <v>-60.213059999999999</v>
      </c>
      <c r="E386" s="19"/>
    </row>
    <row r="387" spans="1:5" x14ac:dyDescent="0.25">
      <c r="A387" s="2" t="s">
        <v>649</v>
      </c>
      <c r="B387" s="9" t="s">
        <v>263</v>
      </c>
      <c r="C387" s="7">
        <v>-33.336179999999999</v>
      </c>
      <c r="D387" s="7">
        <v>-60.207590000000003</v>
      </c>
      <c r="E387" s="19"/>
    </row>
  </sheetData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B681-42F9-41A2-B521-362FB4730680}">
  <dimension ref="A1:F245"/>
  <sheetViews>
    <sheetView tabSelected="1" workbookViewId="0">
      <selection activeCell="B8" sqref="B8"/>
    </sheetView>
  </sheetViews>
  <sheetFormatPr defaultRowHeight="15" x14ac:dyDescent="0.25"/>
  <cols>
    <col min="1" max="1" width="26.140625" bestFit="1" customWidth="1"/>
    <col min="2" max="2" width="35.85546875" bestFit="1" customWidth="1"/>
    <col min="6" max="6" width="11.28515625" customWidth="1"/>
  </cols>
  <sheetData>
    <row r="1" spans="1:4" s="4" customFormat="1" ht="45" customHeight="1" x14ac:dyDescent="0.25">
      <c r="A1" s="4" t="s">
        <v>170</v>
      </c>
      <c r="B1" s="5">
        <v>45820</v>
      </c>
    </row>
    <row r="2" spans="1:4" s="4" customFormat="1" ht="45" customHeight="1" x14ac:dyDescent="0.25">
      <c r="A2" s="4" t="s">
        <v>171</v>
      </c>
      <c r="B2" s="4" t="s">
        <v>142</v>
      </c>
    </row>
    <row r="3" spans="1:4" x14ac:dyDescent="0.25">
      <c r="A3" s="10" t="s">
        <v>173</v>
      </c>
      <c r="B3" s="10" t="s">
        <v>172</v>
      </c>
    </row>
    <row r="4" spans="1:4" x14ac:dyDescent="0.25">
      <c r="A4" t="s">
        <v>139</v>
      </c>
      <c r="B4" t="s">
        <v>678</v>
      </c>
      <c r="D4" s="3"/>
    </row>
    <row r="5" spans="1:4" x14ac:dyDescent="0.25">
      <c r="A5" t="s">
        <v>140</v>
      </c>
      <c r="B5" t="s">
        <v>675</v>
      </c>
      <c r="D5" s="3"/>
    </row>
    <row r="6" spans="1:4" x14ac:dyDescent="0.25">
      <c r="A6" t="s">
        <v>143</v>
      </c>
      <c r="B6" t="s">
        <v>676</v>
      </c>
      <c r="D6" s="3"/>
    </row>
    <row r="7" spans="1:4" x14ac:dyDescent="0.25">
      <c r="A7" t="s">
        <v>141</v>
      </c>
      <c r="B7" t="s">
        <v>650</v>
      </c>
      <c r="D7" s="3"/>
    </row>
    <row r="8" spans="1:4" x14ac:dyDescent="0.25">
      <c r="A8" t="s">
        <v>144</v>
      </c>
      <c r="B8" t="s">
        <v>679</v>
      </c>
      <c r="D8" s="3"/>
    </row>
    <row r="9" spans="1:4" x14ac:dyDescent="0.25">
      <c r="A9" t="s">
        <v>145</v>
      </c>
      <c r="B9" t="s">
        <v>651</v>
      </c>
      <c r="D9" s="3"/>
    </row>
    <row r="10" spans="1:4" x14ac:dyDescent="0.25">
      <c r="A10" t="s">
        <v>146</v>
      </c>
      <c r="B10" t="s">
        <v>652</v>
      </c>
      <c r="D10" s="3"/>
    </row>
    <row r="11" spans="1:4" x14ac:dyDescent="0.25">
      <c r="A11" t="s">
        <v>147</v>
      </c>
      <c r="B11" t="s">
        <v>653</v>
      </c>
      <c r="D11" s="3"/>
    </row>
    <row r="12" spans="1:4" x14ac:dyDescent="0.25">
      <c r="A12" t="s">
        <v>148</v>
      </c>
      <c r="B12" t="s">
        <v>654</v>
      </c>
      <c r="D12" s="3"/>
    </row>
    <row r="13" spans="1:4" x14ac:dyDescent="0.25">
      <c r="A13" t="s">
        <v>149</v>
      </c>
      <c r="B13" t="s">
        <v>655</v>
      </c>
      <c r="D13" s="3"/>
    </row>
    <row r="14" spans="1:4" x14ac:dyDescent="0.25">
      <c r="A14" t="s">
        <v>150</v>
      </c>
      <c r="B14" t="s">
        <v>656</v>
      </c>
      <c r="D14" s="3"/>
    </row>
    <row r="15" spans="1:4" x14ac:dyDescent="0.25">
      <c r="A15" s="2" t="s">
        <v>151</v>
      </c>
      <c r="B15" t="s">
        <v>657</v>
      </c>
    </row>
    <row r="16" spans="1:4" x14ac:dyDescent="0.25">
      <c r="A16" t="s">
        <v>152</v>
      </c>
      <c r="B16" t="s">
        <v>658</v>
      </c>
    </row>
    <row r="17" spans="1:2" x14ac:dyDescent="0.25">
      <c r="A17" t="s">
        <v>153</v>
      </c>
      <c r="B17" t="s">
        <v>659</v>
      </c>
    </row>
    <row r="18" spans="1:2" x14ac:dyDescent="0.25">
      <c r="A18" t="s">
        <v>154</v>
      </c>
      <c r="B18" t="s">
        <v>660</v>
      </c>
    </row>
    <row r="19" spans="1:2" x14ac:dyDescent="0.25">
      <c r="A19" t="s">
        <v>155</v>
      </c>
      <c r="B19" t="s">
        <v>661</v>
      </c>
    </row>
    <row r="20" spans="1:2" x14ac:dyDescent="0.25">
      <c r="A20" t="s">
        <v>156</v>
      </c>
      <c r="B20" t="s">
        <v>662</v>
      </c>
    </row>
    <row r="21" spans="1:2" x14ac:dyDescent="0.25">
      <c r="A21" t="s">
        <v>157</v>
      </c>
      <c r="B21" t="s">
        <v>663</v>
      </c>
    </row>
    <row r="22" spans="1:2" x14ac:dyDescent="0.25">
      <c r="A22" t="s">
        <v>158</v>
      </c>
      <c r="B22" t="s">
        <v>664</v>
      </c>
    </row>
    <row r="23" spans="1:2" x14ac:dyDescent="0.25">
      <c r="A23" t="s">
        <v>159</v>
      </c>
      <c r="B23" s="20" t="s">
        <v>665</v>
      </c>
    </row>
    <row r="24" spans="1:2" x14ac:dyDescent="0.25">
      <c r="A24" t="s">
        <v>160</v>
      </c>
      <c r="B24" t="s">
        <v>666</v>
      </c>
    </row>
    <row r="25" spans="1:2" x14ac:dyDescent="0.25">
      <c r="A25" t="s">
        <v>161</v>
      </c>
      <c r="B25" t="s">
        <v>667</v>
      </c>
    </row>
    <row r="26" spans="1:2" x14ac:dyDescent="0.25">
      <c r="A26" t="s">
        <v>162</v>
      </c>
      <c r="B26" t="s">
        <v>673</v>
      </c>
    </row>
    <row r="27" spans="1:2" x14ac:dyDescent="0.25">
      <c r="A27" t="s">
        <v>163</v>
      </c>
      <c r="B27" s="20" t="s">
        <v>668</v>
      </c>
    </row>
    <row r="28" spans="1:2" x14ac:dyDescent="0.25">
      <c r="A28" t="s">
        <v>164</v>
      </c>
      <c r="B28" t="s">
        <v>669</v>
      </c>
    </row>
    <row r="29" spans="1:2" x14ac:dyDescent="0.25">
      <c r="A29" t="s">
        <v>165</v>
      </c>
      <c r="B29" s="20" t="s">
        <v>677</v>
      </c>
    </row>
    <row r="30" spans="1:2" x14ac:dyDescent="0.25">
      <c r="A30" s="2" t="s">
        <v>166</v>
      </c>
      <c r="B30" t="s">
        <v>670</v>
      </c>
    </row>
    <row r="31" spans="1:2" x14ac:dyDescent="0.25">
      <c r="A31" t="s">
        <v>167</v>
      </c>
      <c r="B31" t="s">
        <v>671</v>
      </c>
    </row>
    <row r="32" spans="1:2" x14ac:dyDescent="0.25">
      <c r="A32" s="2" t="s">
        <v>168</v>
      </c>
      <c r="B32" t="s">
        <v>674</v>
      </c>
    </row>
    <row r="33" spans="1:2" x14ac:dyDescent="0.25">
      <c r="A33" t="s">
        <v>169</v>
      </c>
      <c r="B33" t="s">
        <v>672</v>
      </c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</sheetData>
  <hyperlinks>
    <hyperlink ref="A5" r:id="rId1" xr:uid="{A461DFE7-4315-4EC7-913E-A3A81FE43FDB}"/>
    <hyperlink ref="A29" r:id="rId2" xr:uid="{34D95853-67BD-41F6-8836-57B01718FB64}"/>
    <hyperlink ref="A8" r:id="rId3" xr:uid="{15CECE15-D41D-47AE-BD2F-A2CCA37B6A26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5401-12BF-43E6-A189-B8D84824F13C}">
  <dimension ref="A1:M38"/>
  <sheetViews>
    <sheetView workbookViewId="0">
      <selection activeCell="E31" sqref="E31"/>
    </sheetView>
  </sheetViews>
  <sheetFormatPr defaultRowHeight="15" x14ac:dyDescent="0.25"/>
  <cols>
    <col min="1" max="1" width="12.5703125" bestFit="1" customWidth="1"/>
    <col min="2" max="2" width="12.7109375" bestFit="1" customWidth="1"/>
    <col min="3" max="3" width="16" bestFit="1" customWidth="1"/>
    <col min="5" max="5" width="17.42578125" bestFit="1" customWidth="1"/>
    <col min="6" max="6" width="12.5703125" bestFit="1" customWidth="1"/>
    <col min="8" max="8" width="15.85546875" bestFit="1" customWidth="1"/>
    <col min="9" max="9" width="11.42578125" customWidth="1"/>
    <col min="10" max="10" width="12.5703125" bestFit="1" customWidth="1"/>
    <col min="11" max="11" width="27.5703125" bestFit="1" customWidth="1"/>
    <col min="12" max="12" width="16.85546875" bestFit="1" customWidth="1"/>
    <col min="13" max="13" width="16" bestFit="1" customWidth="1"/>
  </cols>
  <sheetData>
    <row r="1" spans="1:12" x14ac:dyDescent="0.25">
      <c r="A1" t="s">
        <v>217</v>
      </c>
      <c r="B1" t="s">
        <v>239</v>
      </c>
      <c r="C1" t="s">
        <v>212</v>
      </c>
      <c r="E1" t="s">
        <v>207</v>
      </c>
      <c r="F1" t="s">
        <v>209</v>
      </c>
      <c r="G1" t="s">
        <v>239</v>
      </c>
      <c r="H1" t="s">
        <v>227</v>
      </c>
      <c r="J1" s="25" t="s">
        <v>240</v>
      </c>
      <c r="K1" s="25"/>
      <c r="L1" s="25"/>
    </row>
    <row r="2" spans="1:12" x14ac:dyDescent="0.25">
      <c r="A2" t="s">
        <v>213</v>
      </c>
      <c r="B2" t="s">
        <v>210</v>
      </c>
      <c r="C2">
        <v>50</v>
      </c>
      <c r="E2" t="s">
        <v>175</v>
      </c>
      <c r="F2" t="s">
        <v>214</v>
      </c>
      <c r="G2" t="str">
        <f>VLOOKUP(campos[[#This Row],[tipo_dato]],datos[],2,FALSE)</f>
        <v>fija</v>
      </c>
      <c r="H2">
        <f>VLOOKUP(campos[[#This Row],[tipo_dato]],datos[],3,FALSE)</f>
        <v>4</v>
      </c>
      <c r="J2" s="11" t="s">
        <v>230</v>
      </c>
      <c r="K2" s="11" t="s">
        <v>231</v>
      </c>
      <c r="L2" s="11" t="s">
        <v>232</v>
      </c>
    </row>
    <row r="3" spans="1:12" x14ac:dyDescent="0.25">
      <c r="A3" t="s">
        <v>221</v>
      </c>
      <c r="B3" t="s">
        <v>211</v>
      </c>
      <c r="C3">
        <v>1</v>
      </c>
      <c r="E3" t="s">
        <v>208</v>
      </c>
      <c r="F3" t="s">
        <v>215</v>
      </c>
      <c r="G3" t="str">
        <f>VLOOKUP(campos[[#This Row],[tipo_dato]],datos[],2,FALSE)</f>
        <v>fija</v>
      </c>
      <c r="H3">
        <f>VLOOKUP(campos[[#This Row],[tipo_dato]],datos[],3,FALSE)</f>
        <v>2</v>
      </c>
      <c r="J3" s="11">
        <v>1</v>
      </c>
      <c r="K3" t="s">
        <v>225</v>
      </c>
      <c r="L3" s="12">
        <v>31977051</v>
      </c>
    </row>
    <row r="4" spans="1:12" x14ac:dyDescent="0.25">
      <c r="A4" t="s">
        <v>216</v>
      </c>
      <c r="B4" t="s">
        <v>211</v>
      </c>
      <c r="C4">
        <v>1</v>
      </c>
      <c r="E4" t="s">
        <v>176</v>
      </c>
      <c r="F4" t="s">
        <v>220</v>
      </c>
      <c r="G4" t="str">
        <f>VLOOKUP(campos[[#This Row],[tipo_dato]],datos[],2,FALSE)</f>
        <v>fija</v>
      </c>
      <c r="H4">
        <f>VLOOKUP(campos[[#This Row],[tipo_dato]],datos[],3,FALSE)</f>
        <v>6</v>
      </c>
      <c r="J4" s="26">
        <v>2</v>
      </c>
      <c r="K4" t="s">
        <v>226</v>
      </c>
      <c r="L4">
        <f>COUNTA(campos[campo])</f>
        <v>37</v>
      </c>
    </row>
    <row r="5" spans="1:12" x14ac:dyDescent="0.25">
      <c r="A5" t="s">
        <v>215</v>
      </c>
      <c r="B5" t="s">
        <v>211</v>
      </c>
      <c r="C5">
        <v>2</v>
      </c>
      <c r="E5" t="s">
        <v>177</v>
      </c>
      <c r="F5" t="s">
        <v>220</v>
      </c>
      <c r="G5" t="str">
        <f>VLOOKUP(campos[[#This Row],[tipo_dato]],datos[],2,FALSE)</f>
        <v>fija</v>
      </c>
      <c r="H5">
        <f>VLOOKUP(campos[[#This Row],[tipo_dato]],datos[],3,FALSE)</f>
        <v>6</v>
      </c>
      <c r="J5" s="26"/>
      <c r="K5" t="s">
        <v>235</v>
      </c>
      <c r="L5">
        <f>SUMIF(campos[longitudes],"fija",campos[tamaño_biyes])</f>
        <v>129</v>
      </c>
    </row>
    <row r="6" spans="1:12" x14ac:dyDescent="0.25">
      <c r="A6" t="s">
        <v>214</v>
      </c>
      <c r="B6" t="s">
        <v>211</v>
      </c>
      <c r="C6">
        <v>4</v>
      </c>
      <c r="E6" t="s">
        <v>178</v>
      </c>
      <c r="F6" t="s">
        <v>214</v>
      </c>
      <c r="G6" t="str">
        <f>VLOOKUP(campos[[#This Row],[tipo_dato]],datos[],2,FALSE)</f>
        <v>fija</v>
      </c>
      <c r="H6">
        <f>VLOOKUP(campos[[#This Row],[tipo_dato]],datos[],3,FALSE)</f>
        <v>4</v>
      </c>
      <c r="J6" s="26"/>
      <c r="K6" t="s">
        <v>228</v>
      </c>
      <c r="L6">
        <f>COUNTIF(campos[longitudes],"variable")</f>
        <v>0</v>
      </c>
    </row>
    <row r="7" spans="1:12" x14ac:dyDescent="0.25">
      <c r="A7" t="s">
        <v>224</v>
      </c>
      <c r="B7" t="s">
        <v>211</v>
      </c>
      <c r="C7">
        <v>4</v>
      </c>
      <c r="E7" t="s">
        <v>219</v>
      </c>
      <c r="F7" t="s">
        <v>224</v>
      </c>
      <c r="G7" t="str">
        <f>VLOOKUP(campos[[#This Row],[tipo_dato]],datos[],2,FALSE)</f>
        <v>fija</v>
      </c>
      <c r="H7">
        <f>VLOOKUP(campos[[#This Row],[tipo_dato]],datos[],3,FALSE)</f>
        <v>4</v>
      </c>
      <c r="J7" s="26"/>
      <c r="K7" t="s">
        <v>236</v>
      </c>
      <c r="L7">
        <f>SUMIF(campos[longitudes],"variable",campos[tamaño_biyes])</f>
        <v>0</v>
      </c>
    </row>
    <row r="8" spans="1:12" x14ac:dyDescent="0.25">
      <c r="A8" t="s">
        <v>218</v>
      </c>
      <c r="B8" t="s">
        <v>211</v>
      </c>
      <c r="C8">
        <v>5</v>
      </c>
      <c r="E8" t="s">
        <v>179</v>
      </c>
      <c r="F8" t="s">
        <v>224</v>
      </c>
      <c r="G8" t="str">
        <f>VLOOKUP(campos[[#This Row],[tipo_dato]],datos[],2,FALSE)</f>
        <v>fija</v>
      </c>
      <c r="H8">
        <f>VLOOKUP(campos[[#This Row],[tipo_dato]],datos[],3,FALSE)</f>
        <v>4</v>
      </c>
      <c r="J8" s="11">
        <v>3</v>
      </c>
      <c r="K8" t="s">
        <v>229</v>
      </c>
      <c r="L8">
        <f>INT(2 + ((L4+ 7) / 8))</f>
        <v>7</v>
      </c>
    </row>
    <row r="9" spans="1:12" x14ac:dyDescent="0.25">
      <c r="A9" t="s">
        <v>220</v>
      </c>
      <c r="B9" t="s">
        <v>211</v>
      </c>
      <c r="C9">
        <v>6</v>
      </c>
      <c r="E9" t="s">
        <v>180</v>
      </c>
      <c r="F9" t="s">
        <v>215</v>
      </c>
      <c r="G9" t="str">
        <f>VLOOKUP(campos[[#This Row],[tipo_dato]],datos[],2,FALSE)</f>
        <v>fija</v>
      </c>
      <c r="H9">
        <f>VLOOKUP(campos[[#This Row],[tipo_dato]],datos[],3,FALSE)</f>
        <v>2</v>
      </c>
      <c r="J9" s="11">
        <v>4</v>
      </c>
      <c r="K9" t="s">
        <v>237</v>
      </c>
      <c r="L9">
        <f>IF(L6&gt;0,2+2*L6+L7,0)</f>
        <v>0</v>
      </c>
    </row>
    <row r="10" spans="1:12" x14ac:dyDescent="0.25">
      <c r="E10" t="s">
        <v>181</v>
      </c>
      <c r="F10" t="s">
        <v>216</v>
      </c>
      <c r="G10" t="str">
        <f>VLOOKUP(campos[[#This Row],[tipo_dato]],datos[],2,FALSE)</f>
        <v>fija</v>
      </c>
      <c r="H10">
        <f>VLOOKUP(campos[[#This Row],[tipo_dato]],datos[],3,FALSE)</f>
        <v>1</v>
      </c>
      <c r="J10" s="11">
        <v>5</v>
      </c>
      <c r="K10" t="s">
        <v>238</v>
      </c>
      <c r="L10">
        <f>L5+L9+L8+4</f>
        <v>140</v>
      </c>
    </row>
    <row r="11" spans="1:12" ht="15.75" thickBot="1" x14ac:dyDescent="0.3">
      <c r="E11" t="s">
        <v>182</v>
      </c>
      <c r="F11" t="s">
        <v>216</v>
      </c>
      <c r="G11" t="str">
        <f>VLOOKUP(campos[[#This Row],[tipo_dato]],datos[],2,FALSE)</f>
        <v>fija</v>
      </c>
      <c r="H11">
        <f>VLOOKUP(campos[[#This Row],[tipo_dato]],datos[],3,FALSE)</f>
        <v>1</v>
      </c>
      <c r="J11" s="11">
        <v>6</v>
      </c>
      <c r="K11" t="s">
        <v>233</v>
      </c>
      <c r="L11" s="14">
        <f>8096/(L10+2)</f>
        <v>57.014084507042256</v>
      </c>
    </row>
    <row r="12" spans="1:12" x14ac:dyDescent="0.25">
      <c r="A12" s="27" t="s">
        <v>256</v>
      </c>
      <c r="B12" s="29">
        <f>L14+L29</f>
        <v>4.2859356589977011</v>
      </c>
      <c r="E12" t="s">
        <v>183</v>
      </c>
      <c r="F12" t="s">
        <v>216</v>
      </c>
      <c r="G12" t="str">
        <f>VLOOKUP(campos[[#This Row],[tipo_dato]],datos[],2,FALSE)</f>
        <v>fija</v>
      </c>
      <c r="H12">
        <f>VLOOKUP(campos[[#This Row],[tipo_dato]],datos[],3,FALSE)</f>
        <v>1</v>
      </c>
      <c r="J12" s="11">
        <v>7</v>
      </c>
      <c r="K12" t="s">
        <v>234</v>
      </c>
      <c r="L12" s="12">
        <f>_xlfn.CEILING.MATH(L3/L11)</f>
        <v>560863</v>
      </c>
    </row>
    <row r="13" spans="1:12" ht="15.75" thickBot="1" x14ac:dyDescent="0.3">
      <c r="A13" s="28"/>
      <c r="B13" s="30"/>
      <c r="E13" t="s">
        <v>184</v>
      </c>
      <c r="F13" t="s">
        <v>216</v>
      </c>
      <c r="G13" t="str">
        <f>VLOOKUP(campos[[#This Row],[tipo_dato]],datos[],2,FALSE)</f>
        <v>fija</v>
      </c>
      <c r="H13">
        <f>VLOOKUP(campos[[#This Row],[tipo_dato]],datos[],3,FALSE)</f>
        <v>1</v>
      </c>
      <c r="J13" s="11">
        <v>8</v>
      </c>
      <c r="K13" t="s">
        <v>252</v>
      </c>
      <c r="L13" s="12">
        <f>L12*8192</f>
        <v>4594589696</v>
      </c>
    </row>
    <row r="14" spans="1:12" x14ac:dyDescent="0.25">
      <c r="E14" t="s">
        <v>185</v>
      </c>
      <c r="F14" t="s">
        <v>224</v>
      </c>
      <c r="G14" t="str">
        <f>VLOOKUP(campos[[#This Row],[tipo_dato]],datos[],2,FALSE)</f>
        <v>fija</v>
      </c>
      <c r="H14">
        <f>VLOOKUP(campos[[#This Row],[tipo_dato]],datos[],3,FALSE)</f>
        <v>4</v>
      </c>
      <c r="K14" t="s">
        <v>253</v>
      </c>
      <c r="L14" s="15">
        <f>L13/POWER(1024,3)</f>
        <v>4.2790451049804688</v>
      </c>
    </row>
    <row r="15" spans="1:12" x14ac:dyDescent="0.25">
      <c r="E15" t="s">
        <v>186</v>
      </c>
      <c r="F15" t="s">
        <v>224</v>
      </c>
      <c r="G15" t="str">
        <f>VLOOKUP(campos[[#This Row],[tipo_dato]],datos[],2,FALSE)</f>
        <v>fija</v>
      </c>
      <c r="H15">
        <f>VLOOKUP(campos[[#This Row],[tipo_dato]],datos[],3,FALSE)</f>
        <v>4</v>
      </c>
    </row>
    <row r="16" spans="1:12" x14ac:dyDescent="0.25">
      <c r="E16" t="s">
        <v>187</v>
      </c>
      <c r="F16" t="s">
        <v>224</v>
      </c>
      <c r="G16" t="str">
        <f>VLOOKUP(campos[[#This Row],[tipo_dato]],datos[],2,FALSE)</f>
        <v>fija</v>
      </c>
      <c r="H16">
        <f>VLOOKUP(campos[[#This Row],[tipo_dato]],datos[],3,FALSE)</f>
        <v>4</v>
      </c>
      <c r="J16" s="25" t="s">
        <v>241</v>
      </c>
      <c r="K16" s="25"/>
      <c r="L16" s="25"/>
    </row>
    <row r="17" spans="5:13" x14ac:dyDescent="0.25">
      <c r="E17" t="s">
        <v>188</v>
      </c>
      <c r="F17" t="s">
        <v>224</v>
      </c>
      <c r="G17" t="str">
        <f>VLOOKUP(campos[[#This Row],[tipo_dato]],datos[],2,FALSE)</f>
        <v>fija</v>
      </c>
      <c r="H17">
        <f>VLOOKUP(campos[[#This Row],[tipo_dato]],datos[],3,FALSE)</f>
        <v>4</v>
      </c>
      <c r="J17" s="11" t="s">
        <v>230</v>
      </c>
      <c r="K17" t="s">
        <v>231</v>
      </c>
      <c r="L17" s="12"/>
    </row>
    <row r="18" spans="5:13" x14ac:dyDescent="0.25">
      <c r="E18" t="s">
        <v>189</v>
      </c>
      <c r="F18" t="s">
        <v>224</v>
      </c>
      <c r="G18" t="str">
        <f>VLOOKUP(campos[[#This Row],[tipo_dato]],datos[],2,FALSE)</f>
        <v>fija</v>
      </c>
      <c r="H18">
        <f>VLOOKUP(campos[[#This Row],[tipo_dato]],datos[],3,FALSE)</f>
        <v>4</v>
      </c>
      <c r="J18" s="26">
        <v>1</v>
      </c>
      <c r="K18" t="s">
        <v>243</v>
      </c>
      <c r="L18">
        <v>100</v>
      </c>
    </row>
    <row r="19" spans="5:13" x14ac:dyDescent="0.25">
      <c r="E19" t="s">
        <v>190</v>
      </c>
      <c r="F19" t="s">
        <v>224</v>
      </c>
      <c r="G19" t="str">
        <f>VLOOKUP(campos[[#This Row],[tipo_dato]],datos[],2,FALSE)</f>
        <v>fija</v>
      </c>
      <c r="H19">
        <f>VLOOKUP(campos[[#This Row],[tipo_dato]],datos[],3,FALSE)</f>
        <v>4</v>
      </c>
      <c r="J19" s="26"/>
      <c r="K19" t="s">
        <v>242</v>
      </c>
      <c r="L19" s="15">
        <f>8096*((100 -L18)/100)/(L10+2)</f>
        <v>0</v>
      </c>
    </row>
    <row r="20" spans="5:13" x14ac:dyDescent="0.25">
      <c r="E20" t="s">
        <v>191</v>
      </c>
      <c r="F20" t="s">
        <v>224</v>
      </c>
      <c r="G20" t="str">
        <f>VLOOKUP(campos[[#This Row],[tipo_dato]],datos[],2,FALSE)</f>
        <v>fija</v>
      </c>
      <c r="H20">
        <f>VLOOKUP(campos[[#This Row],[tipo_dato]],datos[],3,FALSE)</f>
        <v>4</v>
      </c>
      <c r="J20" s="26"/>
      <c r="K20" t="s">
        <v>244</v>
      </c>
      <c r="L20" s="14">
        <f>_xlfn.CEILING.MATH(L3/(L11-L19))</f>
        <v>560863</v>
      </c>
    </row>
    <row r="21" spans="5:13" x14ac:dyDescent="0.25">
      <c r="E21" t="s">
        <v>192</v>
      </c>
      <c r="F21" t="s">
        <v>224</v>
      </c>
      <c r="G21" t="str">
        <f>VLOOKUP(campos[[#This Row],[tipo_dato]],datos[],2,FALSE)</f>
        <v>fija</v>
      </c>
      <c r="H21">
        <f>VLOOKUP(campos[[#This Row],[tipo_dato]],datos[],3,FALSE)</f>
        <v>4</v>
      </c>
      <c r="J21" s="26"/>
      <c r="K21" t="s">
        <v>245</v>
      </c>
      <c r="L21" s="13">
        <f>8192*L20</f>
        <v>4594589696</v>
      </c>
    </row>
    <row r="22" spans="5:13" x14ac:dyDescent="0.25">
      <c r="E22" t="s">
        <v>193</v>
      </c>
      <c r="F22" t="s">
        <v>224</v>
      </c>
      <c r="G22" t="str">
        <f>VLOOKUP(campos[[#This Row],[tipo_dato]],datos[],2,FALSE)</f>
        <v>fija</v>
      </c>
      <c r="H22">
        <f>VLOOKUP(campos[[#This Row],[tipo_dato]],datos[],3,FALSE)</f>
        <v>4</v>
      </c>
      <c r="J22" s="26">
        <v>2</v>
      </c>
      <c r="K22" s="18" t="s">
        <v>246</v>
      </c>
      <c r="L22">
        <v>1</v>
      </c>
    </row>
    <row r="23" spans="5:13" x14ac:dyDescent="0.25">
      <c r="E23" t="s">
        <v>194</v>
      </c>
      <c r="F23" t="s">
        <v>224</v>
      </c>
      <c r="G23" t="str">
        <f>VLOOKUP(campos[[#This Row],[tipo_dato]],datos[],2,FALSE)</f>
        <v>fija</v>
      </c>
      <c r="H23">
        <f>VLOOKUP(campos[[#This Row],[tipo_dato]],datos[],3,FALSE)</f>
        <v>4</v>
      </c>
      <c r="J23" s="26"/>
      <c r="K23" t="s">
        <v>247</v>
      </c>
      <c r="L23">
        <f>H2</f>
        <v>4</v>
      </c>
    </row>
    <row r="24" spans="5:13" x14ac:dyDescent="0.25">
      <c r="E24" t="s">
        <v>195</v>
      </c>
      <c r="F24" t="s">
        <v>224</v>
      </c>
      <c r="G24" t="str">
        <f>VLOOKUP(campos[[#This Row],[tipo_dato]],datos[],2,FALSE)</f>
        <v>fija</v>
      </c>
      <c r="H24">
        <f>VLOOKUP(campos[[#This Row],[tipo_dato]],datos[],3,FALSE)</f>
        <v>4</v>
      </c>
      <c r="J24" s="26"/>
      <c r="K24" t="s">
        <v>248</v>
      </c>
      <c r="L24">
        <f>L23+1+6</f>
        <v>11</v>
      </c>
    </row>
    <row r="25" spans="5:13" x14ac:dyDescent="0.25">
      <c r="E25" t="s">
        <v>196</v>
      </c>
      <c r="F25" t="s">
        <v>224</v>
      </c>
      <c r="G25" t="str">
        <f>VLOOKUP(campos[[#This Row],[tipo_dato]],datos[],2,FALSE)</f>
        <v>fija</v>
      </c>
      <c r="H25">
        <f>VLOOKUP(campos[[#This Row],[tipo_dato]],datos[],3,FALSE)</f>
        <v>4</v>
      </c>
      <c r="J25" s="26"/>
      <c r="K25" t="s">
        <v>249</v>
      </c>
      <c r="L25">
        <f>_xlfn.FLOOR.MATH(8096/(L24+2))</f>
        <v>622</v>
      </c>
    </row>
    <row r="26" spans="5:13" x14ac:dyDescent="0.25">
      <c r="E26" t="s">
        <v>197</v>
      </c>
      <c r="F26" t="s">
        <v>224</v>
      </c>
      <c r="G26" t="str">
        <f>VLOOKUP(campos[[#This Row],[tipo_dato]],datos[],2,FALSE)</f>
        <v>fija</v>
      </c>
      <c r="H26">
        <f>VLOOKUP(campos[[#This Row],[tipo_dato]],datos[],3,FALSE)</f>
        <v>4</v>
      </c>
      <c r="J26" s="26"/>
      <c r="K26" t="s">
        <v>250</v>
      </c>
      <c r="L26" s="14">
        <f>ROUND(1+LOG(L20/L25,L25),0)</f>
        <v>2</v>
      </c>
    </row>
    <row r="27" spans="5:13" x14ac:dyDescent="0.25">
      <c r="E27" t="s">
        <v>198</v>
      </c>
      <c r="F27" t="s">
        <v>224</v>
      </c>
      <c r="G27" t="str">
        <f>VLOOKUP(campos[[#This Row],[tipo_dato]],datos[],2,FALSE)</f>
        <v>fija</v>
      </c>
      <c r="H27">
        <f>VLOOKUP(campos[[#This Row],[tipo_dato]],datos[],3,FALSE)</f>
        <v>4</v>
      </c>
      <c r="J27" s="26"/>
      <c r="K27" t="s">
        <v>251</v>
      </c>
      <c r="L27" s="13">
        <f>L12/POWER(L25,1)+L12/POWER(L25,2)</f>
        <v>903.15869614664859</v>
      </c>
    </row>
    <row r="28" spans="5:13" x14ac:dyDescent="0.25">
      <c r="E28" t="s">
        <v>199</v>
      </c>
      <c r="F28" t="s">
        <v>224</v>
      </c>
      <c r="G28" t="str">
        <f>VLOOKUP(campos[[#This Row],[tipo_dato]],datos[],2,FALSE)</f>
        <v>fija</v>
      </c>
      <c r="H28">
        <f>VLOOKUP(campos[[#This Row],[tipo_dato]],datos[],3,FALSE)</f>
        <v>4</v>
      </c>
      <c r="J28" s="26"/>
      <c r="K28" t="s">
        <v>254</v>
      </c>
      <c r="L28" s="13">
        <f>8192*L27</f>
        <v>7398676.0388333453</v>
      </c>
    </row>
    <row r="29" spans="5:13" x14ac:dyDescent="0.25">
      <c r="E29" t="s">
        <v>200</v>
      </c>
      <c r="F29" t="s">
        <v>224</v>
      </c>
      <c r="G29" t="str">
        <f>VLOOKUP(campos[[#This Row],[tipo_dato]],datos[],2,FALSE)</f>
        <v>fija</v>
      </c>
      <c r="H29">
        <f>VLOOKUP(campos[[#This Row],[tipo_dato]],datos[],3,FALSE)</f>
        <v>4</v>
      </c>
      <c r="J29" s="26"/>
      <c r="K29" t="s">
        <v>255</v>
      </c>
      <c r="L29" s="15">
        <f>L28/POWER(1024,3)</f>
        <v>6.8905540172321212E-3</v>
      </c>
    </row>
    <row r="30" spans="5:13" x14ac:dyDescent="0.25">
      <c r="E30" t="s">
        <v>201</v>
      </c>
      <c r="F30" t="s">
        <v>224</v>
      </c>
      <c r="G30" t="str">
        <f>VLOOKUP(campos[[#This Row],[tipo_dato]],datos[],2,FALSE)</f>
        <v>fija</v>
      </c>
      <c r="H30">
        <f>VLOOKUP(campos[[#This Row],[tipo_dato]],datos[],3,FALSE)</f>
        <v>4</v>
      </c>
      <c r="J30" s="17"/>
      <c r="L30" s="15"/>
    </row>
    <row r="31" spans="5:13" x14ac:dyDescent="0.25">
      <c r="E31" t="s">
        <v>202</v>
      </c>
      <c r="F31" t="s">
        <v>224</v>
      </c>
      <c r="G31" t="str">
        <f>VLOOKUP(campos[[#This Row],[tipo_dato]],datos[],2,FALSE)</f>
        <v>fija</v>
      </c>
      <c r="H31">
        <f>VLOOKUP(campos[[#This Row],[tipo_dato]],datos[],3,FALSE)</f>
        <v>4</v>
      </c>
      <c r="M31" s="16"/>
    </row>
    <row r="32" spans="5:13" x14ac:dyDescent="0.25">
      <c r="E32" t="s">
        <v>203</v>
      </c>
      <c r="F32" t="s">
        <v>224</v>
      </c>
      <c r="G32" t="str">
        <f>VLOOKUP(campos[[#This Row],[tipo_dato]],datos[],2,FALSE)</f>
        <v>fija</v>
      </c>
      <c r="H32">
        <f>VLOOKUP(campos[[#This Row],[tipo_dato]],datos[],3,FALSE)</f>
        <v>4</v>
      </c>
    </row>
    <row r="33" spans="5:8" x14ac:dyDescent="0.25">
      <c r="E33" t="s">
        <v>204</v>
      </c>
      <c r="F33" t="s">
        <v>224</v>
      </c>
      <c r="G33" t="str">
        <f>VLOOKUP(campos[[#This Row],[tipo_dato]],datos[],2,FALSE)</f>
        <v>fija</v>
      </c>
      <c r="H33">
        <f>VLOOKUP(campos[[#This Row],[tipo_dato]],datos[],3,FALSE)</f>
        <v>4</v>
      </c>
    </row>
    <row r="34" spans="5:8" x14ac:dyDescent="0.25">
      <c r="E34" t="s">
        <v>205</v>
      </c>
      <c r="F34" t="s">
        <v>224</v>
      </c>
      <c r="G34" t="str">
        <f>VLOOKUP(campos[[#This Row],[tipo_dato]],datos[],2,FALSE)</f>
        <v>fija</v>
      </c>
      <c r="H34">
        <f>VLOOKUP(campos[[#This Row],[tipo_dato]],datos[],3,FALSE)</f>
        <v>4</v>
      </c>
    </row>
    <row r="35" spans="5:8" x14ac:dyDescent="0.25">
      <c r="E35" t="s">
        <v>206</v>
      </c>
      <c r="F35" t="s">
        <v>224</v>
      </c>
      <c r="G35" t="str">
        <f>VLOOKUP(campos[[#This Row],[tipo_dato]],datos[],2,FALSE)</f>
        <v>fija</v>
      </c>
      <c r="H35">
        <f>VLOOKUP(campos[[#This Row],[tipo_dato]],datos[],3,FALSE)</f>
        <v>4</v>
      </c>
    </row>
    <row r="36" spans="5:8" x14ac:dyDescent="0.25">
      <c r="E36" t="s">
        <v>174</v>
      </c>
      <c r="F36" t="s">
        <v>224</v>
      </c>
      <c r="G36" t="str">
        <f>VLOOKUP(campos[[#This Row],[tipo_dato]],datos[],2,FALSE)</f>
        <v>fija</v>
      </c>
      <c r="H36">
        <f>VLOOKUP(campos[[#This Row],[tipo_dato]],datos[],3,FALSE)</f>
        <v>4</v>
      </c>
    </row>
    <row r="37" spans="5:8" x14ac:dyDescent="0.25">
      <c r="E37" t="s">
        <v>222</v>
      </c>
      <c r="F37" t="s">
        <v>221</v>
      </c>
      <c r="G37" t="str">
        <f>VLOOKUP(campos[[#This Row],[tipo_dato]],datos[],2,FALSE)</f>
        <v>fija</v>
      </c>
      <c r="H37">
        <f>VLOOKUP(campos[[#This Row],[tipo_dato]],datos[],3,FALSE)/2</f>
        <v>0.5</v>
      </c>
    </row>
    <row r="38" spans="5:8" x14ac:dyDescent="0.25">
      <c r="E38" t="s">
        <v>223</v>
      </c>
      <c r="F38" t="s">
        <v>221</v>
      </c>
      <c r="G38" t="str">
        <f>VLOOKUP(campos[[#This Row],[tipo_dato]],datos[],2,FALSE)</f>
        <v>fija</v>
      </c>
      <c r="H38">
        <f>VLOOKUP(campos[[#This Row],[tipo_dato]],datos[],3,FALSE)/2</f>
        <v>0.5</v>
      </c>
    </row>
  </sheetData>
  <mergeCells count="7">
    <mergeCell ref="J1:L1"/>
    <mergeCell ref="J16:L16"/>
    <mergeCell ref="J18:J21"/>
    <mergeCell ref="J22:J29"/>
    <mergeCell ref="A12:A13"/>
    <mergeCell ref="B12:B13"/>
    <mergeCell ref="J4:J7"/>
  </mergeCells>
  <dataValidations count="1">
    <dataValidation type="list" allowBlank="1" showInputMessage="1" showErrorMessage="1" sqref="F2:F38" xr:uid="{2592A699-A406-4B3B-A78A-23F942191ED6}">
      <formula1>tipo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estaciones</vt:lpstr>
      <vt:lpstr>extras</vt:lpstr>
      <vt:lpstr>apiKeys</vt:lpstr>
      <vt:lpstr>tamaño_DB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111</cp:revision>
  <dcterms:created xsi:type="dcterms:W3CDTF">2015-06-05T18:19:34Z</dcterms:created>
  <dcterms:modified xsi:type="dcterms:W3CDTF">2025-01-08T23:45:24Z</dcterms:modified>
  <dc:language>es-AR</dc:language>
</cp:coreProperties>
</file>