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nardone\OneDrive - Cibic S.A\Curso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L15" i="1"/>
  <c r="H2" i="1"/>
  <c r="J2" i="1" s="1"/>
  <c r="H3" i="1"/>
  <c r="J3" i="1" s="1"/>
  <c r="H4" i="1"/>
  <c r="J4" i="1" s="1"/>
  <c r="H5" i="1"/>
  <c r="J5" i="1" s="1"/>
  <c r="H6" i="1"/>
  <c r="J6" i="1" s="1"/>
  <c r="G2" i="1"/>
  <c r="G3" i="1"/>
  <c r="G4" i="1"/>
  <c r="G5" i="1"/>
  <c r="G6" i="1"/>
  <c r="D11" i="1" l="1"/>
  <c r="I6" i="1"/>
  <c r="I5" i="1"/>
  <c r="I4" i="1"/>
  <c r="I2" i="1"/>
  <c r="I3" i="1"/>
</calcChain>
</file>

<file path=xl/sharedStrings.xml><?xml version="1.0" encoding="utf-8"?>
<sst xmlns="http://schemas.openxmlformats.org/spreadsheetml/2006/main" count="21" uniqueCount="17">
  <si>
    <t>TARJETA</t>
  </si>
  <si>
    <t>DESCRIPCION</t>
  </si>
  <si>
    <t>$ TOTAL</t>
  </si>
  <si>
    <t>FECHA COMPRA</t>
  </si>
  <si>
    <t>CUOTAS TOTALES</t>
  </si>
  <si>
    <t>CUOTA ACTUAL</t>
  </si>
  <si>
    <t>$ POR CUOTA</t>
  </si>
  <si>
    <t>FECHA FIN PAGO</t>
  </si>
  <si>
    <t>$ PENDIENTE</t>
  </si>
  <si>
    <t>TIEMPO PENDIENTE</t>
  </si>
  <si>
    <t>HSBC</t>
  </si>
  <si>
    <t>BASE SOMIER</t>
  </si>
  <si>
    <t>HELADERA</t>
  </si>
  <si>
    <t>SILLAS</t>
  </si>
  <si>
    <t>COLCHON</t>
  </si>
  <si>
    <t>MESA</t>
  </si>
  <si>
    <t>A PAGAR ESTE MES: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</si>
</sst>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&quot;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theme="0" tint="-0.1499984740745262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165" fontId="0" fillId="0" borderId="0" xfId="0" applyNumberFormat="1"/>
    <xf numFmtId="164" fontId="2" fillId="3" borderId="0" xfId="0" applyNumberFormat="1" applyFont="1" applyFill="1"/>
    <xf numFmtId="0" fontId="2" fillId="3" borderId="0" xfId="0" applyFont="1" applyFill="1"/>
    <xf numFmtId="165" fontId="2" fillId="5" borderId="1" xfId="0" applyNumberFormat="1" applyFont="1" applyFill="1" applyBorder="1"/>
    <xf numFmtId="165" fontId="2" fillId="6" borderId="0" xfId="0" applyNumberFormat="1" applyFont="1" applyFill="1"/>
    <xf numFmtId="0" fontId="1" fillId="7" borderId="2" xfId="0" applyFont="1" applyFill="1" applyBorder="1"/>
    <xf numFmtId="0" fontId="2" fillId="4" borderId="3" xfId="0" applyFont="1" applyFill="1" applyBorder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bgColor theme="5" tint="-0.249977111117893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&quot;$&quot;\ #,##0.00"/>
      <fill>
        <patternFill patternType="solid">
          <bgColor theme="5" tint="-0.249977111117893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[$-F800]dddd\,\ mmmm\ dd\,\ yyyy"/>
      <fill>
        <patternFill patternType="solid">
          <bgColor theme="5" tint="-0.249977111117893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&quot;$&quot;\ #,##0.00"/>
      <fill>
        <patternFill patternType="solid">
          <fgColor theme="0" tint="-0.14999847407452621"/>
          <bgColor theme="5" tint="-0.249977111117893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 tint="-0.499984740745262"/>
        </patternFill>
      </fill>
    </dxf>
    <dxf>
      <numFmt numFmtId="164" formatCode="[$-F800]dddd\,\ mmmm\ dd\,\ yyyy"/>
    </dxf>
    <dxf>
      <numFmt numFmtId="165" formatCode="&quot;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J6" totalsRowShown="0">
  <autoFilter ref="A1:J6"/>
  <tableColumns count="10">
    <tableColumn id="1" name="TARJETA"/>
    <tableColumn id="2" name="DESCRIPCION"/>
    <tableColumn id="3" name="$ TOTAL" dataDxfId="6"/>
    <tableColumn id="4" name="FECHA COMPRA" dataDxfId="5"/>
    <tableColumn id="5" name="CUOTAS TOTALES"/>
    <tableColumn id="6" name="CUOTA ACTUAL" dataDxfId="4">
      <calculatedColumnFormula>MONTH(TODAY()-D2)</calculatedColumnFormula>
    </tableColumn>
    <tableColumn id="7" name="$ POR CUOTA" dataDxfId="3">
      <calculatedColumnFormula>Tabla1[[#This Row],[$ TOTAL]]/Tabla1[[#This Row],[CUOTAS TOTALES]]</calculatedColumnFormula>
    </tableColumn>
    <tableColumn id="8" name="FECHA FIN PAGO" dataDxfId="2">
      <calculatedColumnFormula>EDATE(Tabla1[[#This Row],[FECHA COMPRA]],Tabla1[[#This Row],[CUOTAS TOTALES]])</calculatedColumnFormula>
    </tableColumn>
    <tableColumn id="9" name="$ PENDIENTE" dataDxfId="1">
      <calculatedColumnFormula>G2*J2</calculatedColumnFormula>
    </tableColumn>
    <tableColumn id="10" name="TIEMPO PENDIENTE" dataDxfId="0">
      <calculatedColumnFormula>MONTH(H2-Tabla1[[#This Row],[FECHA COMPRA]])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85" zoomScaleNormal="85" workbookViewId="0">
      <selection activeCell="G21" sqref="G21"/>
    </sheetView>
  </sheetViews>
  <sheetFormatPr baseColWidth="10" defaultColWidth="11.453125" defaultRowHeight="14.5" x14ac:dyDescent="0.35"/>
  <cols>
    <col min="1" max="1" width="10.1796875" customWidth="1"/>
    <col min="2" max="2" width="15.54296875" customWidth="1"/>
    <col min="3" max="3" width="17.81640625" customWidth="1"/>
    <col min="4" max="4" width="33.81640625" customWidth="1"/>
    <col min="5" max="5" width="18.81640625" customWidth="1"/>
    <col min="6" max="6" width="27.453125" customWidth="1"/>
    <col min="7" max="7" width="37.81640625" customWidth="1"/>
    <col min="8" max="8" width="28.26953125" customWidth="1"/>
    <col min="9" max="9" width="15.81640625" customWidth="1"/>
    <col min="10" max="10" width="19.54296875" customWidth="1"/>
    <col min="12" max="12" width="42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</row>
    <row r="2" spans="1:12" x14ac:dyDescent="0.35">
      <c r="A2" t="s">
        <v>10</v>
      </c>
      <c r="B2" t="s">
        <v>11</v>
      </c>
      <c r="C2" s="3">
        <v>32555</v>
      </c>
      <c r="D2" s="1">
        <v>44868</v>
      </c>
      <c r="E2">
        <v>6</v>
      </c>
      <c r="F2" s="5">
        <f ca="1">MONTH(TODAY()-D2)</f>
        <v>1</v>
      </c>
      <c r="G2" s="6">
        <f>Tabla1[[#This Row],[$ TOTAL]]/Tabla1[[#This Row],[CUOTAS TOTALES]]</f>
        <v>5425.833333333333</v>
      </c>
      <c r="H2" s="4">
        <f>EDATE(Tabla1[[#This Row],[FECHA COMPRA]],Tabla1[[#This Row],[CUOTAS TOTALES]])</f>
        <v>45049</v>
      </c>
      <c r="I2" s="7">
        <f>G2*J2</f>
        <v>32555</v>
      </c>
      <c r="J2" s="5">
        <f>MONTH(H2-Tabla1[[#This Row],[FECHA COMPRA]])</f>
        <v>6</v>
      </c>
    </row>
    <row r="3" spans="1:12" x14ac:dyDescent="0.35">
      <c r="A3" t="s">
        <v>10</v>
      </c>
      <c r="B3" t="s">
        <v>12</v>
      </c>
      <c r="C3" s="3">
        <v>123380</v>
      </c>
      <c r="D3" s="1">
        <v>44868</v>
      </c>
      <c r="E3">
        <v>6</v>
      </c>
      <c r="F3" s="5">
        <f t="shared" ref="F3:F6" ca="1" si="0">MONTH(TODAY()-D3)</f>
        <v>1</v>
      </c>
      <c r="G3" s="6">
        <f>Tabla1[[#This Row],[$ TOTAL]]/Tabla1[[#This Row],[CUOTAS TOTALES]]</f>
        <v>20563.333333333332</v>
      </c>
      <c r="H3" s="4">
        <f>EDATE(Tabla1[[#This Row],[FECHA COMPRA]],Tabla1[[#This Row],[CUOTAS TOTALES]])</f>
        <v>45049</v>
      </c>
      <c r="I3" s="7">
        <f t="shared" ref="I3:I6" si="1">G3*J3</f>
        <v>123380</v>
      </c>
      <c r="J3" s="5">
        <f>MONTH(H3-Tabla1[[#This Row],[FECHA COMPRA]])</f>
        <v>6</v>
      </c>
    </row>
    <row r="4" spans="1:12" x14ac:dyDescent="0.35">
      <c r="A4" t="s">
        <v>10</v>
      </c>
      <c r="B4" t="s">
        <v>13</v>
      </c>
      <c r="C4" s="3">
        <v>21100</v>
      </c>
      <c r="D4" s="1">
        <v>44868</v>
      </c>
      <c r="E4">
        <v>6</v>
      </c>
      <c r="F4" s="5">
        <f t="shared" ca="1" si="0"/>
        <v>1</v>
      </c>
      <c r="G4" s="6">
        <f>Tabla1[[#This Row],[$ TOTAL]]/Tabla1[[#This Row],[CUOTAS TOTALES]]</f>
        <v>3516.6666666666665</v>
      </c>
      <c r="H4" s="4">
        <f>EDATE(Tabla1[[#This Row],[FECHA COMPRA]],Tabla1[[#This Row],[CUOTAS TOTALES]])</f>
        <v>45049</v>
      </c>
      <c r="I4" s="7">
        <f t="shared" si="1"/>
        <v>21100</v>
      </c>
      <c r="J4" s="5">
        <f>MONTH(H4-Tabla1[[#This Row],[FECHA COMPRA]])</f>
        <v>6</v>
      </c>
    </row>
    <row r="5" spans="1:12" x14ac:dyDescent="0.35">
      <c r="A5" t="s">
        <v>10</v>
      </c>
      <c r="B5" t="s">
        <v>14</v>
      </c>
      <c r="C5" s="3">
        <v>60832</v>
      </c>
      <c r="D5" s="1">
        <v>44868</v>
      </c>
      <c r="E5">
        <v>6</v>
      </c>
      <c r="F5" s="5">
        <f t="shared" ca="1" si="0"/>
        <v>1</v>
      </c>
      <c r="G5" s="6">
        <f>Tabla1[[#This Row],[$ TOTAL]]/Tabla1[[#This Row],[CUOTAS TOTALES]]</f>
        <v>10138.666666666666</v>
      </c>
      <c r="H5" s="4">
        <f>EDATE(Tabla1[[#This Row],[FECHA COMPRA]],Tabla1[[#This Row],[CUOTAS TOTALES]])</f>
        <v>45049</v>
      </c>
      <c r="I5" s="7">
        <f t="shared" si="1"/>
        <v>60832</v>
      </c>
      <c r="J5" s="5">
        <f>MONTH(H5-Tabla1[[#This Row],[FECHA COMPRA]])</f>
        <v>6</v>
      </c>
    </row>
    <row r="6" spans="1:12" x14ac:dyDescent="0.35">
      <c r="A6" t="s">
        <v>10</v>
      </c>
      <c r="B6" t="s">
        <v>15</v>
      </c>
      <c r="C6" s="3">
        <v>30900</v>
      </c>
      <c r="D6" s="1">
        <v>44868</v>
      </c>
      <c r="E6">
        <v>6</v>
      </c>
      <c r="F6" s="5">
        <f t="shared" ca="1" si="0"/>
        <v>1</v>
      </c>
      <c r="G6" s="6">
        <f>Tabla1[[#This Row],[$ TOTAL]]/Tabla1[[#This Row],[CUOTAS TOTALES]]</f>
        <v>5150</v>
      </c>
      <c r="H6" s="4">
        <f>EDATE(Tabla1[[#This Row],[FECHA COMPRA]],Tabla1[[#This Row],[CUOTAS TOTALES]])</f>
        <v>45049</v>
      </c>
      <c r="I6" s="7">
        <f t="shared" si="1"/>
        <v>30900</v>
      </c>
      <c r="J6" s="5">
        <f>MONTH(H6-Tabla1[[#This Row],[FECHA COMPRA]])</f>
        <v>6</v>
      </c>
    </row>
    <row r="10" spans="1:12" ht="15" thickBot="1" x14ac:dyDescent="0.4">
      <c r="L10" s="10"/>
    </row>
    <row r="11" spans="1:12" ht="15" thickBot="1" x14ac:dyDescent="0.4">
      <c r="C11" s="8" t="s">
        <v>16</v>
      </c>
      <c r="D11" s="9">
        <f>SUM(Tabla1[$ POR CUOTA])</f>
        <v>44794.5</v>
      </c>
    </row>
    <row r="15" spans="1:12" x14ac:dyDescent="0.35">
      <c r="L15" s="11">
        <f ca="1">MONTH(TODAY()-D2)</f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83DE815255FD8488D59085A92BE6131" ma:contentTypeVersion="11" ma:contentTypeDescription="Crear nuevo documento." ma:contentTypeScope="" ma:versionID="990d8f2584f156352c11a941f08a792b">
  <xsd:schema xmlns:xsd="http://www.w3.org/2001/XMLSchema" xmlns:xs="http://www.w3.org/2001/XMLSchema" xmlns:p="http://schemas.microsoft.com/office/2006/metadata/properties" xmlns:ns3="3e3b36db-1c27-445d-a038-17c5108f6ef0" xmlns:ns4="ff7543d3-ab3b-42a6-b663-430b71eb5da2" targetNamespace="http://schemas.microsoft.com/office/2006/metadata/properties" ma:root="true" ma:fieldsID="c8cd1c2fb58bf5aff9387fdc2fc8cd1e" ns3:_="" ns4:_="">
    <xsd:import namespace="3e3b36db-1c27-445d-a038-17c5108f6ef0"/>
    <xsd:import namespace="ff7543d3-ab3b-42a6-b663-430b71eb5da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3b36db-1c27-445d-a038-17c5108f6ef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7543d3-ab3b-42a6-b663-430b71eb5d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2B27A6-26A7-4129-8B9B-FA2C939C24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BE31A7-7E1E-448F-99D9-07BF806DC27D}">
  <ds:schemaRefs>
    <ds:schemaRef ds:uri="http://purl.org/dc/elements/1.1/"/>
    <ds:schemaRef ds:uri="3e3b36db-1c27-445d-a038-17c5108f6ef0"/>
    <ds:schemaRef ds:uri="ff7543d3-ab3b-42a6-b663-430b71eb5da2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64730FC-67B1-4C32-B9A0-B40E839430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3b36db-1c27-445d-a038-17c5108f6ef0"/>
    <ds:schemaRef ds:uri="ff7543d3-ab3b-42a6-b663-430b71eb5d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Facundo Nardone</dc:creator>
  <cp:keywords/>
  <dc:description/>
  <cp:lastModifiedBy>Facundo Nardone</cp:lastModifiedBy>
  <cp:revision/>
  <dcterms:created xsi:type="dcterms:W3CDTF">2022-11-03T19:43:56Z</dcterms:created>
  <dcterms:modified xsi:type="dcterms:W3CDTF">2022-11-07T19:45:17Z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0x010100983DE815255FD8488D59085A92BE6131</vt:lpwstr>
  </property>
</Properties>
</file>