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F5BBA06E-08C7-4184-BE62-9DFDA51C9F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rainS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8" i="1"/>
  <c r="I5" i="1"/>
  <c r="I20" i="1"/>
  <c r="I16" i="1"/>
  <c r="I13" i="1"/>
  <c r="I10" i="1"/>
  <c r="L41" i="1"/>
  <c r="K41" i="1"/>
  <c r="J41" i="1"/>
  <c r="I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J4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7" i="1"/>
  <c r="G214" i="1"/>
  <c r="E49" i="1" l="1"/>
  <c r="E48" i="1"/>
  <c r="F44" i="1"/>
</calcChain>
</file>

<file path=xl/sharedStrings.xml><?xml version="1.0" encoding="utf-8"?>
<sst xmlns="http://schemas.openxmlformats.org/spreadsheetml/2006/main" count="94" uniqueCount="33">
  <si>
    <t>Gender</t>
  </si>
  <si>
    <t>FSIQ</t>
  </si>
  <si>
    <t>VIQ</t>
  </si>
  <si>
    <t>PIQ</t>
  </si>
  <si>
    <t>Weight</t>
  </si>
  <si>
    <t>Height</t>
  </si>
  <si>
    <t>MRI_Count</t>
  </si>
  <si>
    <t>Female</t>
  </si>
  <si>
    <t>Male</t>
  </si>
  <si>
    <t>Correl EX</t>
  </si>
  <si>
    <t>Correl MY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</si>
  <si>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</si>
  <si>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</si>
  <si>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</si>
  <si>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</si>
  <si>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</si>
  <si>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</si>
  <si>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</si>
  <si>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</si>
  <si>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</si>
  <si>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</si>
  <si>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</si>
  <si>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</si>
  <si>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</si>
  <si>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 examining the correlation between intelligence and brain size, measured through FS IQ, V IQ, and P IQ, our findings from MRI scans reveal relatively low correlations. The correlation coefficients for FS IQ, V IQ, and P IQ with MRI account for 0.3, 0.3, and 0.37, respectively. These results suggest a discernible but weak correlation, falling short of the strength seen in a strong correlation of -1 or 1. Moving on to factors like weight, height, and gender, the correlation remains minimal. Weight shows a near-zero correlation with FS IQ, V IQ, and P IQ. Similarly, height exhibits negligible correlation with intelligence values. Exploring gender, the correlation between gender and brain size indicates only a slight connection. In summary, the overall findings emphasize a consistently low correlation between intelligence measures and external factors such as weight, height, and gender.</t>
  </si>
  <si>
    <t>y^2</t>
  </si>
  <si>
    <t>x^2</t>
  </si>
  <si>
    <t>xy</t>
  </si>
  <si>
    <t>x</t>
  </si>
  <si>
    <t>y</t>
  </si>
  <si>
    <t>num</t>
  </si>
  <si>
    <t>denom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</si>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</sst>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i/>
      <sz val="11"/>
      <color theme="1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BrainSize!$F$2:$F$39</c:f>
              <c:numCache>
                <c:formatCode>General</c:formatCode>
                <c:ptCount val="38"/>
                <c:pt idx="0">
                  <c:v>64.5</c:v>
                </c:pt>
                <c:pt idx="1">
                  <c:v>73.3</c:v>
                </c:pt>
                <c:pt idx="2">
                  <c:v>68.8</c:v>
                </c:pt>
                <c:pt idx="3">
                  <c:v>65</c:v>
                </c:pt>
                <c:pt idx="4">
                  <c:v>69</c:v>
                </c:pt>
                <c:pt idx="5">
                  <c:v>64.5</c:v>
                </c:pt>
                <c:pt idx="6">
                  <c:v>66</c:v>
                </c:pt>
                <c:pt idx="7">
                  <c:v>66.3</c:v>
                </c:pt>
                <c:pt idx="8">
                  <c:v>68.8</c:v>
                </c:pt>
                <c:pt idx="9">
                  <c:v>64.5</c:v>
                </c:pt>
                <c:pt idx="10">
                  <c:v>70</c:v>
                </c:pt>
                <c:pt idx="11">
                  <c:v>69</c:v>
                </c:pt>
                <c:pt idx="12">
                  <c:v>70.5</c:v>
                </c:pt>
                <c:pt idx="13">
                  <c:v>66</c:v>
                </c:pt>
                <c:pt idx="14">
                  <c:v>68</c:v>
                </c:pt>
                <c:pt idx="15">
                  <c:v>68.5</c:v>
                </c:pt>
                <c:pt idx="16">
                  <c:v>73.5</c:v>
                </c:pt>
                <c:pt idx="17">
                  <c:v>66.3</c:v>
                </c:pt>
                <c:pt idx="18">
                  <c:v>70</c:v>
                </c:pt>
                <c:pt idx="19">
                  <c:v>76.5</c:v>
                </c:pt>
                <c:pt idx="20">
                  <c:v>62</c:v>
                </c:pt>
                <c:pt idx="21">
                  <c:v>68</c:v>
                </c:pt>
                <c:pt idx="22">
                  <c:v>63</c:v>
                </c:pt>
                <c:pt idx="23">
                  <c:v>72</c:v>
                </c:pt>
                <c:pt idx="24">
                  <c:v>68</c:v>
                </c:pt>
                <c:pt idx="25">
                  <c:v>77</c:v>
                </c:pt>
                <c:pt idx="26">
                  <c:v>63</c:v>
                </c:pt>
                <c:pt idx="27">
                  <c:v>66.5</c:v>
                </c:pt>
                <c:pt idx="28">
                  <c:v>62.5</c:v>
                </c:pt>
                <c:pt idx="29">
                  <c:v>67</c:v>
                </c:pt>
                <c:pt idx="30">
                  <c:v>75.5</c:v>
                </c:pt>
                <c:pt idx="31">
                  <c:v>69</c:v>
                </c:pt>
                <c:pt idx="32">
                  <c:v>66.5</c:v>
                </c:pt>
                <c:pt idx="33">
                  <c:v>66.5</c:v>
                </c:pt>
                <c:pt idx="34">
                  <c:v>70.5</c:v>
                </c:pt>
                <c:pt idx="35">
                  <c:v>64.5</c:v>
                </c:pt>
                <c:pt idx="36">
                  <c:v>74</c:v>
                </c:pt>
                <c:pt idx="37">
                  <c:v>75.5</c:v>
                </c:pt>
              </c:numCache>
            </c:numRef>
          </c:xVal>
          <c:yVal>
            <c:numRef>
              <c:f>BrainSize!$G$2:$G$39</c:f>
              <c:numCache>
                <c:formatCode>General</c:formatCode>
                <c:ptCount val="38"/>
                <c:pt idx="0">
                  <c:v>816932</c:v>
                </c:pt>
                <c:pt idx="1">
                  <c:v>1038437</c:v>
                </c:pt>
                <c:pt idx="2">
                  <c:v>965353</c:v>
                </c:pt>
                <c:pt idx="3">
                  <c:v>951545</c:v>
                </c:pt>
                <c:pt idx="4">
                  <c:v>928799</c:v>
                </c:pt>
                <c:pt idx="5">
                  <c:v>991305</c:v>
                </c:pt>
                <c:pt idx="6">
                  <c:v>854258</c:v>
                </c:pt>
                <c:pt idx="7">
                  <c:v>904858</c:v>
                </c:pt>
                <c:pt idx="8">
                  <c:v>955466</c:v>
                </c:pt>
                <c:pt idx="9">
                  <c:v>833868</c:v>
                </c:pt>
                <c:pt idx="10">
                  <c:v>1079549</c:v>
                </c:pt>
                <c:pt idx="11">
                  <c:v>924059</c:v>
                </c:pt>
                <c:pt idx="12">
                  <c:v>856472</c:v>
                </c:pt>
                <c:pt idx="13">
                  <c:v>878897</c:v>
                </c:pt>
                <c:pt idx="14">
                  <c:v>865363</c:v>
                </c:pt>
                <c:pt idx="15">
                  <c:v>852244</c:v>
                </c:pt>
                <c:pt idx="16">
                  <c:v>945088</c:v>
                </c:pt>
                <c:pt idx="17">
                  <c:v>808020</c:v>
                </c:pt>
                <c:pt idx="18">
                  <c:v>889083</c:v>
                </c:pt>
                <c:pt idx="19">
                  <c:v>905940</c:v>
                </c:pt>
                <c:pt idx="20">
                  <c:v>790619</c:v>
                </c:pt>
                <c:pt idx="21">
                  <c:v>955003</c:v>
                </c:pt>
                <c:pt idx="22">
                  <c:v>831772</c:v>
                </c:pt>
                <c:pt idx="23">
                  <c:v>935494</c:v>
                </c:pt>
                <c:pt idx="24">
                  <c:v>798612</c:v>
                </c:pt>
                <c:pt idx="25">
                  <c:v>1062462</c:v>
                </c:pt>
                <c:pt idx="26">
                  <c:v>793549</c:v>
                </c:pt>
                <c:pt idx="27">
                  <c:v>866662</c:v>
                </c:pt>
                <c:pt idx="28">
                  <c:v>857782</c:v>
                </c:pt>
                <c:pt idx="29">
                  <c:v>949589</c:v>
                </c:pt>
                <c:pt idx="30">
                  <c:v>997925</c:v>
                </c:pt>
                <c:pt idx="31">
                  <c:v>879987</c:v>
                </c:pt>
                <c:pt idx="32">
                  <c:v>834344</c:v>
                </c:pt>
                <c:pt idx="33">
                  <c:v>948066</c:v>
                </c:pt>
                <c:pt idx="34">
                  <c:v>949395</c:v>
                </c:pt>
                <c:pt idx="35">
                  <c:v>893983</c:v>
                </c:pt>
                <c:pt idx="36">
                  <c:v>930016</c:v>
                </c:pt>
                <c:pt idx="37">
                  <c:v>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D-4EF1-B0DA-17B98FA3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61864"/>
        <c:axId val="438745744"/>
      </c:scatterChart>
      <c:valAx>
        <c:axId val="37736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45744"/>
        <c:crosses val="autoZero"/>
        <c:crossBetween val="midCat"/>
      </c:valAx>
      <c:valAx>
        <c:axId val="4387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BrainSize!$E$2:$E$39</c:f>
              <c:numCache>
                <c:formatCode>General</c:formatCode>
                <c:ptCount val="38"/>
                <c:pt idx="0">
                  <c:v>118</c:v>
                </c:pt>
                <c:pt idx="1">
                  <c:v>143</c:v>
                </c:pt>
                <c:pt idx="2">
                  <c:v>172</c:v>
                </c:pt>
                <c:pt idx="3">
                  <c:v>147</c:v>
                </c:pt>
                <c:pt idx="4">
                  <c:v>146</c:v>
                </c:pt>
                <c:pt idx="5">
                  <c:v>138</c:v>
                </c:pt>
                <c:pt idx="6">
                  <c:v>175</c:v>
                </c:pt>
                <c:pt idx="7">
                  <c:v>134</c:v>
                </c:pt>
                <c:pt idx="8">
                  <c:v>172</c:v>
                </c:pt>
                <c:pt idx="9">
                  <c:v>118</c:v>
                </c:pt>
                <c:pt idx="10">
                  <c:v>151</c:v>
                </c:pt>
                <c:pt idx="11">
                  <c:v>155</c:v>
                </c:pt>
                <c:pt idx="12">
                  <c:v>155</c:v>
                </c:pt>
                <c:pt idx="13">
                  <c:v>146</c:v>
                </c:pt>
                <c:pt idx="14">
                  <c:v>135</c:v>
                </c:pt>
                <c:pt idx="15">
                  <c:v>127</c:v>
                </c:pt>
                <c:pt idx="16">
                  <c:v>178</c:v>
                </c:pt>
                <c:pt idx="17">
                  <c:v>136</c:v>
                </c:pt>
                <c:pt idx="18">
                  <c:v>180</c:v>
                </c:pt>
                <c:pt idx="19">
                  <c:v>186</c:v>
                </c:pt>
                <c:pt idx="20">
                  <c:v>122</c:v>
                </c:pt>
                <c:pt idx="21">
                  <c:v>132</c:v>
                </c:pt>
                <c:pt idx="22">
                  <c:v>114</c:v>
                </c:pt>
                <c:pt idx="23">
                  <c:v>171</c:v>
                </c:pt>
                <c:pt idx="24">
                  <c:v>140</c:v>
                </c:pt>
                <c:pt idx="25">
                  <c:v>187</c:v>
                </c:pt>
                <c:pt idx="26">
                  <c:v>106</c:v>
                </c:pt>
                <c:pt idx="27">
                  <c:v>159</c:v>
                </c:pt>
                <c:pt idx="28">
                  <c:v>127</c:v>
                </c:pt>
                <c:pt idx="29">
                  <c:v>191</c:v>
                </c:pt>
                <c:pt idx="30">
                  <c:v>192</c:v>
                </c:pt>
                <c:pt idx="31">
                  <c:v>181</c:v>
                </c:pt>
                <c:pt idx="32">
                  <c:v>143</c:v>
                </c:pt>
                <c:pt idx="33">
                  <c:v>153</c:v>
                </c:pt>
                <c:pt idx="34">
                  <c:v>144</c:v>
                </c:pt>
                <c:pt idx="35">
                  <c:v>139</c:v>
                </c:pt>
                <c:pt idx="36">
                  <c:v>148</c:v>
                </c:pt>
                <c:pt idx="37">
                  <c:v>179</c:v>
                </c:pt>
              </c:numCache>
            </c:numRef>
          </c:xVal>
          <c:yVal>
            <c:numRef>
              <c:f>BrainSize!$G$2:$G$39</c:f>
              <c:numCache>
                <c:formatCode>General</c:formatCode>
                <c:ptCount val="38"/>
                <c:pt idx="0">
                  <c:v>816932</c:v>
                </c:pt>
                <c:pt idx="1">
                  <c:v>1038437</c:v>
                </c:pt>
                <c:pt idx="2">
                  <c:v>965353</c:v>
                </c:pt>
                <c:pt idx="3">
                  <c:v>951545</c:v>
                </c:pt>
                <c:pt idx="4">
                  <c:v>928799</c:v>
                </c:pt>
                <c:pt idx="5">
                  <c:v>991305</c:v>
                </c:pt>
                <c:pt idx="6">
                  <c:v>854258</c:v>
                </c:pt>
                <c:pt idx="7">
                  <c:v>904858</c:v>
                </c:pt>
                <c:pt idx="8">
                  <c:v>955466</c:v>
                </c:pt>
                <c:pt idx="9">
                  <c:v>833868</c:v>
                </c:pt>
                <c:pt idx="10">
                  <c:v>1079549</c:v>
                </c:pt>
                <c:pt idx="11">
                  <c:v>924059</c:v>
                </c:pt>
                <c:pt idx="12">
                  <c:v>856472</c:v>
                </c:pt>
                <c:pt idx="13">
                  <c:v>878897</c:v>
                </c:pt>
                <c:pt idx="14">
                  <c:v>865363</c:v>
                </c:pt>
                <c:pt idx="15">
                  <c:v>852244</c:v>
                </c:pt>
                <c:pt idx="16">
                  <c:v>945088</c:v>
                </c:pt>
                <c:pt idx="17">
                  <c:v>808020</c:v>
                </c:pt>
                <c:pt idx="18">
                  <c:v>889083</c:v>
                </c:pt>
                <c:pt idx="19">
                  <c:v>905940</c:v>
                </c:pt>
                <c:pt idx="20">
                  <c:v>790619</c:v>
                </c:pt>
                <c:pt idx="21">
                  <c:v>955003</c:v>
                </c:pt>
                <c:pt idx="22">
                  <c:v>831772</c:v>
                </c:pt>
                <c:pt idx="23">
                  <c:v>935494</c:v>
                </c:pt>
                <c:pt idx="24">
                  <c:v>798612</c:v>
                </c:pt>
                <c:pt idx="25">
                  <c:v>1062462</c:v>
                </c:pt>
                <c:pt idx="26">
                  <c:v>793549</c:v>
                </c:pt>
                <c:pt idx="27">
                  <c:v>866662</c:v>
                </c:pt>
                <c:pt idx="28">
                  <c:v>857782</c:v>
                </c:pt>
                <c:pt idx="29">
                  <c:v>949589</c:v>
                </c:pt>
                <c:pt idx="30">
                  <c:v>997925</c:v>
                </c:pt>
                <c:pt idx="31">
                  <c:v>879987</c:v>
                </c:pt>
                <c:pt idx="32">
                  <c:v>834344</c:v>
                </c:pt>
                <c:pt idx="33">
                  <c:v>948066</c:v>
                </c:pt>
                <c:pt idx="34">
                  <c:v>949395</c:v>
                </c:pt>
                <c:pt idx="35">
                  <c:v>893983</c:v>
                </c:pt>
                <c:pt idx="36">
                  <c:v>930016</c:v>
                </c:pt>
                <c:pt idx="37">
                  <c:v>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9-49FD-8AEF-78E75C6A0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60072"/>
        <c:axId val="449458272"/>
      </c:scatterChart>
      <c:valAx>
        <c:axId val="44946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8272"/>
        <c:crosses val="autoZero"/>
        <c:crossBetween val="midCat"/>
      </c:valAx>
      <c:valAx>
        <c:axId val="4494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PIQ</a:t>
            </a:r>
          </a:p>
        </c:rich>
      </c:tx>
      <c:layout>
        <c:manualLayout>
          <c:xMode val="edge"/>
          <c:yMode val="edge"/>
          <c:x val="0.406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BrainSize!$D$2:$D$39</c:f>
              <c:numCache>
                <c:formatCode>General</c:formatCode>
                <c:ptCount val="38"/>
                <c:pt idx="0">
                  <c:v>124</c:v>
                </c:pt>
                <c:pt idx="1">
                  <c:v>150</c:v>
                </c:pt>
                <c:pt idx="2">
                  <c:v>128</c:v>
                </c:pt>
                <c:pt idx="3">
                  <c:v>134</c:v>
                </c:pt>
                <c:pt idx="4">
                  <c:v>110</c:v>
                </c:pt>
                <c:pt idx="5">
                  <c:v>131</c:v>
                </c:pt>
                <c:pt idx="6">
                  <c:v>98</c:v>
                </c:pt>
                <c:pt idx="7">
                  <c:v>84</c:v>
                </c:pt>
                <c:pt idx="8">
                  <c:v>147</c:v>
                </c:pt>
                <c:pt idx="9">
                  <c:v>124</c:v>
                </c:pt>
                <c:pt idx="10">
                  <c:v>128</c:v>
                </c:pt>
                <c:pt idx="11">
                  <c:v>124</c:v>
                </c:pt>
                <c:pt idx="12">
                  <c:v>147</c:v>
                </c:pt>
                <c:pt idx="13">
                  <c:v>90</c:v>
                </c:pt>
                <c:pt idx="14">
                  <c:v>96</c:v>
                </c:pt>
                <c:pt idx="15">
                  <c:v>120</c:v>
                </c:pt>
                <c:pt idx="16">
                  <c:v>102</c:v>
                </c:pt>
                <c:pt idx="17">
                  <c:v>84</c:v>
                </c:pt>
                <c:pt idx="18">
                  <c:v>86</c:v>
                </c:pt>
                <c:pt idx="19">
                  <c:v>84</c:v>
                </c:pt>
                <c:pt idx="20">
                  <c:v>134</c:v>
                </c:pt>
                <c:pt idx="21">
                  <c:v>128</c:v>
                </c:pt>
                <c:pt idx="22">
                  <c:v>102</c:v>
                </c:pt>
                <c:pt idx="23">
                  <c:v>131</c:v>
                </c:pt>
                <c:pt idx="24">
                  <c:v>84</c:v>
                </c:pt>
                <c:pt idx="25">
                  <c:v>110</c:v>
                </c:pt>
                <c:pt idx="26">
                  <c:v>72</c:v>
                </c:pt>
                <c:pt idx="27">
                  <c:v>124</c:v>
                </c:pt>
                <c:pt idx="28">
                  <c:v>132</c:v>
                </c:pt>
                <c:pt idx="29">
                  <c:v>137</c:v>
                </c:pt>
                <c:pt idx="30">
                  <c:v>110</c:v>
                </c:pt>
                <c:pt idx="31">
                  <c:v>86</c:v>
                </c:pt>
                <c:pt idx="32">
                  <c:v>81</c:v>
                </c:pt>
                <c:pt idx="33">
                  <c:v>128</c:v>
                </c:pt>
                <c:pt idx="34">
                  <c:v>124</c:v>
                </c:pt>
                <c:pt idx="35">
                  <c:v>94</c:v>
                </c:pt>
                <c:pt idx="36">
                  <c:v>74</c:v>
                </c:pt>
                <c:pt idx="37">
                  <c:v>89</c:v>
                </c:pt>
              </c:numCache>
            </c:numRef>
          </c:xVal>
          <c:yVal>
            <c:numRef>
              <c:f>BrainSize!$G$2:$G$39</c:f>
              <c:numCache>
                <c:formatCode>General</c:formatCode>
                <c:ptCount val="38"/>
                <c:pt idx="0">
                  <c:v>816932</c:v>
                </c:pt>
                <c:pt idx="1">
                  <c:v>1038437</c:v>
                </c:pt>
                <c:pt idx="2">
                  <c:v>965353</c:v>
                </c:pt>
                <c:pt idx="3">
                  <c:v>951545</c:v>
                </c:pt>
                <c:pt idx="4">
                  <c:v>928799</c:v>
                </c:pt>
                <c:pt idx="5">
                  <c:v>991305</c:v>
                </c:pt>
                <c:pt idx="6">
                  <c:v>854258</c:v>
                </c:pt>
                <c:pt idx="7">
                  <c:v>904858</c:v>
                </c:pt>
                <c:pt idx="8">
                  <c:v>955466</c:v>
                </c:pt>
                <c:pt idx="9">
                  <c:v>833868</c:v>
                </c:pt>
                <c:pt idx="10">
                  <c:v>1079549</c:v>
                </c:pt>
                <c:pt idx="11">
                  <c:v>924059</c:v>
                </c:pt>
                <c:pt idx="12">
                  <c:v>856472</c:v>
                </c:pt>
                <c:pt idx="13">
                  <c:v>878897</c:v>
                </c:pt>
                <c:pt idx="14">
                  <c:v>865363</c:v>
                </c:pt>
                <c:pt idx="15">
                  <c:v>852244</c:v>
                </c:pt>
                <c:pt idx="16">
                  <c:v>945088</c:v>
                </c:pt>
                <c:pt idx="17">
                  <c:v>808020</c:v>
                </c:pt>
                <c:pt idx="18">
                  <c:v>889083</c:v>
                </c:pt>
                <c:pt idx="19">
                  <c:v>905940</c:v>
                </c:pt>
                <c:pt idx="20">
                  <c:v>790619</c:v>
                </c:pt>
                <c:pt idx="21">
                  <c:v>955003</c:v>
                </c:pt>
                <c:pt idx="22">
                  <c:v>831772</c:v>
                </c:pt>
                <c:pt idx="23">
                  <c:v>935494</c:v>
                </c:pt>
                <c:pt idx="24">
                  <c:v>798612</c:v>
                </c:pt>
                <c:pt idx="25">
                  <c:v>1062462</c:v>
                </c:pt>
                <c:pt idx="26">
                  <c:v>793549</c:v>
                </c:pt>
                <c:pt idx="27">
                  <c:v>866662</c:v>
                </c:pt>
                <c:pt idx="28">
                  <c:v>857782</c:v>
                </c:pt>
                <c:pt idx="29">
                  <c:v>949589</c:v>
                </c:pt>
                <c:pt idx="30">
                  <c:v>997925</c:v>
                </c:pt>
                <c:pt idx="31">
                  <c:v>879987</c:v>
                </c:pt>
                <c:pt idx="32">
                  <c:v>834344</c:v>
                </c:pt>
                <c:pt idx="33">
                  <c:v>948066</c:v>
                </c:pt>
                <c:pt idx="34">
                  <c:v>949395</c:v>
                </c:pt>
                <c:pt idx="35">
                  <c:v>893983</c:v>
                </c:pt>
                <c:pt idx="36">
                  <c:v>930016</c:v>
                </c:pt>
                <c:pt idx="37">
                  <c:v>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A-48AF-877A-71E4C507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9880"/>
        <c:axId val="100238800"/>
      </c:scatterChart>
      <c:valAx>
        <c:axId val="10023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800"/>
        <c:crosses val="autoZero"/>
        <c:crossBetween val="midCat"/>
      </c:valAx>
      <c:valAx>
        <c:axId val="1002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BrainSize!$C$2:$C$39</c:f>
              <c:numCache>
                <c:formatCode>General</c:formatCode>
                <c:ptCount val="38"/>
                <c:pt idx="0">
                  <c:v>132</c:v>
                </c:pt>
                <c:pt idx="1">
                  <c:v>123</c:v>
                </c:pt>
                <c:pt idx="2">
                  <c:v>129</c:v>
                </c:pt>
                <c:pt idx="3">
                  <c:v>132</c:v>
                </c:pt>
                <c:pt idx="4">
                  <c:v>90</c:v>
                </c:pt>
                <c:pt idx="5">
                  <c:v>136</c:v>
                </c:pt>
                <c:pt idx="6">
                  <c:v>90</c:v>
                </c:pt>
                <c:pt idx="7">
                  <c:v>93</c:v>
                </c:pt>
                <c:pt idx="8">
                  <c:v>114</c:v>
                </c:pt>
                <c:pt idx="9">
                  <c:v>129</c:v>
                </c:pt>
                <c:pt idx="10">
                  <c:v>150</c:v>
                </c:pt>
                <c:pt idx="11">
                  <c:v>129</c:v>
                </c:pt>
                <c:pt idx="12">
                  <c:v>120</c:v>
                </c:pt>
                <c:pt idx="13">
                  <c:v>100</c:v>
                </c:pt>
                <c:pt idx="14">
                  <c:v>71</c:v>
                </c:pt>
                <c:pt idx="15">
                  <c:v>132</c:v>
                </c:pt>
                <c:pt idx="16">
                  <c:v>96</c:v>
                </c:pt>
                <c:pt idx="17">
                  <c:v>112</c:v>
                </c:pt>
                <c:pt idx="18">
                  <c:v>77</c:v>
                </c:pt>
                <c:pt idx="19">
                  <c:v>107</c:v>
                </c:pt>
                <c:pt idx="20">
                  <c:v>129</c:v>
                </c:pt>
                <c:pt idx="21">
                  <c:v>145</c:v>
                </c:pt>
                <c:pt idx="22">
                  <c:v>86</c:v>
                </c:pt>
                <c:pt idx="23">
                  <c:v>145</c:v>
                </c:pt>
                <c:pt idx="24">
                  <c:v>90</c:v>
                </c:pt>
                <c:pt idx="25">
                  <c:v>96</c:v>
                </c:pt>
                <c:pt idx="26">
                  <c:v>83</c:v>
                </c:pt>
                <c:pt idx="27">
                  <c:v>126</c:v>
                </c:pt>
                <c:pt idx="28">
                  <c:v>126</c:v>
                </c:pt>
                <c:pt idx="29">
                  <c:v>145</c:v>
                </c:pt>
                <c:pt idx="30">
                  <c:v>96</c:v>
                </c:pt>
                <c:pt idx="31">
                  <c:v>96</c:v>
                </c:pt>
                <c:pt idx="32">
                  <c:v>90</c:v>
                </c:pt>
                <c:pt idx="33">
                  <c:v>129</c:v>
                </c:pt>
                <c:pt idx="34">
                  <c:v>150</c:v>
                </c:pt>
                <c:pt idx="35">
                  <c:v>86</c:v>
                </c:pt>
                <c:pt idx="36">
                  <c:v>90</c:v>
                </c:pt>
                <c:pt idx="37">
                  <c:v>91</c:v>
                </c:pt>
              </c:numCache>
            </c:numRef>
          </c:xVal>
          <c:yVal>
            <c:numRef>
              <c:f>BrainSize!$G$2:$G$39</c:f>
              <c:numCache>
                <c:formatCode>General</c:formatCode>
                <c:ptCount val="38"/>
                <c:pt idx="0">
                  <c:v>816932</c:v>
                </c:pt>
                <c:pt idx="1">
                  <c:v>1038437</c:v>
                </c:pt>
                <c:pt idx="2">
                  <c:v>965353</c:v>
                </c:pt>
                <c:pt idx="3">
                  <c:v>951545</c:v>
                </c:pt>
                <c:pt idx="4">
                  <c:v>928799</c:v>
                </c:pt>
                <c:pt idx="5">
                  <c:v>991305</c:v>
                </c:pt>
                <c:pt idx="6">
                  <c:v>854258</c:v>
                </c:pt>
                <c:pt idx="7">
                  <c:v>904858</c:v>
                </c:pt>
                <c:pt idx="8">
                  <c:v>955466</c:v>
                </c:pt>
                <c:pt idx="9">
                  <c:v>833868</c:v>
                </c:pt>
                <c:pt idx="10">
                  <c:v>1079549</c:v>
                </c:pt>
                <c:pt idx="11">
                  <c:v>924059</c:v>
                </c:pt>
                <c:pt idx="12">
                  <c:v>856472</c:v>
                </c:pt>
                <c:pt idx="13">
                  <c:v>878897</c:v>
                </c:pt>
                <c:pt idx="14">
                  <c:v>865363</c:v>
                </c:pt>
                <c:pt idx="15">
                  <c:v>852244</c:v>
                </c:pt>
                <c:pt idx="16">
                  <c:v>945088</c:v>
                </c:pt>
                <c:pt idx="17">
                  <c:v>808020</c:v>
                </c:pt>
                <c:pt idx="18">
                  <c:v>889083</c:v>
                </c:pt>
                <c:pt idx="19">
                  <c:v>905940</c:v>
                </c:pt>
                <c:pt idx="20">
                  <c:v>790619</c:v>
                </c:pt>
                <c:pt idx="21">
                  <c:v>955003</c:v>
                </c:pt>
                <c:pt idx="22">
                  <c:v>831772</c:v>
                </c:pt>
                <c:pt idx="23">
                  <c:v>935494</c:v>
                </c:pt>
                <c:pt idx="24">
                  <c:v>798612</c:v>
                </c:pt>
                <c:pt idx="25">
                  <c:v>1062462</c:v>
                </c:pt>
                <c:pt idx="26">
                  <c:v>793549</c:v>
                </c:pt>
                <c:pt idx="27">
                  <c:v>866662</c:v>
                </c:pt>
                <c:pt idx="28">
                  <c:v>857782</c:v>
                </c:pt>
                <c:pt idx="29">
                  <c:v>949589</c:v>
                </c:pt>
                <c:pt idx="30">
                  <c:v>997925</c:v>
                </c:pt>
                <c:pt idx="31">
                  <c:v>879987</c:v>
                </c:pt>
                <c:pt idx="32">
                  <c:v>834344</c:v>
                </c:pt>
                <c:pt idx="33">
                  <c:v>948066</c:v>
                </c:pt>
                <c:pt idx="34">
                  <c:v>949395</c:v>
                </c:pt>
                <c:pt idx="35">
                  <c:v>893983</c:v>
                </c:pt>
                <c:pt idx="36">
                  <c:v>930016</c:v>
                </c:pt>
                <c:pt idx="37">
                  <c:v>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2-4720-A27C-AC0D5AD6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06240"/>
        <c:axId val="381706600"/>
      </c:scatterChart>
      <c:valAx>
        <c:axId val="3817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06600"/>
        <c:crosses val="autoZero"/>
        <c:crossBetween val="midCat"/>
      </c:valAx>
      <c:valAx>
        <c:axId val="3817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FSIQ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BrainSize!$B$2:$B$39</c:f>
              <c:numCache>
                <c:formatCode>General</c:formatCode>
                <c:ptCount val="38"/>
                <c:pt idx="0">
                  <c:v>133</c:v>
                </c:pt>
                <c:pt idx="1">
                  <c:v>139</c:v>
                </c:pt>
                <c:pt idx="2">
                  <c:v>133</c:v>
                </c:pt>
                <c:pt idx="3">
                  <c:v>137</c:v>
                </c:pt>
                <c:pt idx="4">
                  <c:v>99</c:v>
                </c:pt>
                <c:pt idx="5">
                  <c:v>138</c:v>
                </c:pt>
                <c:pt idx="6">
                  <c:v>92</c:v>
                </c:pt>
                <c:pt idx="7">
                  <c:v>89</c:v>
                </c:pt>
                <c:pt idx="8">
                  <c:v>133</c:v>
                </c:pt>
                <c:pt idx="9">
                  <c:v>132</c:v>
                </c:pt>
                <c:pt idx="10">
                  <c:v>141</c:v>
                </c:pt>
                <c:pt idx="11">
                  <c:v>135</c:v>
                </c:pt>
                <c:pt idx="12">
                  <c:v>140</c:v>
                </c:pt>
                <c:pt idx="13">
                  <c:v>96</c:v>
                </c:pt>
                <c:pt idx="14">
                  <c:v>83</c:v>
                </c:pt>
                <c:pt idx="15">
                  <c:v>132</c:v>
                </c:pt>
                <c:pt idx="16">
                  <c:v>100</c:v>
                </c:pt>
                <c:pt idx="17">
                  <c:v>101</c:v>
                </c:pt>
                <c:pt idx="18">
                  <c:v>80</c:v>
                </c:pt>
                <c:pt idx="19">
                  <c:v>97</c:v>
                </c:pt>
                <c:pt idx="20">
                  <c:v>135</c:v>
                </c:pt>
                <c:pt idx="21">
                  <c:v>139</c:v>
                </c:pt>
                <c:pt idx="22">
                  <c:v>91</c:v>
                </c:pt>
                <c:pt idx="23">
                  <c:v>141</c:v>
                </c:pt>
                <c:pt idx="24">
                  <c:v>85</c:v>
                </c:pt>
                <c:pt idx="25">
                  <c:v>103</c:v>
                </c:pt>
                <c:pt idx="26">
                  <c:v>77</c:v>
                </c:pt>
                <c:pt idx="27">
                  <c:v>130</c:v>
                </c:pt>
                <c:pt idx="28">
                  <c:v>133</c:v>
                </c:pt>
                <c:pt idx="29">
                  <c:v>144</c:v>
                </c:pt>
                <c:pt idx="30">
                  <c:v>103</c:v>
                </c:pt>
                <c:pt idx="31">
                  <c:v>90</c:v>
                </c:pt>
                <c:pt idx="32">
                  <c:v>83</c:v>
                </c:pt>
                <c:pt idx="33">
                  <c:v>133</c:v>
                </c:pt>
                <c:pt idx="34">
                  <c:v>140</c:v>
                </c:pt>
                <c:pt idx="35">
                  <c:v>88</c:v>
                </c:pt>
                <c:pt idx="36">
                  <c:v>81</c:v>
                </c:pt>
                <c:pt idx="37">
                  <c:v>89</c:v>
                </c:pt>
              </c:numCache>
            </c:numRef>
          </c:xVal>
          <c:yVal>
            <c:numRef>
              <c:f>BrainSize!$G$2:$G$39</c:f>
              <c:numCache>
                <c:formatCode>General</c:formatCode>
                <c:ptCount val="38"/>
                <c:pt idx="0">
                  <c:v>816932</c:v>
                </c:pt>
                <c:pt idx="1">
                  <c:v>1038437</c:v>
                </c:pt>
                <c:pt idx="2">
                  <c:v>965353</c:v>
                </c:pt>
                <c:pt idx="3">
                  <c:v>951545</c:v>
                </c:pt>
                <c:pt idx="4">
                  <c:v>928799</c:v>
                </c:pt>
                <c:pt idx="5">
                  <c:v>991305</c:v>
                </c:pt>
                <c:pt idx="6">
                  <c:v>854258</c:v>
                </c:pt>
                <c:pt idx="7">
                  <c:v>904858</c:v>
                </c:pt>
                <c:pt idx="8">
                  <c:v>955466</c:v>
                </c:pt>
                <c:pt idx="9">
                  <c:v>833868</c:v>
                </c:pt>
                <c:pt idx="10">
                  <c:v>1079549</c:v>
                </c:pt>
                <c:pt idx="11">
                  <c:v>924059</c:v>
                </c:pt>
                <c:pt idx="12">
                  <c:v>856472</c:v>
                </c:pt>
                <c:pt idx="13">
                  <c:v>878897</c:v>
                </c:pt>
                <c:pt idx="14">
                  <c:v>865363</c:v>
                </c:pt>
                <c:pt idx="15">
                  <c:v>852244</c:v>
                </c:pt>
                <c:pt idx="16">
                  <c:v>945088</c:v>
                </c:pt>
                <c:pt idx="17">
                  <c:v>808020</c:v>
                </c:pt>
                <c:pt idx="18">
                  <c:v>889083</c:v>
                </c:pt>
                <c:pt idx="19">
                  <c:v>905940</c:v>
                </c:pt>
                <c:pt idx="20">
                  <c:v>790619</c:v>
                </c:pt>
                <c:pt idx="21">
                  <c:v>955003</c:v>
                </c:pt>
                <c:pt idx="22">
                  <c:v>831772</c:v>
                </c:pt>
                <c:pt idx="23">
                  <c:v>935494</c:v>
                </c:pt>
                <c:pt idx="24">
                  <c:v>798612</c:v>
                </c:pt>
                <c:pt idx="25">
                  <c:v>1062462</c:v>
                </c:pt>
                <c:pt idx="26">
                  <c:v>793549</c:v>
                </c:pt>
                <c:pt idx="27">
                  <c:v>866662</c:v>
                </c:pt>
                <c:pt idx="28">
                  <c:v>857782</c:v>
                </c:pt>
                <c:pt idx="29">
                  <c:v>949589</c:v>
                </c:pt>
                <c:pt idx="30">
                  <c:v>997925</c:v>
                </c:pt>
                <c:pt idx="31">
                  <c:v>879987</c:v>
                </c:pt>
                <c:pt idx="32">
                  <c:v>834344</c:v>
                </c:pt>
                <c:pt idx="33">
                  <c:v>948066</c:v>
                </c:pt>
                <c:pt idx="34">
                  <c:v>949395</c:v>
                </c:pt>
                <c:pt idx="35">
                  <c:v>893983</c:v>
                </c:pt>
                <c:pt idx="36">
                  <c:v>930016</c:v>
                </c:pt>
                <c:pt idx="37">
                  <c:v>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2-4DA6-A665-5F16D4FD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44576"/>
        <c:axId val="723244936"/>
      </c:scatterChart>
      <c:valAx>
        <c:axId val="7232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4936"/>
        <c:crosses val="autoZero"/>
        <c:crossBetween val="midCat"/>
      </c:valAx>
      <c:valAx>
        <c:axId val="7232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BrainSize!$A$2:$A$39</c:f>
              <c:strCache>
                <c:ptCount val="38"/>
                <c:pt idx="0">
                  <c:v>Female</c:v>
                </c:pt>
                <c:pt idx="1">
                  <c:v>Male</c:v>
                </c:pt>
                <c:pt idx="2">
                  <c:v>Male</c:v>
                </c:pt>
                <c:pt idx="3">
                  <c:v>Female</c:v>
                </c:pt>
                <c:pt idx="4">
                  <c:v>Female</c:v>
                </c:pt>
                <c:pt idx="5">
                  <c:v>Female</c:v>
                </c:pt>
                <c:pt idx="6">
                  <c:v>Female</c:v>
                </c:pt>
                <c:pt idx="7">
                  <c:v>Male</c:v>
                </c:pt>
                <c:pt idx="8">
                  <c:v>Male</c:v>
                </c:pt>
                <c:pt idx="9">
                  <c:v>Female</c:v>
                </c:pt>
                <c:pt idx="10">
                  <c:v>Male</c:v>
                </c:pt>
                <c:pt idx="11">
                  <c:v>Male</c:v>
                </c:pt>
                <c:pt idx="12">
                  <c:v>Female</c:v>
                </c:pt>
                <c:pt idx="13">
                  <c:v>Female</c:v>
                </c:pt>
                <c:pt idx="14">
                  <c:v>Female</c:v>
                </c:pt>
                <c:pt idx="15">
                  <c:v>Female</c:v>
                </c:pt>
                <c:pt idx="16">
                  <c:v>Male</c:v>
                </c:pt>
                <c:pt idx="17">
                  <c:v>Female</c:v>
                </c:pt>
                <c:pt idx="18">
                  <c:v>Male</c:v>
                </c:pt>
                <c:pt idx="19">
                  <c:v>Male</c:v>
                </c:pt>
                <c:pt idx="20">
                  <c:v>Female</c:v>
                </c:pt>
                <c:pt idx="21">
                  <c:v>Male</c:v>
                </c:pt>
                <c:pt idx="22">
                  <c:v>Female</c:v>
                </c:pt>
                <c:pt idx="23">
                  <c:v>Male</c:v>
                </c:pt>
                <c:pt idx="24">
                  <c:v>Female</c:v>
                </c:pt>
                <c:pt idx="25">
                  <c:v>Male</c:v>
                </c:pt>
                <c:pt idx="26">
                  <c:v>Female</c:v>
                </c:pt>
                <c:pt idx="27">
                  <c:v>Female</c:v>
                </c:pt>
                <c:pt idx="28">
                  <c:v>Female</c:v>
                </c:pt>
                <c:pt idx="29">
                  <c:v>Male</c:v>
                </c:pt>
                <c:pt idx="30">
                  <c:v>Male</c:v>
                </c:pt>
                <c:pt idx="31">
                  <c:v>Male</c:v>
                </c:pt>
                <c:pt idx="32">
                  <c:v>Female</c:v>
                </c:pt>
                <c:pt idx="33">
                  <c:v>Female</c:v>
                </c:pt>
                <c:pt idx="34">
                  <c:v>Male</c:v>
                </c:pt>
                <c:pt idx="35">
                  <c:v>Female</c:v>
                </c:pt>
                <c:pt idx="36">
                  <c:v>Male</c:v>
                </c:pt>
                <c:pt idx="37">
                  <c:v>Male</c:v>
                </c:pt>
              </c:strCache>
            </c:strRef>
          </c:xVal>
          <c:yVal>
            <c:numRef>
              <c:f>BrainSize!$G$2:$G$39</c:f>
              <c:numCache>
                <c:formatCode>General</c:formatCode>
                <c:ptCount val="38"/>
                <c:pt idx="0">
                  <c:v>816932</c:v>
                </c:pt>
                <c:pt idx="1">
                  <c:v>1038437</c:v>
                </c:pt>
                <c:pt idx="2">
                  <c:v>965353</c:v>
                </c:pt>
                <c:pt idx="3">
                  <c:v>951545</c:v>
                </c:pt>
                <c:pt idx="4">
                  <c:v>928799</c:v>
                </c:pt>
                <c:pt idx="5">
                  <c:v>991305</c:v>
                </c:pt>
                <c:pt idx="6">
                  <c:v>854258</c:v>
                </c:pt>
                <c:pt idx="7">
                  <c:v>904858</c:v>
                </c:pt>
                <c:pt idx="8">
                  <c:v>955466</c:v>
                </c:pt>
                <c:pt idx="9">
                  <c:v>833868</c:v>
                </c:pt>
                <c:pt idx="10">
                  <c:v>1079549</c:v>
                </c:pt>
                <c:pt idx="11">
                  <c:v>924059</c:v>
                </c:pt>
                <c:pt idx="12">
                  <c:v>856472</c:v>
                </c:pt>
                <c:pt idx="13">
                  <c:v>878897</c:v>
                </c:pt>
                <c:pt idx="14">
                  <c:v>865363</c:v>
                </c:pt>
                <c:pt idx="15">
                  <c:v>852244</c:v>
                </c:pt>
                <c:pt idx="16">
                  <c:v>945088</c:v>
                </c:pt>
                <c:pt idx="17">
                  <c:v>808020</c:v>
                </c:pt>
                <c:pt idx="18">
                  <c:v>889083</c:v>
                </c:pt>
                <c:pt idx="19">
                  <c:v>905940</c:v>
                </c:pt>
                <c:pt idx="20">
                  <c:v>790619</c:v>
                </c:pt>
                <c:pt idx="21">
                  <c:v>955003</c:v>
                </c:pt>
                <c:pt idx="22">
                  <c:v>831772</c:v>
                </c:pt>
                <c:pt idx="23">
                  <c:v>935494</c:v>
                </c:pt>
                <c:pt idx="24">
                  <c:v>798612</c:v>
                </c:pt>
                <c:pt idx="25">
                  <c:v>1062462</c:v>
                </c:pt>
                <c:pt idx="26">
                  <c:v>793549</c:v>
                </c:pt>
                <c:pt idx="27">
                  <c:v>866662</c:v>
                </c:pt>
                <c:pt idx="28">
                  <c:v>857782</c:v>
                </c:pt>
                <c:pt idx="29">
                  <c:v>949589</c:v>
                </c:pt>
                <c:pt idx="30">
                  <c:v>997925</c:v>
                </c:pt>
                <c:pt idx="31">
                  <c:v>879987</c:v>
                </c:pt>
                <c:pt idx="32">
                  <c:v>834344</c:v>
                </c:pt>
                <c:pt idx="33">
                  <c:v>948066</c:v>
                </c:pt>
                <c:pt idx="34">
                  <c:v>949395</c:v>
                </c:pt>
                <c:pt idx="35">
                  <c:v>893983</c:v>
                </c:pt>
                <c:pt idx="36">
                  <c:v>930016</c:v>
                </c:pt>
                <c:pt idx="37">
                  <c:v>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6-4468-961B-D7B91A0F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09888"/>
        <c:axId val="628710248"/>
      </c:scatterChart>
      <c:valAx>
        <c:axId val="6287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10248"/>
        <c:crosses val="autoZero"/>
        <c:crossBetween val="midCat"/>
      </c:valAx>
      <c:valAx>
        <c:axId val="62871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86808</xdr:colOff>
      <xdr:row>21</xdr:row>
      <xdr:rowOff>118483</xdr:rowOff>
    </xdr:from>
    <xdr:to>
      <xdr:col>40</xdr:col>
      <xdr:colOff>391608</xdr:colOff>
      <xdr:row>36</xdr:row>
      <xdr:rowOff>118483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6FC29-0DFD-4A57-078B-D90490B4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576132</xdr:colOff>
      <xdr:row>39</xdr:row>
      <xdr:rowOff>15239</xdr:rowOff>
    </xdr:from>
    <xdr:to>
      <xdr:col>40</xdr:col>
      <xdr:colOff>275814</xdr:colOff>
      <xdr:row>54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EEBB3-493C-F72B-2F00-7F1429253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239358</xdr:colOff>
      <xdr:row>1</xdr:row>
      <xdr:rowOff>120575</xdr:rowOff>
    </xdr:from>
    <xdr:to>
      <xdr:col>31</xdr:col>
      <xdr:colOff>544157</xdr:colOff>
      <xdr:row>16</xdr:row>
      <xdr:rowOff>120575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A2C1FB-5591-DC45-03C6-6969E3419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553123</xdr:colOff>
      <xdr:row>20</xdr:row>
      <xdr:rowOff>16585</xdr:rowOff>
    </xdr:from>
    <xdr:to>
      <xdr:col>32</xdr:col>
      <xdr:colOff>252805</xdr:colOff>
      <xdr:row>35</xdr:row>
      <xdr:rowOff>16585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F4DBD0-6FE9-37F4-CCD6-0955E350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459889</xdr:colOff>
      <xdr:row>38</xdr:row>
      <xdr:rowOff>68581</xdr:rowOff>
    </xdr:from>
    <xdr:to>
      <xdr:col>32</xdr:col>
      <xdr:colOff>155089</xdr:colOff>
      <xdr:row>53</xdr:row>
      <xdr:rowOff>68581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BAB335-2BE4-3F98-119B-FB1EAFEEB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398556</xdr:colOff>
      <xdr:row>2</xdr:row>
      <xdr:rowOff>134097</xdr:rowOff>
    </xdr:from>
    <xdr:to>
      <xdr:col>40</xdr:col>
      <xdr:colOff>93756</xdr:colOff>
      <xdr:row>18</xdr:row>
      <xdr:rowOff>31003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2EB3A6-9C84-FC4D-0900-F72605E3F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4"/>
  <sheetViews>
    <sheetView tabSelected="1" zoomScale="55" zoomScaleNormal="100" workbookViewId="0">
      <selection activeCell="Q38" sqref="Q38"/>
    </sheetView>
  </sheetViews>
  <sheetFormatPr defaultRowHeight="14.4"/>
  <cols>
    <col min="5" max="5" width="9" bestFit="1" customWidth="1"/>
    <col min="7" max="7" width="9" bestFit="1" customWidth="1"/>
    <col min="9" max="9" width="12" bestFit="1" customWidth="1"/>
    <col min="10" max="10" width="11.33203125" bestFit="1" customWidth="1"/>
    <col min="11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t="s">
        <v>7</v>
      </c>
      <c r="B2">
        <v>133</v>
      </c>
      <c r="C2">
        <v>132</v>
      </c>
      <c r="D2">
        <v>124</v>
      </c>
      <c r="E2">
        <v>118</v>
      </c>
      <c r="F2">
        <v>64.5</v>
      </c>
      <c r="G2">
        <v>816932</v>
      </c>
      <c r="J2">
        <f>(G2*B2)</f>
        <v>108651956</v>
      </c>
      <c r="K2">
        <f>(G2^2)</f>
        <v>667377892624</v>
      </c>
      <c r="L2">
        <f>(B2^2)</f>
        <v>17689</v>
      </c>
    </row>
    <row r="3" spans="1:12">
      <c r="A3" t="s">
        <v>8</v>
      </c>
      <c r="B3">
        <v>139</v>
      </c>
      <c r="C3">
        <v>123</v>
      </c>
      <c r="D3">
        <v>150</v>
      </c>
      <c r="E3">
        <v>143</v>
      </c>
      <c r="F3">
        <v>73.3</v>
      </c>
      <c r="G3">
        <v>1038437</v>
      </c>
      <c r="J3">
        <f>(G3*B3)</f>
        <v>144342743</v>
      </c>
      <c r="K3">
        <f t="shared" ref="K3:K39" si="0">(G3^2)</f>
        <v>1078351402969</v>
      </c>
      <c r="L3">
        <f t="shared" ref="L3:L39" si="1">(B3^2)</f>
        <v>19321</v>
      </c>
    </row>
    <row r="4" spans="1:12">
      <c r="A4" t="s">
        <v>8</v>
      </c>
      <c r="B4">
        <v>133</v>
      </c>
      <c r="C4">
        <v>129</v>
      </c>
      <c r="D4">
        <v>128</v>
      </c>
      <c r="E4">
        <v>172</v>
      </c>
      <c r="F4">
        <v>68.8</v>
      </c>
      <c r="G4">
        <v>965353</v>
      </c>
      <c r="H4" t="s">
        <v>28</v>
      </c>
      <c r="I4">
        <f>SUM(G2:G39)</f>
        <v>34456659</v>
      </c>
      <c r="J4">
        <f>(G4*B4)</f>
        <v>128391949</v>
      </c>
      <c r="K4">
        <f t="shared" si="0"/>
        <v>931906414609</v>
      </c>
      <c r="L4">
        <f t="shared" si="1"/>
        <v>17689</v>
      </c>
    </row>
    <row r="5" spans="1:12">
      <c r="A5" t="s">
        <v>7</v>
      </c>
      <c r="B5">
        <v>137</v>
      </c>
      <c r="C5">
        <v>132</v>
      </c>
      <c r="D5">
        <v>134</v>
      </c>
      <c r="E5">
        <v>147</v>
      </c>
      <c r="F5">
        <v>65</v>
      </c>
      <c r="G5">
        <v>951545</v>
      </c>
      <c r="I5">
        <f>I4^2</f>
        <v>1187261349442281</v>
      </c>
      <c r="J5">
        <f t="shared" ref="J3:J39" si="2">(G5*B5)</f>
        <v>130361665</v>
      </c>
      <c r="K5">
        <f t="shared" si="0"/>
        <v>905437887025</v>
      </c>
      <c r="L5">
        <f t="shared" si="1"/>
        <v>18769</v>
      </c>
    </row>
    <row r="6" spans="1:12">
      <c r="A6" t="s">
        <v>7</v>
      </c>
      <c r="B6">
        <v>99</v>
      </c>
      <c r="C6">
        <v>90</v>
      </c>
      <c r="D6">
        <v>110</v>
      </c>
      <c r="E6">
        <v>146</v>
      </c>
      <c r="F6">
        <v>69</v>
      </c>
      <c r="G6">
        <v>928799</v>
      </c>
      <c r="J6">
        <f t="shared" si="2"/>
        <v>91951101</v>
      </c>
      <c r="K6">
        <f t="shared" si="0"/>
        <v>862667582401</v>
      </c>
      <c r="L6">
        <f t="shared" si="1"/>
        <v>9801</v>
      </c>
    </row>
    <row r="7" spans="1:12">
      <c r="A7" t="s">
        <v>7</v>
      </c>
      <c r="B7">
        <v>138</v>
      </c>
      <c r="C7">
        <v>136</v>
      </c>
      <c r="D7">
        <v>131</v>
      </c>
      <c r="E7">
        <v>138</v>
      </c>
      <c r="F7">
        <v>64.5</v>
      </c>
      <c r="G7">
        <v>991305</v>
      </c>
      <c r="H7" t="s">
        <v>29</v>
      </c>
      <c r="I7">
        <f>SUM(B2:B39)</f>
        <v>4315</v>
      </c>
      <c r="J7">
        <f t="shared" si="2"/>
        <v>136800090</v>
      </c>
      <c r="K7">
        <f t="shared" si="0"/>
        <v>982685603025</v>
      </c>
      <c r="L7">
        <f t="shared" si="1"/>
        <v>19044</v>
      </c>
    </row>
    <row r="8" spans="1:12">
      <c r="A8" t="s">
        <v>7</v>
      </c>
      <c r="B8">
        <v>92</v>
      </c>
      <c r="C8">
        <v>90</v>
      </c>
      <c r="D8">
        <v>98</v>
      </c>
      <c r="E8">
        <v>175</v>
      </c>
      <c r="F8">
        <v>66</v>
      </c>
      <c r="G8">
        <v>854258</v>
      </c>
      <c r="I8">
        <f>I7^2</f>
        <v>18619225</v>
      </c>
      <c r="J8">
        <f t="shared" si="2"/>
        <v>78591736</v>
      </c>
      <c r="K8">
        <f t="shared" si="0"/>
        <v>729756730564</v>
      </c>
      <c r="L8">
        <f t="shared" si="1"/>
        <v>8464</v>
      </c>
    </row>
    <row r="9" spans="1:12">
      <c r="A9" t="s">
        <v>8</v>
      </c>
      <c r="B9">
        <v>89</v>
      </c>
      <c r="C9">
        <v>93</v>
      </c>
      <c r="D9">
        <v>84</v>
      </c>
      <c r="E9">
        <v>134</v>
      </c>
      <c r="F9">
        <v>66.3</v>
      </c>
      <c r="G9">
        <v>904858</v>
      </c>
      <c r="J9">
        <f t="shared" si="2"/>
        <v>80532362</v>
      </c>
      <c r="K9">
        <f t="shared" si="0"/>
        <v>818768000164</v>
      </c>
      <c r="L9">
        <f t="shared" si="1"/>
        <v>7921</v>
      </c>
    </row>
    <row r="10" spans="1:12">
      <c r="A10" t="s">
        <v>8</v>
      </c>
      <c r="B10">
        <v>133</v>
      </c>
      <c r="C10">
        <v>114</v>
      </c>
      <c r="D10">
        <v>147</v>
      </c>
      <c r="E10">
        <v>172</v>
      </c>
      <c r="F10">
        <v>68.8</v>
      </c>
      <c r="G10">
        <v>955466</v>
      </c>
      <c r="H10" t="s">
        <v>27</v>
      </c>
      <c r="I10">
        <f>SUM(J2:J39)</f>
        <v>3933981690</v>
      </c>
      <c r="J10">
        <f t="shared" si="2"/>
        <v>127076978</v>
      </c>
      <c r="K10">
        <f t="shared" si="0"/>
        <v>912915277156</v>
      </c>
      <c r="L10">
        <f t="shared" si="1"/>
        <v>17689</v>
      </c>
    </row>
    <row r="11" spans="1:12">
      <c r="A11" t="s">
        <v>7</v>
      </c>
      <c r="B11">
        <v>132</v>
      </c>
      <c r="C11">
        <v>129</v>
      </c>
      <c r="D11">
        <v>124</v>
      </c>
      <c r="E11">
        <v>118</v>
      </c>
      <c r="F11">
        <v>64.5</v>
      </c>
      <c r="G11">
        <v>833868</v>
      </c>
      <c r="J11">
        <f t="shared" si="2"/>
        <v>110070576</v>
      </c>
      <c r="K11">
        <f t="shared" si="0"/>
        <v>695335841424</v>
      </c>
      <c r="L11">
        <f t="shared" si="1"/>
        <v>17424</v>
      </c>
    </row>
    <row r="12" spans="1:12">
      <c r="A12" t="s">
        <v>8</v>
      </c>
      <c r="B12">
        <v>141</v>
      </c>
      <c r="C12">
        <v>150</v>
      </c>
      <c r="D12">
        <v>128</v>
      </c>
      <c r="E12">
        <v>151</v>
      </c>
      <c r="F12">
        <v>70</v>
      </c>
      <c r="G12">
        <v>1079549</v>
      </c>
      <c r="J12">
        <f t="shared" si="2"/>
        <v>152216409</v>
      </c>
      <c r="K12">
        <f t="shared" si="0"/>
        <v>1165426043401</v>
      </c>
      <c r="L12">
        <f t="shared" si="1"/>
        <v>19881</v>
      </c>
    </row>
    <row r="13" spans="1:12">
      <c r="A13" t="s">
        <v>8</v>
      </c>
      <c r="B13">
        <v>135</v>
      </c>
      <c r="C13">
        <v>129</v>
      </c>
      <c r="D13">
        <v>124</v>
      </c>
      <c r="E13">
        <v>155</v>
      </c>
      <c r="F13">
        <v>69</v>
      </c>
      <c r="G13">
        <v>924059</v>
      </c>
      <c r="H13" t="s">
        <v>26</v>
      </c>
      <c r="I13">
        <f>SUM(K2:K39)</f>
        <v>31438532377267</v>
      </c>
      <c r="J13">
        <f t="shared" si="2"/>
        <v>124747965</v>
      </c>
      <c r="K13">
        <f t="shared" si="0"/>
        <v>853885035481</v>
      </c>
      <c r="L13">
        <f t="shared" si="1"/>
        <v>18225</v>
      </c>
    </row>
    <row r="14" spans="1:12">
      <c r="A14" t="s">
        <v>7</v>
      </c>
      <c r="B14">
        <v>140</v>
      </c>
      <c r="C14">
        <v>120</v>
      </c>
      <c r="D14">
        <v>147</v>
      </c>
      <c r="E14">
        <v>155</v>
      </c>
      <c r="F14">
        <v>70.5</v>
      </c>
      <c r="G14">
        <v>856472</v>
      </c>
      <c r="J14">
        <f t="shared" si="2"/>
        <v>119906080</v>
      </c>
      <c r="K14">
        <f t="shared" si="0"/>
        <v>733544286784</v>
      </c>
      <c r="L14">
        <f t="shared" si="1"/>
        <v>19600</v>
      </c>
    </row>
    <row r="15" spans="1:12">
      <c r="A15" t="s">
        <v>7</v>
      </c>
      <c r="B15">
        <v>96</v>
      </c>
      <c r="C15">
        <v>100</v>
      </c>
      <c r="D15">
        <v>90</v>
      </c>
      <c r="E15">
        <v>146</v>
      </c>
      <c r="F15">
        <v>66</v>
      </c>
      <c r="G15">
        <v>878897</v>
      </c>
      <c r="J15">
        <f t="shared" si="2"/>
        <v>84374112</v>
      </c>
      <c r="K15">
        <f t="shared" si="0"/>
        <v>772459936609</v>
      </c>
      <c r="L15">
        <f t="shared" si="1"/>
        <v>9216</v>
      </c>
    </row>
    <row r="16" spans="1:12">
      <c r="A16" t="s">
        <v>7</v>
      </c>
      <c r="B16">
        <v>83</v>
      </c>
      <c r="C16">
        <v>71</v>
      </c>
      <c r="D16">
        <v>96</v>
      </c>
      <c r="E16">
        <v>135</v>
      </c>
      <c r="F16">
        <v>68</v>
      </c>
      <c r="G16">
        <v>865363</v>
      </c>
      <c r="H16" t="s">
        <v>25</v>
      </c>
      <c r="I16">
        <f>SUM(L2:L39)</f>
        <v>510965</v>
      </c>
      <c r="J16">
        <f t="shared" si="2"/>
        <v>71825129</v>
      </c>
      <c r="K16">
        <f t="shared" si="0"/>
        <v>748853121769</v>
      </c>
      <c r="L16">
        <f t="shared" si="1"/>
        <v>6889</v>
      </c>
    </row>
    <row r="17" spans="1:12">
      <c r="A17" t="s">
        <v>7</v>
      </c>
      <c r="B17">
        <v>132</v>
      </c>
      <c r="C17">
        <v>132</v>
      </c>
      <c r="D17">
        <v>120</v>
      </c>
      <c r="E17">
        <v>127</v>
      </c>
      <c r="F17">
        <v>68.5</v>
      </c>
      <c r="G17">
        <v>852244</v>
      </c>
      <c r="J17">
        <f t="shared" si="2"/>
        <v>112496208</v>
      </c>
      <c r="K17">
        <f t="shared" si="0"/>
        <v>726319835536</v>
      </c>
      <c r="L17">
        <f t="shared" si="1"/>
        <v>17424</v>
      </c>
    </row>
    <row r="18" spans="1:12">
      <c r="A18" t="s">
        <v>8</v>
      </c>
      <c r="B18">
        <v>100</v>
      </c>
      <c r="C18">
        <v>96</v>
      </c>
      <c r="D18">
        <v>102</v>
      </c>
      <c r="E18">
        <v>178</v>
      </c>
      <c r="F18">
        <v>73.5</v>
      </c>
      <c r="G18">
        <v>945088</v>
      </c>
      <c r="J18">
        <f t="shared" si="2"/>
        <v>94508800</v>
      </c>
      <c r="K18">
        <f t="shared" si="0"/>
        <v>893191327744</v>
      </c>
      <c r="L18">
        <f t="shared" si="1"/>
        <v>10000</v>
      </c>
    </row>
    <row r="19" spans="1:12">
      <c r="A19" t="s">
        <v>7</v>
      </c>
      <c r="B19">
        <v>101</v>
      </c>
      <c r="C19">
        <v>112</v>
      </c>
      <c r="D19">
        <v>84</v>
      </c>
      <c r="E19">
        <v>136</v>
      </c>
      <c r="F19">
        <v>66.3</v>
      </c>
      <c r="G19">
        <v>808020</v>
      </c>
      <c r="J19">
        <f t="shared" si="2"/>
        <v>81610020</v>
      </c>
      <c r="K19">
        <f t="shared" si="0"/>
        <v>652896320400</v>
      </c>
      <c r="L19">
        <f t="shared" si="1"/>
        <v>10201</v>
      </c>
    </row>
    <row r="20" spans="1:12">
      <c r="A20" t="s">
        <v>8</v>
      </c>
      <c r="B20">
        <v>80</v>
      </c>
      <c r="C20">
        <v>77</v>
      </c>
      <c r="D20">
        <v>86</v>
      </c>
      <c r="E20">
        <v>180</v>
      </c>
      <c r="F20">
        <v>70</v>
      </c>
      <c r="G20">
        <v>889083</v>
      </c>
      <c r="H20" t="s">
        <v>30</v>
      </c>
      <c r="I20">
        <f>((38*I10) - (I4*I7))</f>
        <v>810820635</v>
      </c>
      <c r="J20">
        <f t="shared" si="2"/>
        <v>71126640</v>
      </c>
      <c r="K20">
        <f t="shared" si="0"/>
        <v>790468580889</v>
      </c>
      <c r="L20">
        <f t="shared" si="1"/>
        <v>6400</v>
      </c>
    </row>
    <row r="21" spans="1:12">
      <c r="A21" t="s">
        <v>8</v>
      </c>
      <c r="B21">
        <v>97</v>
      </c>
      <c r="C21">
        <v>107</v>
      </c>
      <c r="D21">
        <v>84</v>
      </c>
      <c r="E21">
        <v>186</v>
      </c>
      <c r="F21">
        <v>76.5</v>
      </c>
      <c r="G21">
        <v>905940</v>
      </c>
      <c r="H21" t="s">
        <v>31</v>
      </c>
      <c r="I21">
        <f>SQRT(((38*I13) - I5)*((38*I16) - I8))</f>
        <v>2429689353.4787889</v>
      </c>
      <c r="J21">
        <f t="shared" si="2"/>
        <v>87876180</v>
      </c>
      <c r="K21">
        <f t="shared" si="0"/>
        <v>820727283600</v>
      </c>
      <c r="L21">
        <f t="shared" si="1"/>
        <v>9409</v>
      </c>
    </row>
    <row r="22" spans="1:12">
      <c r="A22" t="s">
        <v>7</v>
      </c>
      <c r="B22">
        <v>135</v>
      </c>
      <c r="C22">
        <v>129</v>
      </c>
      <c r="D22">
        <v>134</v>
      </c>
      <c r="E22">
        <v>122</v>
      </c>
      <c r="F22">
        <v>62</v>
      </c>
      <c r="G22">
        <v>790619</v>
      </c>
      <c r="H22" t="s">
        <v>32</v>
      </c>
      <c r="I22">
        <f>I20/I21</f>
        <v>0.33371370452732174</v>
      </c>
      <c r="J22">
        <f t="shared" si="2"/>
        <v>106733565</v>
      </c>
      <c r="K22">
        <f t="shared" si="0"/>
        <v>625078403161</v>
      </c>
      <c r="L22">
        <f t="shared" si="1"/>
        <v>18225</v>
      </c>
    </row>
    <row r="23" spans="1:12">
      <c r="A23" t="s">
        <v>8</v>
      </c>
      <c r="B23">
        <v>139</v>
      </c>
      <c r="C23">
        <v>145</v>
      </c>
      <c r="D23">
        <v>128</v>
      </c>
      <c r="E23">
        <v>132</v>
      </c>
      <c r="F23">
        <v>68</v>
      </c>
      <c r="G23">
        <v>955003</v>
      </c>
      <c r="J23">
        <f t="shared" si="2"/>
        <v>132745417</v>
      </c>
      <c r="K23">
        <f t="shared" si="0"/>
        <v>912030730009</v>
      </c>
      <c r="L23">
        <f t="shared" si="1"/>
        <v>19321</v>
      </c>
    </row>
    <row r="24" spans="1:12">
      <c r="A24" t="s">
        <v>7</v>
      </c>
      <c r="B24">
        <v>91</v>
      </c>
      <c r="C24">
        <v>86</v>
      </c>
      <c r="D24">
        <v>102</v>
      </c>
      <c r="E24">
        <v>114</v>
      </c>
      <c r="F24">
        <v>63</v>
      </c>
      <c r="G24">
        <v>831772</v>
      </c>
      <c r="J24">
        <f t="shared" si="2"/>
        <v>75691252</v>
      </c>
      <c r="K24">
        <f t="shared" si="0"/>
        <v>691844659984</v>
      </c>
      <c r="L24">
        <f t="shared" si="1"/>
        <v>8281</v>
      </c>
    </row>
    <row r="25" spans="1:12">
      <c r="A25" t="s">
        <v>8</v>
      </c>
      <c r="B25">
        <v>141</v>
      </c>
      <c r="C25">
        <v>145</v>
      </c>
      <c r="D25">
        <v>131</v>
      </c>
      <c r="E25">
        <v>171</v>
      </c>
      <c r="F25">
        <v>72</v>
      </c>
      <c r="G25">
        <v>935494</v>
      </c>
      <c r="J25">
        <f t="shared" si="2"/>
        <v>131904654</v>
      </c>
      <c r="K25">
        <f t="shared" si="0"/>
        <v>875149024036</v>
      </c>
      <c r="L25">
        <f t="shared" si="1"/>
        <v>19881</v>
      </c>
    </row>
    <row r="26" spans="1:12">
      <c r="A26" t="s">
        <v>7</v>
      </c>
      <c r="B26">
        <v>85</v>
      </c>
      <c r="C26">
        <v>90</v>
      </c>
      <c r="D26">
        <v>84</v>
      </c>
      <c r="E26">
        <v>140</v>
      </c>
      <c r="F26">
        <v>68</v>
      </c>
      <c r="G26">
        <v>798612</v>
      </c>
      <c r="J26">
        <f t="shared" si="2"/>
        <v>67882020</v>
      </c>
      <c r="K26">
        <f t="shared" si="0"/>
        <v>637781126544</v>
      </c>
      <c r="L26">
        <f t="shared" si="1"/>
        <v>7225</v>
      </c>
    </row>
    <row r="27" spans="1:12">
      <c r="A27" t="s">
        <v>8</v>
      </c>
      <c r="B27">
        <v>103</v>
      </c>
      <c r="C27">
        <v>96</v>
      </c>
      <c r="D27">
        <v>110</v>
      </c>
      <c r="E27">
        <v>187</v>
      </c>
      <c r="F27">
        <v>77</v>
      </c>
      <c r="G27">
        <v>1062462</v>
      </c>
      <c r="J27">
        <f t="shared" si="2"/>
        <v>109433586</v>
      </c>
      <c r="K27">
        <f t="shared" si="0"/>
        <v>1128825501444</v>
      </c>
      <c r="L27">
        <f t="shared" si="1"/>
        <v>10609</v>
      </c>
    </row>
    <row r="28" spans="1:12">
      <c r="A28" t="s">
        <v>7</v>
      </c>
      <c r="B28">
        <v>77</v>
      </c>
      <c r="C28">
        <v>83</v>
      </c>
      <c r="D28">
        <v>72</v>
      </c>
      <c r="E28">
        <v>106</v>
      </c>
      <c r="F28">
        <v>63</v>
      </c>
      <c r="G28">
        <v>793549</v>
      </c>
      <c r="J28">
        <f t="shared" si="2"/>
        <v>61103273</v>
      </c>
      <c r="K28">
        <f t="shared" si="0"/>
        <v>629720015401</v>
      </c>
      <c r="L28">
        <f t="shared" si="1"/>
        <v>5929</v>
      </c>
    </row>
    <row r="29" spans="1:12">
      <c r="A29" t="s">
        <v>7</v>
      </c>
      <c r="B29">
        <v>130</v>
      </c>
      <c r="C29">
        <v>126</v>
      </c>
      <c r="D29">
        <v>124</v>
      </c>
      <c r="E29">
        <v>159</v>
      </c>
      <c r="F29">
        <v>66.5</v>
      </c>
      <c r="G29">
        <v>866662</v>
      </c>
      <c r="J29">
        <f t="shared" si="2"/>
        <v>112666060</v>
      </c>
      <c r="K29">
        <f t="shared" si="0"/>
        <v>751103022244</v>
      </c>
      <c r="L29">
        <f t="shared" si="1"/>
        <v>16900</v>
      </c>
    </row>
    <row r="30" spans="1:12">
      <c r="A30" t="s">
        <v>7</v>
      </c>
      <c r="B30">
        <v>133</v>
      </c>
      <c r="C30">
        <v>126</v>
      </c>
      <c r="D30">
        <v>132</v>
      </c>
      <c r="E30">
        <v>127</v>
      </c>
      <c r="F30">
        <v>62.5</v>
      </c>
      <c r="G30">
        <v>857782</v>
      </c>
      <c r="J30">
        <f t="shared" si="2"/>
        <v>114085006</v>
      </c>
      <c r="K30">
        <f t="shared" si="0"/>
        <v>735789959524</v>
      </c>
      <c r="L30">
        <f t="shared" si="1"/>
        <v>17689</v>
      </c>
    </row>
    <row r="31" spans="1:12">
      <c r="A31" t="s">
        <v>8</v>
      </c>
      <c r="B31">
        <v>144</v>
      </c>
      <c r="C31">
        <v>145</v>
      </c>
      <c r="D31">
        <v>137</v>
      </c>
      <c r="E31">
        <v>191</v>
      </c>
      <c r="F31">
        <v>67</v>
      </c>
      <c r="G31">
        <v>949589</v>
      </c>
      <c r="J31">
        <f t="shared" si="2"/>
        <v>136740816</v>
      </c>
      <c r="K31">
        <f t="shared" si="0"/>
        <v>901719268921</v>
      </c>
      <c r="L31">
        <f t="shared" si="1"/>
        <v>20736</v>
      </c>
    </row>
    <row r="32" spans="1:12">
      <c r="A32" t="s">
        <v>8</v>
      </c>
      <c r="B32">
        <v>103</v>
      </c>
      <c r="C32">
        <v>96</v>
      </c>
      <c r="D32">
        <v>110</v>
      </c>
      <c r="E32">
        <v>192</v>
      </c>
      <c r="F32">
        <v>75.5</v>
      </c>
      <c r="G32">
        <v>997925</v>
      </c>
      <c r="J32">
        <f t="shared" si="2"/>
        <v>102786275</v>
      </c>
      <c r="K32">
        <f t="shared" si="0"/>
        <v>995854305625</v>
      </c>
      <c r="L32">
        <f t="shared" si="1"/>
        <v>10609</v>
      </c>
    </row>
    <row r="33" spans="1:12">
      <c r="A33" t="s">
        <v>8</v>
      </c>
      <c r="B33">
        <v>90</v>
      </c>
      <c r="C33">
        <v>96</v>
      </c>
      <c r="D33">
        <v>86</v>
      </c>
      <c r="E33">
        <v>181</v>
      </c>
      <c r="F33">
        <v>69</v>
      </c>
      <c r="G33">
        <v>879987</v>
      </c>
      <c r="J33">
        <f t="shared" si="2"/>
        <v>79198830</v>
      </c>
      <c r="K33">
        <f t="shared" si="0"/>
        <v>774377120169</v>
      </c>
      <c r="L33">
        <f t="shared" si="1"/>
        <v>8100</v>
      </c>
    </row>
    <row r="34" spans="1:12">
      <c r="A34" t="s">
        <v>7</v>
      </c>
      <c r="B34">
        <v>83</v>
      </c>
      <c r="C34">
        <v>90</v>
      </c>
      <c r="D34">
        <v>81</v>
      </c>
      <c r="E34">
        <v>143</v>
      </c>
      <c r="F34">
        <v>66.5</v>
      </c>
      <c r="G34">
        <v>834344</v>
      </c>
      <c r="J34">
        <f t="shared" si="2"/>
        <v>69250552</v>
      </c>
      <c r="K34">
        <f t="shared" si="0"/>
        <v>696129910336</v>
      </c>
      <c r="L34">
        <f t="shared" si="1"/>
        <v>6889</v>
      </c>
    </row>
    <row r="35" spans="1:12">
      <c r="A35" t="s">
        <v>7</v>
      </c>
      <c r="B35">
        <v>133</v>
      </c>
      <c r="C35">
        <v>129</v>
      </c>
      <c r="D35">
        <v>128</v>
      </c>
      <c r="E35">
        <v>153</v>
      </c>
      <c r="F35">
        <v>66.5</v>
      </c>
      <c r="G35">
        <v>948066</v>
      </c>
      <c r="J35">
        <f t="shared" si="2"/>
        <v>126092778</v>
      </c>
      <c r="K35">
        <f t="shared" si="0"/>
        <v>898829140356</v>
      </c>
      <c r="L35">
        <f t="shared" si="1"/>
        <v>17689</v>
      </c>
    </row>
    <row r="36" spans="1:12">
      <c r="A36" t="s">
        <v>8</v>
      </c>
      <c r="B36">
        <v>140</v>
      </c>
      <c r="C36">
        <v>150</v>
      </c>
      <c r="D36">
        <v>124</v>
      </c>
      <c r="E36">
        <v>144</v>
      </c>
      <c r="F36">
        <v>70.5</v>
      </c>
      <c r="G36">
        <v>949395</v>
      </c>
      <c r="J36">
        <f t="shared" si="2"/>
        <v>132915300</v>
      </c>
      <c r="K36">
        <f t="shared" si="0"/>
        <v>901350866025</v>
      </c>
      <c r="L36">
        <f t="shared" si="1"/>
        <v>19600</v>
      </c>
    </row>
    <row r="37" spans="1:12">
      <c r="A37" t="s">
        <v>7</v>
      </c>
      <c r="B37">
        <v>88</v>
      </c>
      <c r="C37">
        <v>86</v>
      </c>
      <c r="D37">
        <v>94</v>
      </c>
      <c r="E37">
        <v>139</v>
      </c>
      <c r="F37">
        <v>64.5</v>
      </c>
      <c r="G37">
        <v>893983</v>
      </c>
      <c r="J37">
        <f t="shared" si="2"/>
        <v>78670504</v>
      </c>
      <c r="K37">
        <f t="shared" si="0"/>
        <v>799205604289</v>
      </c>
      <c r="L37">
        <f t="shared" si="1"/>
        <v>7744</v>
      </c>
    </row>
    <row r="38" spans="1:12">
      <c r="A38" t="s">
        <v>8</v>
      </c>
      <c r="B38">
        <v>81</v>
      </c>
      <c r="C38">
        <v>90</v>
      </c>
      <c r="D38">
        <v>74</v>
      </c>
      <c r="E38">
        <v>148</v>
      </c>
      <c r="F38">
        <v>74</v>
      </c>
      <c r="G38">
        <v>930016</v>
      </c>
      <c r="J38">
        <f t="shared" si="2"/>
        <v>75331296</v>
      </c>
      <c r="K38">
        <f t="shared" si="0"/>
        <v>864929760256</v>
      </c>
      <c r="L38">
        <f t="shared" si="1"/>
        <v>6561</v>
      </c>
    </row>
    <row r="39" spans="1:12">
      <c r="A39" t="s">
        <v>8</v>
      </c>
      <c r="B39">
        <v>89</v>
      </c>
      <c r="C39">
        <v>91</v>
      </c>
      <c r="D39">
        <v>89</v>
      </c>
      <c r="E39">
        <v>179</v>
      </c>
      <c r="F39">
        <v>75.5</v>
      </c>
      <c r="G39">
        <v>935863</v>
      </c>
      <c r="J39">
        <f t="shared" si="2"/>
        <v>83291807</v>
      </c>
      <c r="K39">
        <f t="shared" si="0"/>
        <v>875839554769</v>
      </c>
      <c r="L39">
        <f t="shared" si="1"/>
        <v>7921</v>
      </c>
    </row>
    <row r="41" spans="1:12">
      <c r="J41">
        <f>SUM(J2:J39)</f>
        <v>3933981690</v>
      </c>
      <c r="K41">
        <f>SUM(K2:K39)</f>
        <v>31438532377267</v>
      </c>
      <c r="L41">
        <f>SUM(L2:L39)</f>
        <v>510965</v>
      </c>
    </row>
    <row r="43" spans="1:12">
      <c r="J43" t="s">
        <v>27</v>
      </c>
      <c r="K43" t="s">
        <v>26</v>
      </c>
      <c r="L43" t="s">
        <v>25</v>
      </c>
    </row>
    <row r="44" spans="1:12">
      <c r="E44" t="s">
        <v>9</v>
      </c>
      <c r="F44">
        <f>CORREL(G2:G39,B2:B39)</f>
        <v>0.3337137045273218</v>
      </c>
    </row>
    <row r="45" spans="1:12">
      <c r="E45" t="s">
        <v>10</v>
      </c>
    </row>
    <row r="48" spans="1:12">
      <c r="E48">
        <f>AVERAGE(G2:G39)</f>
        <v>906754.18421052629</v>
      </c>
    </row>
    <row r="49" spans="4:7">
      <c r="E49">
        <f>AVERAGE(B2:B39)</f>
        <v>113.55263157894737</v>
      </c>
    </row>
    <row r="56" spans="4:7" ht="15" thickBot="1"/>
    <row r="57" spans="4:7">
      <c r="D57" s="3" t="s">
        <v>1</v>
      </c>
      <c r="E57" s="3"/>
      <c r="F57" s="3" t="s">
        <v>2</v>
      </c>
      <c r="G57" s="3"/>
    </row>
    <row r="58" spans="4:7">
      <c r="D58" s="1"/>
      <c r="E58" s="1"/>
      <c r="F58" s="1"/>
      <c r="G58" s="1"/>
    </row>
    <row r="59" spans="4:7">
      <c r="D59" s="1" t="s">
        <v>11</v>
      </c>
      <c r="E59" s="1">
        <v>113.55263157894737</v>
      </c>
      <c r="F59" s="1" t="s">
        <v>11</v>
      </c>
      <c r="G59" s="1">
        <v>112.13157894736842</v>
      </c>
    </row>
    <row r="60" spans="4:7">
      <c r="D60" s="1" t="s">
        <v>12</v>
      </c>
      <c r="E60" s="1">
        <v>3.863366512326365</v>
      </c>
      <c r="F60" s="1" t="s">
        <v>12</v>
      </c>
      <c r="G60" s="1">
        <v>3.7212952693511148</v>
      </c>
    </row>
    <row r="61" spans="4:7">
      <c r="D61" s="1" t="s">
        <v>13</v>
      </c>
      <c r="E61" s="1">
        <v>116.5</v>
      </c>
      <c r="F61" s="1" t="s">
        <v>13</v>
      </c>
      <c r="G61" s="1">
        <v>113</v>
      </c>
    </row>
    <row r="62" spans="4:7">
      <c r="D62" s="1" t="s">
        <v>14</v>
      </c>
      <c r="E62" s="1">
        <v>133</v>
      </c>
      <c r="F62" s="1" t="s">
        <v>14</v>
      </c>
      <c r="G62" s="1">
        <v>129</v>
      </c>
    </row>
    <row r="63" spans="4:7">
      <c r="D63" s="1" t="s">
        <v>15</v>
      </c>
      <c r="E63" s="1">
        <v>23.815390627186058</v>
      </c>
      <c r="F63" s="1" t="s">
        <v>15</v>
      </c>
      <c r="G63" s="1">
        <v>22.939604667570219</v>
      </c>
    </row>
    <row r="64" spans="4:7">
      <c r="D64" s="1" t="s">
        <v>16</v>
      </c>
      <c r="E64" s="1">
        <v>567.17283072546161</v>
      </c>
      <c r="F64" s="1" t="s">
        <v>16</v>
      </c>
      <c r="G64" s="1">
        <v>526.22546230440935</v>
      </c>
    </row>
    <row r="65" spans="4:7">
      <c r="D65" s="1" t="s">
        <v>17</v>
      </c>
      <c r="E65" s="1">
        <v>-1.8038416024507573</v>
      </c>
      <c r="F65" s="1" t="s">
        <v>17</v>
      </c>
      <c r="G65" s="1">
        <v>-1.334679590744809</v>
      </c>
    </row>
    <row r="66" spans="4:7">
      <c r="D66" s="1" t="s">
        <v>18</v>
      </c>
      <c r="E66" s="1">
        <v>-0.12999515519728605</v>
      </c>
      <c r="F66" s="1" t="s">
        <v>18</v>
      </c>
      <c r="G66" s="1">
        <v>4.8833770529625321E-2</v>
      </c>
    </row>
    <row r="67" spans="4:7">
      <c r="D67" s="1" t="s">
        <v>19</v>
      </c>
      <c r="E67" s="1">
        <v>67</v>
      </c>
      <c r="F67" s="1" t="s">
        <v>19</v>
      </c>
      <c r="G67" s="1">
        <v>79</v>
      </c>
    </row>
    <row r="68" spans="4:7">
      <c r="D68" s="1" t="s">
        <v>20</v>
      </c>
      <c r="E68" s="1">
        <v>77</v>
      </c>
      <c r="F68" s="1" t="s">
        <v>20</v>
      </c>
      <c r="G68" s="1">
        <v>71</v>
      </c>
    </row>
    <row r="69" spans="4:7">
      <c r="D69" s="1" t="s">
        <v>21</v>
      </c>
      <c r="E69" s="1">
        <v>144</v>
      </c>
      <c r="F69" s="1" t="s">
        <v>21</v>
      </c>
      <c r="G69" s="1">
        <v>150</v>
      </c>
    </row>
    <row r="70" spans="4:7">
      <c r="D70" s="1" t="s">
        <v>22</v>
      </c>
      <c r="E70" s="1">
        <v>4315</v>
      </c>
      <c r="F70" s="1" t="s">
        <v>22</v>
      </c>
      <c r="G70" s="1">
        <v>4261</v>
      </c>
    </row>
    <row r="71" spans="4:7" ht="15" thickBot="1">
      <c r="D71" s="2" t="s">
        <v>23</v>
      </c>
      <c r="E71" s="2">
        <v>38</v>
      </c>
      <c r="F71" s="2" t="s">
        <v>23</v>
      </c>
      <c r="G71" s="2">
        <v>38</v>
      </c>
    </row>
    <row r="72" spans="4:7">
      <c r="E72">
        <v>1</v>
      </c>
      <c r="G72">
        <v>3</v>
      </c>
    </row>
    <row r="84" spans="6:7" ht="15" thickBot="1"/>
    <row r="85" spans="6:7">
      <c r="F85" s="3"/>
      <c r="G85" s="3" t="s">
        <v>1</v>
      </c>
    </row>
    <row r="86" spans="6:7">
      <c r="F86" s="1" t="s">
        <v>1</v>
      </c>
      <c r="G86" s="1">
        <v>1</v>
      </c>
    </row>
    <row r="87" spans="6:7">
      <c r="F87" s="1" t="s">
        <v>2</v>
      </c>
      <c r="G87" s="1">
        <v>0.94511429290170279</v>
      </c>
    </row>
    <row r="88" spans="6:7">
      <c r="F88" s="1" t="s">
        <v>3</v>
      </c>
      <c r="G88" s="1">
        <v>0.93442657218612624</v>
      </c>
    </row>
    <row r="89" spans="6:7">
      <c r="F89" s="1" t="s">
        <v>4</v>
      </c>
      <c r="G89" s="1">
        <v>-5.1482849731325574E-2</v>
      </c>
    </row>
    <row r="90" spans="6:7">
      <c r="F90" s="1" t="s">
        <v>5</v>
      </c>
      <c r="G90" s="1">
        <v>-0.11844779001278681</v>
      </c>
    </row>
    <row r="91" spans="6:7" ht="15" thickBot="1">
      <c r="F91" s="2" t="s">
        <v>6</v>
      </c>
      <c r="G91" s="2">
        <v>0.3337137045273218</v>
      </c>
    </row>
    <row r="99" spans="4:4">
      <c r="D99" t="s">
        <v>24</v>
      </c>
    </row>
    <row r="214" spans="7:7">
      <c r="G214">
        <f>SUM(G2:G39)</f>
        <v>34456659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BrainSize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Chutimet Srinilta</dc:creator>
  <cp:lastModifiedBy>Ahmed Sohail</cp:lastModifiedBy>
  <dcterms:created xsi:type="dcterms:W3CDTF">2024-01-07T19:39:14Z</dcterms:created>
  <dcterms:modified xsi:type="dcterms:W3CDTF">2024-01-13T12:34:44Z</dcterms:modified>
</cp:coreProperties>
</file>